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dbrah\Downloads\"/>
    </mc:Choice>
  </mc:AlternateContent>
  <xr:revisionPtr revIDLastSave="0" documentId="13_ncr:1_{2DC28F32-5CD2-4F1B-B4C0-37D6A46028CC}" xr6:coauthVersionLast="47" xr6:coauthVersionMax="47" xr10:uidLastSave="{00000000-0000-0000-0000-000000000000}"/>
  <bookViews>
    <workbookView xWindow="-110" yWindow="-110" windowWidth="19420" windowHeight="10300" firstSheet="2" activeTab="2" xr2:uid="{00000000-000D-0000-FFFF-FFFF00000000}"/>
  </bookViews>
  <sheets>
    <sheet name="itemwise Sales " sheetId="1" state="hidden" r:id="rId1"/>
    <sheet name="COGS Pivot" sheetId="13" state="hidden" r:id="rId2"/>
    <sheet name="Dasboard" sheetId="12" r:id="rId3"/>
    <sheet name="Main Data" sheetId="2" r:id="rId4"/>
    <sheet name="Cost Centrwise Theo Cogs" sheetId="3" state="hidden" r:id="rId5"/>
    <sheet name="Stock Variance Bar." sheetId="8" r:id="rId6"/>
    <sheet name="Stock Variance Kitchen" sheetId="9" r:id="rId7"/>
    <sheet name="Stock Movement Pastry" sheetId="10" r:id="rId8"/>
    <sheet name="Wtite offs" sheetId="7" r:id="rId9"/>
    <sheet name="Reworking - John" sheetId="11" state="hidden" r:id="rId10"/>
  </sheets>
  <definedNames>
    <definedName name="_xlnm._FilterDatabase" localSheetId="0" hidden="1">'itemwise Sales '!$A$1:$N$1002</definedName>
    <definedName name="_xlnm._FilterDatabase" localSheetId="3" hidden="1">'Main Data'!$A$1:$R$757</definedName>
    <definedName name="_xlnm._FilterDatabase" localSheetId="9" hidden="1">'Reworking - John'!$A$1:$S$756</definedName>
    <definedName name="_xlnm._FilterDatabase" localSheetId="7" hidden="1">'Stock Movement Pastry'!$Q$1:$R$9</definedName>
    <definedName name="_xlnm._FilterDatabase" localSheetId="6" hidden="1">'Stock Variance Kitchen'!$A$2:$AV$442</definedName>
    <definedName name="_xlnm._FilterDatabase" localSheetId="8" hidden="1">'Wtite offs'!$A$4:$L$715</definedName>
  </definedNames>
  <calcPr calcId="191029"/>
  <pivotCaches>
    <pivotCache cacheId="0" r:id="rId11"/>
    <pivotCache cacheId="2" r:id="rId12"/>
    <pivotCache cacheId="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56" i="11" l="1"/>
  <c r="N755" i="11"/>
  <c r="S754" i="11"/>
  <c r="R754" i="11"/>
  <c r="Q754" i="11"/>
  <c r="P754" i="11"/>
  <c r="N754" i="11"/>
  <c r="K754" i="11"/>
  <c r="S753" i="11"/>
  <c r="R753" i="11"/>
  <c r="Q753" i="11"/>
  <c r="P753" i="11"/>
  <c r="N753" i="11"/>
  <c r="K753" i="11"/>
  <c r="S752" i="11"/>
  <c r="R752" i="11"/>
  <c r="Q752" i="11"/>
  <c r="P752" i="11"/>
  <c r="N752" i="11"/>
  <c r="K752" i="11"/>
  <c r="S751" i="11"/>
  <c r="R751" i="11"/>
  <c r="Q751" i="11"/>
  <c r="P751" i="11"/>
  <c r="N751" i="11"/>
  <c r="K751" i="11"/>
  <c r="S750" i="11"/>
  <c r="R750" i="11"/>
  <c r="Q750" i="11"/>
  <c r="P750" i="11"/>
  <c r="N750" i="11"/>
  <c r="K750" i="11"/>
  <c r="S749" i="11"/>
  <c r="R749" i="11"/>
  <c r="Q749" i="11"/>
  <c r="P749" i="11"/>
  <c r="N749" i="11"/>
  <c r="K749" i="11"/>
  <c r="S748" i="11"/>
  <c r="R748" i="11"/>
  <c r="Q748" i="11"/>
  <c r="P748" i="11"/>
  <c r="N748" i="11"/>
  <c r="K748" i="11"/>
  <c r="S747" i="11"/>
  <c r="R747" i="11"/>
  <c r="Q747" i="11"/>
  <c r="P747" i="11"/>
  <c r="N747" i="11"/>
  <c r="K747" i="11"/>
  <c r="S746" i="11"/>
  <c r="R746" i="11"/>
  <c r="Q746" i="11"/>
  <c r="P746" i="11"/>
  <c r="N746" i="11"/>
  <c r="K746" i="11"/>
  <c r="S745" i="11"/>
  <c r="R745" i="11"/>
  <c r="Q745" i="11"/>
  <c r="P745" i="11"/>
  <c r="N745" i="11"/>
  <c r="K745" i="11"/>
  <c r="S744" i="11"/>
  <c r="R744" i="11"/>
  <c r="Q744" i="11"/>
  <c r="P744" i="11"/>
  <c r="N744" i="11"/>
  <c r="K744" i="11"/>
  <c r="S743" i="11"/>
  <c r="R743" i="11"/>
  <c r="Q743" i="11"/>
  <c r="P743" i="11"/>
  <c r="N743" i="11"/>
  <c r="K743" i="11"/>
  <c r="S742" i="11"/>
  <c r="R742" i="11"/>
  <c r="Q742" i="11"/>
  <c r="P742" i="11"/>
  <c r="N742" i="11"/>
  <c r="K742" i="11"/>
  <c r="S741" i="11"/>
  <c r="R741" i="11"/>
  <c r="Q741" i="11"/>
  <c r="P741" i="11"/>
  <c r="N741" i="11"/>
  <c r="K741" i="11"/>
  <c r="S740" i="11"/>
  <c r="R740" i="11"/>
  <c r="Q740" i="11"/>
  <c r="P740" i="11"/>
  <c r="N740" i="11"/>
  <c r="K740" i="11"/>
  <c r="S739" i="11"/>
  <c r="R739" i="11"/>
  <c r="Q739" i="11"/>
  <c r="P739" i="11"/>
  <c r="N739" i="11"/>
  <c r="K739" i="11"/>
  <c r="S738" i="11"/>
  <c r="R738" i="11"/>
  <c r="Q738" i="11"/>
  <c r="P738" i="11"/>
  <c r="N738" i="11"/>
  <c r="K738" i="11"/>
  <c r="S737" i="11"/>
  <c r="R737" i="11"/>
  <c r="Q737" i="11"/>
  <c r="P737" i="11"/>
  <c r="N737" i="11"/>
  <c r="K737" i="11"/>
  <c r="S736" i="11"/>
  <c r="R736" i="11"/>
  <c r="Q736" i="11"/>
  <c r="P736" i="11"/>
  <c r="N736" i="11"/>
  <c r="K736" i="11"/>
  <c r="S735" i="11"/>
  <c r="R735" i="11"/>
  <c r="Q735" i="11"/>
  <c r="P735" i="11"/>
  <c r="N735" i="11"/>
  <c r="K735" i="11"/>
  <c r="S734" i="11"/>
  <c r="R734" i="11"/>
  <c r="Q734" i="11"/>
  <c r="P734" i="11"/>
  <c r="N734" i="11"/>
  <c r="K734" i="11"/>
  <c r="S733" i="11"/>
  <c r="R733" i="11"/>
  <c r="Q733" i="11"/>
  <c r="P733" i="11"/>
  <c r="N733" i="11"/>
  <c r="K733" i="11"/>
  <c r="S732" i="11"/>
  <c r="R732" i="11"/>
  <c r="Q732" i="11"/>
  <c r="P732" i="11"/>
  <c r="N732" i="11"/>
  <c r="K732" i="11"/>
  <c r="S731" i="11"/>
  <c r="R731" i="11"/>
  <c r="Q731" i="11"/>
  <c r="P731" i="11"/>
  <c r="N731" i="11"/>
  <c r="K731" i="11"/>
  <c r="S730" i="11"/>
  <c r="R730" i="11"/>
  <c r="Q730" i="11"/>
  <c r="P730" i="11"/>
  <c r="N730" i="11"/>
  <c r="K730" i="11"/>
  <c r="S729" i="11"/>
  <c r="R729" i="11"/>
  <c r="Q729" i="11"/>
  <c r="P729" i="11"/>
  <c r="N729" i="11"/>
  <c r="K729" i="11"/>
  <c r="S728" i="11"/>
  <c r="R728" i="11"/>
  <c r="Q728" i="11"/>
  <c r="P728" i="11"/>
  <c r="N728" i="11"/>
  <c r="K728" i="11"/>
  <c r="S727" i="11"/>
  <c r="R727" i="11"/>
  <c r="Q727" i="11"/>
  <c r="P727" i="11"/>
  <c r="N727" i="11"/>
  <c r="K727" i="11"/>
  <c r="S726" i="11"/>
  <c r="R726" i="11"/>
  <c r="Q726" i="11"/>
  <c r="P726" i="11"/>
  <c r="N726" i="11"/>
  <c r="K726" i="11"/>
  <c r="S725" i="11"/>
  <c r="R725" i="11"/>
  <c r="Q725" i="11"/>
  <c r="P725" i="11"/>
  <c r="N725" i="11"/>
  <c r="K725" i="11"/>
  <c r="S724" i="11"/>
  <c r="R724" i="11"/>
  <c r="Q724" i="11"/>
  <c r="P724" i="11"/>
  <c r="N724" i="11"/>
  <c r="K724" i="11"/>
  <c r="S723" i="11"/>
  <c r="R723" i="11"/>
  <c r="Q723" i="11"/>
  <c r="P723" i="11"/>
  <c r="N723" i="11"/>
  <c r="K723" i="11"/>
  <c r="S722" i="11"/>
  <c r="R722" i="11"/>
  <c r="Q722" i="11"/>
  <c r="P722" i="11"/>
  <c r="N722" i="11"/>
  <c r="K722" i="11"/>
  <c r="S721" i="11"/>
  <c r="R721" i="11"/>
  <c r="Q721" i="11"/>
  <c r="P721" i="11"/>
  <c r="N721" i="11"/>
  <c r="K721" i="11"/>
  <c r="S720" i="11"/>
  <c r="R720" i="11"/>
  <c r="Q720" i="11"/>
  <c r="P720" i="11"/>
  <c r="N720" i="11"/>
  <c r="K720" i="11"/>
  <c r="S719" i="11"/>
  <c r="R719" i="11"/>
  <c r="Q719" i="11"/>
  <c r="P719" i="11"/>
  <c r="N719" i="11"/>
  <c r="K719" i="11"/>
  <c r="S718" i="11"/>
  <c r="R718" i="11"/>
  <c r="Q718" i="11"/>
  <c r="P718" i="11"/>
  <c r="N718" i="11"/>
  <c r="K718" i="11"/>
  <c r="S717" i="11"/>
  <c r="R717" i="11"/>
  <c r="Q717" i="11"/>
  <c r="P717" i="11"/>
  <c r="N717" i="11"/>
  <c r="K717" i="11"/>
  <c r="S716" i="11"/>
  <c r="R716" i="11"/>
  <c r="Q716" i="11"/>
  <c r="P716" i="11"/>
  <c r="N716" i="11"/>
  <c r="K716" i="11"/>
  <c r="S715" i="11"/>
  <c r="R715" i="11"/>
  <c r="Q715" i="11"/>
  <c r="P715" i="11"/>
  <c r="N715" i="11"/>
  <c r="K715" i="11"/>
  <c r="S714" i="11"/>
  <c r="R714" i="11"/>
  <c r="Q714" i="11"/>
  <c r="P714" i="11"/>
  <c r="N714" i="11"/>
  <c r="K714" i="11"/>
  <c r="S713" i="11"/>
  <c r="R713" i="11"/>
  <c r="Q713" i="11"/>
  <c r="P713" i="11"/>
  <c r="N713" i="11"/>
  <c r="K713" i="11"/>
  <c r="S712" i="11"/>
  <c r="R712" i="11"/>
  <c r="Q712" i="11"/>
  <c r="P712" i="11"/>
  <c r="N712" i="11"/>
  <c r="K712" i="11"/>
  <c r="S711" i="11"/>
  <c r="R711" i="11"/>
  <c r="Q711" i="11"/>
  <c r="P711" i="11"/>
  <c r="N711" i="11"/>
  <c r="K711" i="11"/>
  <c r="S710" i="11"/>
  <c r="R710" i="11"/>
  <c r="Q710" i="11"/>
  <c r="P710" i="11"/>
  <c r="N710" i="11"/>
  <c r="K710" i="11"/>
  <c r="S709" i="11"/>
  <c r="R709" i="11"/>
  <c r="Q709" i="11"/>
  <c r="P709" i="11"/>
  <c r="N709" i="11"/>
  <c r="K709" i="11"/>
  <c r="S708" i="11"/>
  <c r="R708" i="11"/>
  <c r="Q708" i="11"/>
  <c r="P708" i="11"/>
  <c r="N708" i="11"/>
  <c r="K708" i="11"/>
  <c r="S707" i="11"/>
  <c r="R707" i="11"/>
  <c r="Q707" i="11"/>
  <c r="P707" i="11"/>
  <c r="N707" i="11"/>
  <c r="K707" i="11"/>
  <c r="S706" i="11"/>
  <c r="R706" i="11"/>
  <c r="Q706" i="11"/>
  <c r="P706" i="11"/>
  <c r="N706" i="11"/>
  <c r="K706" i="11"/>
  <c r="S705" i="11"/>
  <c r="R705" i="11"/>
  <c r="Q705" i="11"/>
  <c r="P705" i="11"/>
  <c r="N705" i="11"/>
  <c r="K705" i="11"/>
  <c r="S704" i="11"/>
  <c r="R704" i="11"/>
  <c r="Q704" i="11"/>
  <c r="P704" i="11"/>
  <c r="N704" i="11"/>
  <c r="K704" i="11"/>
  <c r="S703" i="11"/>
  <c r="R703" i="11"/>
  <c r="Q703" i="11"/>
  <c r="P703" i="11"/>
  <c r="N703" i="11"/>
  <c r="K703" i="11"/>
  <c r="S702" i="11"/>
  <c r="R702" i="11"/>
  <c r="Q702" i="11"/>
  <c r="P702" i="11"/>
  <c r="N702" i="11"/>
  <c r="K702" i="11"/>
  <c r="S701" i="11"/>
  <c r="R701" i="11"/>
  <c r="Q701" i="11"/>
  <c r="P701" i="11"/>
  <c r="N701" i="11"/>
  <c r="K701" i="11"/>
  <c r="S700" i="11"/>
  <c r="R700" i="11"/>
  <c r="Q700" i="11"/>
  <c r="P700" i="11"/>
  <c r="N700" i="11"/>
  <c r="K700" i="11"/>
  <c r="S699" i="11"/>
  <c r="R699" i="11"/>
  <c r="Q699" i="11"/>
  <c r="P699" i="11"/>
  <c r="N699" i="11"/>
  <c r="K699" i="11"/>
  <c r="S698" i="11"/>
  <c r="R698" i="11"/>
  <c r="Q698" i="11"/>
  <c r="P698" i="11"/>
  <c r="N698" i="11"/>
  <c r="K698" i="11"/>
  <c r="S697" i="11"/>
  <c r="R697" i="11"/>
  <c r="Q697" i="11"/>
  <c r="P697" i="11"/>
  <c r="N697" i="11"/>
  <c r="K697" i="11"/>
  <c r="S696" i="11"/>
  <c r="R696" i="11"/>
  <c r="Q696" i="11"/>
  <c r="P696" i="11"/>
  <c r="N696" i="11"/>
  <c r="K696" i="11"/>
  <c r="S695" i="11"/>
  <c r="R695" i="11"/>
  <c r="Q695" i="11"/>
  <c r="P695" i="11"/>
  <c r="N695" i="11"/>
  <c r="K695" i="11"/>
  <c r="S694" i="11"/>
  <c r="R694" i="11"/>
  <c r="Q694" i="11"/>
  <c r="P694" i="11"/>
  <c r="N694" i="11"/>
  <c r="K694" i="11"/>
  <c r="S693" i="11"/>
  <c r="R693" i="11"/>
  <c r="Q693" i="11"/>
  <c r="P693" i="11"/>
  <c r="N693" i="11"/>
  <c r="K693" i="11"/>
  <c r="S692" i="11"/>
  <c r="R692" i="11"/>
  <c r="Q692" i="11"/>
  <c r="P692" i="11"/>
  <c r="N692" i="11"/>
  <c r="K692" i="11"/>
  <c r="S691" i="11"/>
  <c r="R691" i="11"/>
  <c r="Q691" i="11"/>
  <c r="P691" i="11"/>
  <c r="N691" i="11"/>
  <c r="K691" i="11"/>
  <c r="S690" i="11"/>
  <c r="R690" i="11"/>
  <c r="Q690" i="11"/>
  <c r="P690" i="11"/>
  <c r="N690" i="11"/>
  <c r="K690" i="11"/>
  <c r="S689" i="11"/>
  <c r="R689" i="11"/>
  <c r="Q689" i="11"/>
  <c r="P689" i="11"/>
  <c r="N689" i="11"/>
  <c r="K689" i="11"/>
  <c r="S688" i="11"/>
  <c r="R688" i="11"/>
  <c r="Q688" i="11"/>
  <c r="P688" i="11"/>
  <c r="N688" i="11"/>
  <c r="K688" i="11"/>
  <c r="S687" i="11"/>
  <c r="R687" i="11"/>
  <c r="Q687" i="11"/>
  <c r="P687" i="11"/>
  <c r="N687" i="11"/>
  <c r="K687" i="11"/>
  <c r="S686" i="11"/>
  <c r="R686" i="11"/>
  <c r="Q686" i="11"/>
  <c r="P686" i="11"/>
  <c r="N686" i="11"/>
  <c r="K686" i="11"/>
  <c r="S685" i="11"/>
  <c r="R685" i="11"/>
  <c r="Q685" i="11"/>
  <c r="P685" i="11"/>
  <c r="N685" i="11"/>
  <c r="K685" i="11"/>
  <c r="S684" i="11"/>
  <c r="R684" i="11"/>
  <c r="Q684" i="11"/>
  <c r="P684" i="11"/>
  <c r="N684" i="11"/>
  <c r="K684" i="11"/>
  <c r="S683" i="11"/>
  <c r="R683" i="11"/>
  <c r="Q683" i="11"/>
  <c r="P683" i="11"/>
  <c r="N683" i="11"/>
  <c r="K683" i="11"/>
  <c r="S682" i="11"/>
  <c r="R682" i="11"/>
  <c r="Q682" i="11"/>
  <c r="P682" i="11"/>
  <c r="N682" i="11"/>
  <c r="K682" i="11"/>
  <c r="S681" i="11"/>
  <c r="R681" i="11"/>
  <c r="Q681" i="11"/>
  <c r="P681" i="11"/>
  <c r="N681" i="11"/>
  <c r="K681" i="11"/>
  <c r="S680" i="11"/>
  <c r="R680" i="11"/>
  <c r="Q680" i="11"/>
  <c r="P680" i="11"/>
  <c r="N680" i="11"/>
  <c r="K680" i="11"/>
  <c r="S679" i="11"/>
  <c r="R679" i="11"/>
  <c r="Q679" i="11"/>
  <c r="P679" i="11"/>
  <c r="N679" i="11"/>
  <c r="K679" i="11"/>
  <c r="S678" i="11"/>
  <c r="R678" i="11"/>
  <c r="Q678" i="11"/>
  <c r="P678" i="11"/>
  <c r="N678" i="11"/>
  <c r="K678" i="11"/>
  <c r="S677" i="11"/>
  <c r="R677" i="11"/>
  <c r="Q677" i="11"/>
  <c r="P677" i="11"/>
  <c r="N677" i="11"/>
  <c r="K677" i="11"/>
  <c r="S676" i="11"/>
  <c r="R676" i="11"/>
  <c r="Q676" i="11"/>
  <c r="P676" i="11"/>
  <c r="N676" i="11"/>
  <c r="K676" i="11"/>
  <c r="S675" i="11"/>
  <c r="R675" i="11"/>
  <c r="Q675" i="11"/>
  <c r="P675" i="11"/>
  <c r="N675" i="11"/>
  <c r="K675" i="11"/>
  <c r="S674" i="11"/>
  <c r="R674" i="11"/>
  <c r="Q674" i="11"/>
  <c r="P674" i="11"/>
  <c r="N674" i="11"/>
  <c r="K674" i="11"/>
  <c r="S673" i="11"/>
  <c r="R673" i="11"/>
  <c r="Q673" i="11"/>
  <c r="P673" i="11"/>
  <c r="N673" i="11"/>
  <c r="K673" i="11"/>
  <c r="S672" i="11"/>
  <c r="R672" i="11"/>
  <c r="Q672" i="11"/>
  <c r="P672" i="11"/>
  <c r="N672" i="11"/>
  <c r="K672" i="11"/>
  <c r="S671" i="11"/>
  <c r="R671" i="11"/>
  <c r="Q671" i="11"/>
  <c r="P671" i="11"/>
  <c r="N671" i="11"/>
  <c r="K671" i="11"/>
  <c r="S670" i="11"/>
  <c r="R670" i="11"/>
  <c r="Q670" i="11"/>
  <c r="P670" i="11"/>
  <c r="N670" i="11"/>
  <c r="K670" i="11"/>
  <c r="S669" i="11"/>
  <c r="R669" i="11"/>
  <c r="Q669" i="11"/>
  <c r="P669" i="11"/>
  <c r="N669" i="11"/>
  <c r="K669" i="11"/>
  <c r="S668" i="11"/>
  <c r="R668" i="11"/>
  <c r="Q668" i="11"/>
  <c r="P668" i="11"/>
  <c r="N668" i="11"/>
  <c r="K668" i="11"/>
  <c r="S667" i="11"/>
  <c r="R667" i="11"/>
  <c r="Q667" i="11"/>
  <c r="P667" i="11"/>
  <c r="N667" i="11"/>
  <c r="K667" i="11"/>
  <c r="S666" i="11"/>
  <c r="R666" i="11"/>
  <c r="Q666" i="11"/>
  <c r="P666" i="11"/>
  <c r="N666" i="11"/>
  <c r="K666" i="11"/>
  <c r="S665" i="11"/>
  <c r="R665" i="11"/>
  <c r="Q665" i="11"/>
  <c r="P665" i="11"/>
  <c r="N665" i="11"/>
  <c r="K665" i="11"/>
  <c r="S664" i="11"/>
  <c r="R664" i="11"/>
  <c r="Q664" i="11"/>
  <c r="P664" i="11"/>
  <c r="N664" i="11"/>
  <c r="K664" i="11"/>
  <c r="S663" i="11"/>
  <c r="R663" i="11"/>
  <c r="Q663" i="11"/>
  <c r="P663" i="11"/>
  <c r="N663" i="11"/>
  <c r="K663" i="11"/>
  <c r="S662" i="11"/>
  <c r="R662" i="11"/>
  <c r="Q662" i="11"/>
  <c r="P662" i="11"/>
  <c r="N662" i="11"/>
  <c r="K662" i="11"/>
  <c r="S661" i="11"/>
  <c r="R661" i="11"/>
  <c r="Q661" i="11"/>
  <c r="P661" i="11"/>
  <c r="N661" i="11"/>
  <c r="K661" i="11"/>
  <c r="S660" i="11"/>
  <c r="R660" i="11"/>
  <c r="Q660" i="11"/>
  <c r="P660" i="11"/>
  <c r="N660" i="11"/>
  <c r="K660" i="11"/>
  <c r="S659" i="11"/>
  <c r="R659" i="11"/>
  <c r="Q659" i="11"/>
  <c r="P659" i="11"/>
  <c r="N659" i="11"/>
  <c r="K659" i="11"/>
  <c r="S658" i="11"/>
  <c r="R658" i="11"/>
  <c r="Q658" i="11"/>
  <c r="P658" i="11"/>
  <c r="N658" i="11"/>
  <c r="K658" i="11"/>
  <c r="S657" i="11"/>
  <c r="R657" i="11"/>
  <c r="Q657" i="11"/>
  <c r="P657" i="11"/>
  <c r="N657" i="11"/>
  <c r="K657" i="11"/>
  <c r="S656" i="11"/>
  <c r="R656" i="11"/>
  <c r="Q656" i="11"/>
  <c r="P656" i="11"/>
  <c r="N656" i="11"/>
  <c r="K656" i="11"/>
  <c r="S655" i="11"/>
  <c r="R655" i="11"/>
  <c r="Q655" i="11"/>
  <c r="P655" i="11"/>
  <c r="N655" i="11"/>
  <c r="K655" i="11"/>
  <c r="S654" i="11"/>
  <c r="R654" i="11"/>
  <c r="Q654" i="11"/>
  <c r="P654" i="11"/>
  <c r="N654" i="11"/>
  <c r="K654" i="11"/>
  <c r="S653" i="11"/>
  <c r="R653" i="11"/>
  <c r="Q653" i="11"/>
  <c r="P653" i="11"/>
  <c r="N653" i="11"/>
  <c r="K653" i="11"/>
  <c r="S652" i="11"/>
  <c r="R652" i="11"/>
  <c r="Q652" i="11"/>
  <c r="P652" i="11"/>
  <c r="N652" i="11"/>
  <c r="K652" i="11"/>
  <c r="S651" i="11"/>
  <c r="R651" i="11"/>
  <c r="Q651" i="11"/>
  <c r="P651" i="11"/>
  <c r="N651" i="11"/>
  <c r="K651" i="11"/>
  <c r="S650" i="11"/>
  <c r="R650" i="11"/>
  <c r="Q650" i="11"/>
  <c r="P650" i="11"/>
  <c r="N650" i="11"/>
  <c r="K650" i="11"/>
  <c r="S649" i="11"/>
  <c r="R649" i="11"/>
  <c r="Q649" i="11"/>
  <c r="P649" i="11"/>
  <c r="N649" i="11"/>
  <c r="K649" i="11"/>
  <c r="S648" i="11"/>
  <c r="R648" i="11"/>
  <c r="Q648" i="11"/>
  <c r="P648" i="11"/>
  <c r="N648" i="11"/>
  <c r="K648" i="11"/>
  <c r="S647" i="11"/>
  <c r="R647" i="11"/>
  <c r="Q647" i="11"/>
  <c r="P647" i="11"/>
  <c r="N647" i="11"/>
  <c r="K647" i="11"/>
  <c r="S646" i="11"/>
  <c r="R646" i="11"/>
  <c r="Q646" i="11"/>
  <c r="P646" i="11"/>
  <c r="N646" i="11"/>
  <c r="K646" i="11"/>
  <c r="S645" i="11"/>
  <c r="R645" i="11"/>
  <c r="Q645" i="11"/>
  <c r="P645" i="11"/>
  <c r="N645" i="11"/>
  <c r="K645" i="11"/>
  <c r="S644" i="11"/>
  <c r="R644" i="11"/>
  <c r="Q644" i="11"/>
  <c r="P644" i="11"/>
  <c r="N644" i="11"/>
  <c r="K644" i="11"/>
  <c r="S643" i="11"/>
  <c r="R643" i="11"/>
  <c r="Q643" i="11"/>
  <c r="P643" i="11"/>
  <c r="N643" i="11"/>
  <c r="K643" i="11"/>
  <c r="S642" i="11"/>
  <c r="R642" i="11"/>
  <c r="Q642" i="11"/>
  <c r="P642" i="11"/>
  <c r="N642" i="11"/>
  <c r="K642" i="11"/>
  <c r="S641" i="11"/>
  <c r="R641" i="11"/>
  <c r="Q641" i="11"/>
  <c r="P641" i="11"/>
  <c r="N641" i="11"/>
  <c r="K641" i="11"/>
  <c r="S640" i="11"/>
  <c r="R640" i="11"/>
  <c r="Q640" i="11"/>
  <c r="P640" i="11"/>
  <c r="N640" i="11"/>
  <c r="K640" i="11"/>
  <c r="S639" i="11"/>
  <c r="R639" i="11"/>
  <c r="Q639" i="11"/>
  <c r="P639" i="11"/>
  <c r="N639" i="11"/>
  <c r="K639" i="11"/>
  <c r="S638" i="11"/>
  <c r="R638" i="11"/>
  <c r="Q638" i="11"/>
  <c r="P638" i="11"/>
  <c r="N638" i="11"/>
  <c r="K638" i="11"/>
  <c r="S637" i="11"/>
  <c r="R637" i="11"/>
  <c r="Q637" i="11"/>
  <c r="P637" i="11"/>
  <c r="N637" i="11"/>
  <c r="K637" i="11"/>
  <c r="S636" i="11"/>
  <c r="R636" i="11"/>
  <c r="Q636" i="11"/>
  <c r="P636" i="11"/>
  <c r="N636" i="11"/>
  <c r="K636" i="11"/>
  <c r="S635" i="11"/>
  <c r="R635" i="11"/>
  <c r="Q635" i="11"/>
  <c r="P635" i="11"/>
  <c r="N635" i="11"/>
  <c r="K635" i="11"/>
  <c r="S634" i="11"/>
  <c r="R634" i="11"/>
  <c r="Q634" i="11"/>
  <c r="P634" i="11"/>
  <c r="N634" i="11"/>
  <c r="K634" i="11"/>
  <c r="S633" i="11"/>
  <c r="R633" i="11"/>
  <c r="Q633" i="11"/>
  <c r="P633" i="11"/>
  <c r="N633" i="11"/>
  <c r="K633" i="11"/>
  <c r="S632" i="11"/>
  <c r="R632" i="11"/>
  <c r="Q632" i="11"/>
  <c r="P632" i="11"/>
  <c r="N632" i="11"/>
  <c r="K632" i="11"/>
  <c r="S631" i="11"/>
  <c r="R631" i="11"/>
  <c r="Q631" i="11"/>
  <c r="P631" i="11"/>
  <c r="N631" i="11"/>
  <c r="K631" i="11"/>
  <c r="S630" i="11"/>
  <c r="R630" i="11"/>
  <c r="Q630" i="11"/>
  <c r="P630" i="11"/>
  <c r="N630" i="11"/>
  <c r="K630" i="11"/>
  <c r="S629" i="11"/>
  <c r="R629" i="11"/>
  <c r="Q629" i="11"/>
  <c r="P629" i="11"/>
  <c r="N629" i="11"/>
  <c r="K629" i="11"/>
  <c r="S628" i="11"/>
  <c r="R628" i="11"/>
  <c r="Q628" i="11"/>
  <c r="P628" i="11"/>
  <c r="N628" i="11"/>
  <c r="K628" i="11"/>
  <c r="S627" i="11"/>
  <c r="R627" i="11"/>
  <c r="Q627" i="11"/>
  <c r="P627" i="11"/>
  <c r="N627" i="11"/>
  <c r="K627" i="11"/>
  <c r="S626" i="11"/>
  <c r="R626" i="11"/>
  <c r="Q626" i="11"/>
  <c r="P626" i="11"/>
  <c r="N626" i="11"/>
  <c r="K626" i="11"/>
  <c r="S625" i="11"/>
  <c r="R625" i="11"/>
  <c r="Q625" i="11"/>
  <c r="P625" i="11"/>
  <c r="N625" i="11"/>
  <c r="K625" i="11"/>
  <c r="S624" i="11"/>
  <c r="R624" i="11"/>
  <c r="Q624" i="11"/>
  <c r="P624" i="11"/>
  <c r="N624" i="11"/>
  <c r="K624" i="11"/>
  <c r="S623" i="11"/>
  <c r="R623" i="11"/>
  <c r="Q623" i="11"/>
  <c r="P623" i="11"/>
  <c r="N623" i="11"/>
  <c r="K623" i="11"/>
  <c r="S622" i="11"/>
  <c r="R622" i="11"/>
  <c r="Q622" i="11"/>
  <c r="P622" i="11"/>
  <c r="N622" i="11"/>
  <c r="K622" i="11"/>
  <c r="S621" i="11"/>
  <c r="R621" i="11"/>
  <c r="Q621" i="11"/>
  <c r="P621" i="11"/>
  <c r="N621" i="11"/>
  <c r="K621" i="11"/>
  <c r="S620" i="11"/>
  <c r="R620" i="11"/>
  <c r="Q620" i="11"/>
  <c r="P620" i="11"/>
  <c r="N620" i="11"/>
  <c r="K620" i="11"/>
  <c r="S619" i="11"/>
  <c r="R619" i="11"/>
  <c r="Q619" i="11"/>
  <c r="P619" i="11"/>
  <c r="N619" i="11"/>
  <c r="K619" i="11"/>
  <c r="S618" i="11"/>
  <c r="R618" i="11"/>
  <c r="Q618" i="11"/>
  <c r="P618" i="11"/>
  <c r="N618" i="11"/>
  <c r="K618" i="11"/>
  <c r="S617" i="11"/>
  <c r="R617" i="11"/>
  <c r="Q617" i="11"/>
  <c r="P617" i="11"/>
  <c r="N617" i="11"/>
  <c r="K617" i="11"/>
  <c r="S616" i="11"/>
  <c r="R616" i="11"/>
  <c r="Q616" i="11"/>
  <c r="P616" i="11"/>
  <c r="N616" i="11"/>
  <c r="K616" i="11"/>
  <c r="S615" i="11"/>
  <c r="R615" i="11"/>
  <c r="Q615" i="11"/>
  <c r="P615" i="11"/>
  <c r="N615" i="11"/>
  <c r="K615" i="11"/>
  <c r="S614" i="11"/>
  <c r="R614" i="11"/>
  <c r="Q614" i="11"/>
  <c r="P614" i="11"/>
  <c r="N614" i="11"/>
  <c r="K614" i="11"/>
  <c r="S613" i="11"/>
  <c r="R613" i="11"/>
  <c r="Q613" i="11"/>
  <c r="P613" i="11"/>
  <c r="N613" i="11"/>
  <c r="K613" i="11"/>
  <c r="S612" i="11"/>
  <c r="R612" i="11"/>
  <c r="Q612" i="11"/>
  <c r="P612" i="11"/>
  <c r="N612" i="11"/>
  <c r="K612" i="11"/>
  <c r="S611" i="11"/>
  <c r="R611" i="11"/>
  <c r="Q611" i="11"/>
  <c r="P611" i="11"/>
  <c r="N611" i="11"/>
  <c r="K611" i="11"/>
  <c r="S610" i="11"/>
  <c r="R610" i="11"/>
  <c r="Q610" i="11"/>
  <c r="P610" i="11"/>
  <c r="N610" i="11"/>
  <c r="K610" i="11"/>
  <c r="S609" i="11"/>
  <c r="R609" i="11"/>
  <c r="Q609" i="11"/>
  <c r="P609" i="11"/>
  <c r="N609" i="11"/>
  <c r="K609" i="11"/>
  <c r="S608" i="11"/>
  <c r="R608" i="11"/>
  <c r="Q608" i="11"/>
  <c r="P608" i="11"/>
  <c r="N608" i="11"/>
  <c r="K608" i="11"/>
  <c r="S607" i="11"/>
  <c r="R607" i="11"/>
  <c r="Q607" i="11"/>
  <c r="P607" i="11"/>
  <c r="N607" i="11"/>
  <c r="K607" i="11"/>
  <c r="S606" i="11"/>
  <c r="R606" i="11"/>
  <c r="Q606" i="11"/>
  <c r="P606" i="11"/>
  <c r="N606" i="11"/>
  <c r="K606" i="11"/>
  <c r="S605" i="11"/>
  <c r="R605" i="11"/>
  <c r="Q605" i="11"/>
  <c r="P605" i="11"/>
  <c r="N605" i="11"/>
  <c r="K605" i="11"/>
  <c r="S604" i="11"/>
  <c r="R604" i="11"/>
  <c r="Q604" i="11"/>
  <c r="P604" i="11"/>
  <c r="N604" i="11"/>
  <c r="K604" i="11"/>
  <c r="S603" i="11"/>
  <c r="R603" i="11"/>
  <c r="Q603" i="11"/>
  <c r="P603" i="11"/>
  <c r="N603" i="11"/>
  <c r="K603" i="11"/>
  <c r="S602" i="11"/>
  <c r="R602" i="11"/>
  <c r="Q602" i="11"/>
  <c r="P602" i="11"/>
  <c r="N602" i="11"/>
  <c r="K602" i="11"/>
  <c r="S601" i="11"/>
  <c r="R601" i="11"/>
  <c r="Q601" i="11"/>
  <c r="P601" i="11"/>
  <c r="N601" i="11"/>
  <c r="K601" i="11"/>
  <c r="S600" i="11"/>
  <c r="R600" i="11"/>
  <c r="Q600" i="11"/>
  <c r="P600" i="11"/>
  <c r="N600" i="11"/>
  <c r="K600" i="11"/>
  <c r="S599" i="11"/>
  <c r="R599" i="11"/>
  <c r="Q599" i="11"/>
  <c r="P599" i="11"/>
  <c r="N599" i="11"/>
  <c r="K599" i="11"/>
  <c r="S598" i="11"/>
  <c r="R598" i="11"/>
  <c r="Q598" i="11"/>
  <c r="P598" i="11"/>
  <c r="N598" i="11"/>
  <c r="K598" i="11"/>
  <c r="S597" i="11"/>
  <c r="R597" i="11"/>
  <c r="Q597" i="11"/>
  <c r="P597" i="11"/>
  <c r="N597" i="11"/>
  <c r="K597" i="11"/>
  <c r="S596" i="11"/>
  <c r="R596" i="11"/>
  <c r="Q596" i="11"/>
  <c r="P596" i="11"/>
  <c r="N596" i="11"/>
  <c r="K596" i="11"/>
  <c r="S595" i="11"/>
  <c r="R595" i="11"/>
  <c r="Q595" i="11"/>
  <c r="P595" i="11"/>
  <c r="N595" i="11"/>
  <c r="K595" i="11"/>
  <c r="S594" i="11"/>
  <c r="R594" i="11"/>
  <c r="Q594" i="11"/>
  <c r="P594" i="11"/>
  <c r="N594" i="11"/>
  <c r="K594" i="11"/>
  <c r="S593" i="11"/>
  <c r="R593" i="11"/>
  <c r="Q593" i="11"/>
  <c r="P593" i="11"/>
  <c r="N593" i="11"/>
  <c r="K593" i="11"/>
  <c r="S592" i="11"/>
  <c r="R592" i="11"/>
  <c r="Q592" i="11"/>
  <c r="P592" i="11"/>
  <c r="N592" i="11"/>
  <c r="K592" i="11"/>
  <c r="S591" i="11"/>
  <c r="R591" i="11"/>
  <c r="Q591" i="11"/>
  <c r="P591" i="11"/>
  <c r="N591" i="11"/>
  <c r="K591" i="11"/>
  <c r="S590" i="11"/>
  <c r="R590" i="11"/>
  <c r="Q590" i="11"/>
  <c r="P590" i="11"/>
  <c r="N590" i="11"/>
  <c r="K590" i="11"/>
  <c r="S589" i="11"/>
  <c r="R589" i="11"/>
  <c r="Q589" i="11"/>
  <c r="P589" i="11"/>
  <c r="N589" i="11"/>
  <c r="K589" i="11"/>
  <c r="S588" i="11"/>
  <c r="R588" i="11"/>
  <c r="Q588" i="11"/>
  <c r="P588" i="11"/>
  <c r="N588" i="11"/>
  <c r="K588" i="11"/>
  <c r="S587" i="11"/>
  <c r="R587" i="11"/>
  <c r="Q587" i="11"/>
  <c r="P587" i="11"/>
  <c r="N587" i="11"/>
  <c r="K587" i="11"/>
  <c r="S586" i="11"/>
  <c r="R586" i="11"/>
  <c r="Q586" i="11"/>
  <c r="P586" i="11"/>
  <c r="N586" i="11"/>
  <c r="K586" i="11"/>
  <c r="S585" i="11"/>
  <c r="R585" i="11"/>
  <c r="Q585" i="11"/>
  <c r="P585" i="11"/>
  <c r="N585" i="11"/>
  <c r="K585" i="11"/>
  <c r="S584" i="11"/>
  <c r="R584" i="11"/>
  <c r="Q584" i="11"/>
  <c r="P584" i="11"/>
  <c r="N584" i="11"/>
  <c r="K584" i="11"/>
  <c r="S583" i="11"/>
  <c r="R583" i="11"/>
  <c r="Q583" i="11"/>
  <c r="P583" i="11"/>
  <c r="N583" i="11"/>
  <c r="K583" i="11"/>
  <c r="S582" i="11"/>
  <c r="R582" i="11"/>
  <c r="Q582" i="11"/>
  <c r="P582" i="11"/>
  <c r="N582" i="11"/>
  <c r="K582" i="11"/>
  <c r="S581" i="11"/>
  <c r="R581" i="11"/>
  <c r="Q581" i="11"/>
  <c r="P581" i="11"/>
  <c r="N581" i="11"/>
  <c r="K581" i="11"/>
  <c r="S580" i="11"/>
  <c r="R580" i="11"/>
  <c r="Q580" i="11"/>
  <c r="P580" i="11"/>
  <c r="N580" i="11"/>
  <c r="K580" i="11"/>
  <c r="S579" i="11"/>
  <c r="R579" i="11"/>
  <c r="Q579" i="11"/>
  <c r="P579" i="11"/>
  <c r="N579" i="11"/>
  <c r="K579" i="11"/>
  <c r="S578" i="11"/>
  <c r="R578" i="11"/>
  <c r="Q578" i="11"/>
  <c r="P578" i="11"/>
  <c r="N578" i="11"/>
  <c r="K578" i="11"/>
  <c r="S577" i="11"/>
  <c r="R577" i="11"/>
  <c r="Q577" i="11"/>
  <c r="P577" i="11"/>
  <c r="N577" i="11"/>
  <c r="K577" i="11"/>
  <c r="S576" i="11"/>
  <c r="R576" i="11"/>
  <c r="Q576" i="11"/>
  <c r="P576" i="11"/>
  <c r="N576" i="11"/>
  <c r="K576" i="11"/>
  <c r="S575" i="11"/>
  <c r="R575" i="11"/>
  <c r="Q575" i="11"/>
  <c r="P575" i="11"/>
  <c r="N575" i="11"/>
  <c r="K575" i="11"/>
  <c r="S574" i="11"/>
  <c r="R574" i="11"/>
  <c r="Q574" i="11"/>
  <c r="P574" i="11"/>
  <c r="N574" i="11"/>
  <c r="K574" i="11"/>
  <c r="S573" i="11"/>
  <c r="R573" i="11"/>
  <c r="Q573" i="11"/>
  <c r="P573" i="11"/>
  <c r="N573" i="11"/>
  <c r="K573" i="11"/>
  <c r="S572" i="11"/>
  <c r="R572" i="11"/>
  <c r="Q572" i="11"/>
  <c r="P572" i="11"/>
  <c r="N572" i="11"/>
  <c r="K572" i="11"/>
  <c r="S571" i="11"/>
  <c r="R571" i="11"/>
  <c r="Q571" i="11"/>
  <c r="P571" i="11"/>
  <c r="N571" i="11"/>
  <c r="K571" i="11"/>
  <c r="S570" i="11"/>
  <c r="R570" i="11"/>
  <c r="Q570" i="11"/>
  <c r="P570" i="11"/>
  <c r="N570" i="11"/>
  <c r="K570" i="11"/>
  <c r="S569" i="11"/>
  <c r="R569" i="11"/>
  <c r="Q569" i="11"/>
  <c r="P569" i="11"/>
  <c r="N569" i="11"/>
  <c r="K569" i="11"/>
  <c r="S568" i="11"/>
  <c r="R568" i="11"/>
  <c r="Q568" i="11"/>
  <c r="P568" i="11"/>
  <c r="N568" i="11"/>
  <c r="K568" i="11"/>
  <c r="S567" i="11"/>
  <c r="R567" i="11"/>
  <c r="Q567" i="11"/>
  <c r="P567" i="11"/>
  <c r="N567" i="11"/>
  <c r="K567" i="11"/>
  <c r="S566" i="11"/>
  <c r="R566" i="11"/>
  <c r="Q566" i="11"/>
  <c r="P566" i="11"/>
  <c r="N566" i="11"/>
  <c r="K566" i="11"/>
  <c r="S565" i="11"/>
  <c r="R565" i="11"/>
  <c r="Q565" i="11"/>
  <c r="P565" i="11"/>
  <c r="N565" i="11"/>
  <c r="K565" i="11"/>
  <c r="S564" i="11"/>
  <c r="R564" i="11"/>
  <c r="Q564" i="11"/>
  <c r="P564" i="11"/>
  <c r="N564" i="11"/>
  <c r="K564" i="11"/>
  <c r="S563" i="11"/>
  <c r="R563" i="11"/>
  <c r="Q563" i="11"/>
  <c r="P563" i="11"/>
  <c r="N563" i="11"/>
  <c r="K563" i="11"/>
  <c r="S562" i="11"/>
  <c r="R562" i="11"/>
  <c r="Q562" i="11"/>
  <c r="P562" i="11"/>
  <c r="N562" i="11"/>
  <c r="K562" i="11"/>
  <c r="S561" i="11"/>
  <c r="R561" i="11"/>
  <c r="Q561" i="11"/>
  <c r="P561" i="11"/>
  <c r="N561" i="11"/>
  <c r="K561" i="11"/>
  <c r="S560" i="11"/>
  <c r="R560" i="11"/>
  <c r="Q560" i="11"/>
  <c r="P560" i="11"/>
  <c r="N560" i="11"/>
  <c r="K560" i="11"/>
  <c r="S559" i="11"/>
  <c r="R559" i="11"/>
  <c r="Q559" i="11"/>
  <c r="P559" i="11"/>
  <c r="N559" i="11"/>
  <c r="K559" i="11"/>
  <c r="S558" i="11"/>
  <c r="R558" i="11"/>
  <c r="Q558" i="11"/>
  <c r="P558" i="11"/>
  <c r="N558" i="11"/>
  <c r="K558" i="11"/>
  <c r="S557" i="11"/>
  <c r="R557" i="11"/>
  <c r="Q557" i="11"/>
  <c r="P557" i="11"/>
  <c r="N557" i="11"/>
  <c r="K557" i="11"/>
  <c r="S556" i="11"/>
  <c r="R556" i="11"/>
  <c r="Q556" i="11"/>
  <c r="P556" i="11"/>
  <c r="N556" i="11"/>
  <c r="K556" i="11"/>
  <c r="S555" i="11"/>
  <c r="R555" i="11"/>
  <c r="Q555" i="11"/>
  <c r="P555" i="11"/>
  <c r="N555" i="11"/>
  <c r="K555" i="11"/>
  <c r="S554" i="11"/>
  <c r="R554" i="11"/>
  <c r="Q554" i="11"/>
  <c r="P554" i="11"/>
  <c r="N554" i="11"/>
  <c r="K554" i="11"/>
  <c r="S553" i="11"/>
  <c r="R553" i="11"/>
  <c r="Q553" i="11"/>
  <c r="P553" i="11"/>
  <c r="N553" i="11"/>
  <c r="K553" i="11"/>
  <c r="S552" i="11"/>
  <c r="R552" i="11"/>
  <c r="Q552" i="11"/>
  <c r="P552" i="11"/>
  <c r="N552" i="11"/>
  <c r="K552" i="11"/>
  <c r="S551" i="11"/>
  <c r="R551" i="11"/>
  <c r="Q551" i="11"/>
  <c r="P551" i="11"/>
  <c r="N551" i="11"/>
  <c r="K551" i="11"/>
  <c r="S550" i="11"/>
  <c r="R550" i="11"/>
  <c r="Q550" i="11"/>
  <c r="P550" i="11"/>
  <c r="N550" i="11"/>
  <c r="K550" i="11"/>
  <c r="S549" i="11"/>
  <c r="R549" i="11"/>
  <c r="Q549" i="11"/>
  <c r="P549" i="11"/>
  <c r="N549" i="11"/>
  <c r="K549" i="11"/>
  <c r="S548" i="11"/>
  <c r="R548" i="11"/>
  <c r="Q548" i="11"/>
  <c r="P548" i="11"/>
  <c r="N548" i="11"/>
  <c r="K548" i="11"/>
  <c r="S547" i="11"/>
  <c r="R547" i="11"/>
  <c r="Q547" i="11"/>
  <c r="P547" i="11"/>
  <c r="N547" i="11"/>
  <c r="K547" i="11"/>
  <c r="S546" i="11"/>
  <c r="R546" i="11"/>
  <c r="Q546" i="11"/>
  <c r="P546" i="11"/>
  <c r="N546" i="11"/>
  <c r="K546" i="11"/>
  <c r="S545" i="11"/>
  <c r="R545" i="11"/>
  <c r="Q545" i="11"/>
  <c r="P545" i="11"/>
  <c r="N545" i="11"/>
  <c r="K545" i="11"/>
  <c r="S544" i="11"/>
  <c r="R544" i="11"/>
  <c r="Q544" i="11"/>
  <c r="P544" i="11"/>
  <c r="N544" i="11"/>
  <c r="K544" i="11"/>
  <c r="S543" i="11"/>
  <c r="R543" i="11"/>
  <c r="Q543" i="11"/>
  <c r="P543" i="11"/>
  <c r="N543" i="11"/>
  <c r="K543" i="11"/>
  <c r="S542" i="11"/>
  <c r="R542" i="11"/>
  <c r="Q542" i="11"/>
  <c r="P542" i="11"/>
  <c r="N542" i="11"/>
  <c r="K542" i="11"/>
  <c r="S541" i="11"/>
  <c r="R541" i="11"/>
  <c r="Q541" i="11"/>
  <c r="P541" i="11"/>
  <c r="N541" i="11"/>
  <c r="K541" i="11"/>
  <c r="S540" i="11"/>
  <c r="R540" i="11"/>
  <c r="Q540" i="11"/>
  <c r="P540" i="11"/>
  <c r="N540" i="11"/>
  <c r="K540" i="11"/>
  <c r="S539" i="11"/>
  <c r="R539" i="11"/>
  <c r="Q539" i="11"/>
  <c r="P539" i="11"/>
  <c r="N539" i="11"/>
  <c r="K539" i="11"/>
  <c r="S538" i="11"/>
  <c r="R538" i="11"/>
  <c r="Q538" i="11"/>
  <c r="P538" i="11"/>
  <c r="N538" i="11"/>
  <c r="K538" i="11"/>
  <c r="S537" i="11"/>
  <c r="R537" i="11"/>
  <c r="Q537" i="11"/>
  <c r="P537" i="11"/>
  <c r="N537" i="11"/>
  <c r="K537" i="11"/>
  <c r="S536" i="11"/>
  <c r="R536" i="11"/>
  <c r="Q536" i="11"/>
  <c r="P536" i="11"/>
  <c r="N536" i="11"/>
  <c r="K536" i="11"/>
  <c r="S535" i="11"/>
  <c r="R535" i="11"/>
  <c r="Q535" i="11"/>
  <c r="P535" i="11"/>
  <c r="N535" i="11"/>
  <c r="K535" i="11"/>
  <c r="S534" i="11"/>
  <c r="R534" i="11"/>
  <c r="Q534" i="11"/>
  <c r="P534" i="11"/>
  <c r="N534" i="11"/>
  <c r="K534" i="11"/>
  <c r="S533" i="11"/>
  <c r="R533" i="11"/>
  <c r="Q533" i="11"/>
  <c r="P533" i="11"/>
  <c r="N533" i="11"/>
  <c r="K533" i="11"/>
  <c r="S532" i="11"/>
  <c r="R532" i="11"/>
  <c r="Q532" i="11"/>
  <c r="P532" i="11"/>
  <c r="N532" i="11"/>
  <c r="K532" i="11"/>
  <c r="S531" i="11"/>
  <c r="R531" i="11"/>
  <c r="Q531" i="11"/>
  <c r="P531" i="11"/>
  <c r="N531" i="11"/>
  <c r="K531" i="11"/>
  <c r="S530" i="11"/>
  <c r="R530" i="11"/>
  <c r="Q530" i="11"/>
  <c r="P530" i="11"/>
  <c r="N530" i="11"/>
  <c r="K530" i="11"/>
  <c r="S529" i="11"/>
  <c r="R529" i="11"/>
  <c r="Q529" i="11"/>
  <c r="P529" i="11"/>
  <c r="N529" i="11"/>
  <c r="K529" i="11"/>
  <c r="S528" i="11"/>
  <c r="R528" i="11"/>
  <c r="Q528" i="11"/>
  <c r="P528" i="11"/>
  <c r="N528" i="11"/>
  <c r="K528" i="11"/>
  <c r="S527" i="11"/>
  <c r="R527" i="11"/>
  <c r="Q527" i="11"/>
  <c r="P527" i="11"/>
  <c r="N527" i="11"/>
  <c r="K527" i="11"/>
  <c r="S526" i="11"/>
  <c r="R526" i="11"/>
  <c r="Q526" i="11"/>
  <c r="P526" i="11"/>
  <c r="N526" i="11"/>
  <c r="K526" i="11"/>
  <c r="S525" i="11"/>
  <c r="R525" i="11"/>
  <c r="Q525" i="11"/>
  <c r="P525" i="11"/>
  <c r="N525" i="11"/>
  <c r="K525" i="11"/>
  <c r="S524" i="11"/>
  <c r="R524" i="11"/>
  <c r="Q524" i="11"/>
  <c r="P524" i="11"/>
  <c r="N524" i="11"/>
  <c r="K524" i="11"/>
  <c r="S523" i="11"/>
  <c r="R523" i="11"/>
  <c r="Q523" i="11"/>
  <c r="P523" i="11"/>
  <c r="N523" i="11"/>
  <c r="K523" i="11"/>
  <c r="S522" i="11"/>
  <c r="R522" i="11"/>
  <c r="Q522" i="11"/>
  <c r="P522" i="11"/>
  <c r="N522" i="11"/>
  <c r="K522" i="11"/>
  <c r="S521" i="11"/>
  <c r="R521" i="11"/>
  <c r="Q521" i="11"/>
  <c r="P521" i="11"/>
  <c r="N521" i="11"/>
  <c r="K521" i="11"/>
  <c r="S520" i="11"/>
  <c r="R520" i="11"/>
  <c r="Q520" i="11"/>
  <c r="P520" i="11"/>
  <c r="N520" i="11"/>
  <c r="K520" i="11"/>
  <c r="S519" i="11"/>
  <c r="R519" i="11"/>
  <c r="Q519" i="11"/>
  <c r="P519" i="11"/>
  <c r="N519" i="11"/>
  <c r="K519" i="11"/>
  <c r="S518" i="11"/>
  <c r="R518" i="11"/>
  <c r="Q518" i="11"/>
  <c r="P518" i="11"/>
  <c r="N518" i="11"/>
  <c r="K518" i="11"/>
  <c r="S517" i="11"/>
  <c r="R517" i="11"/>
  <c r="Q517" i="11"/>
  <c r="P517" i="11"/>
  <c r="N517" i="11"/>
  <c r="K517" i="11"/>
  <c r="S516" i="11"/>
  <c r="R516" i="11"/>
  <c r="Q516" i="11"/>
  <c r="P516" i="11"/>
  <c r="N516" i="11"/>
  <c r="K516" i="11"/>
  <c r="S515" i="11"/>
  <c r="R515" i="11"/>
  <c r="Q515" i="11"/>
  <c r="P515" i="11"/>
  <c r="N515" i="11"/>
  <c r="K515" i="11"/>
  <c r="S514" i="11"/>
  <c r="R514" i="11"/>
  <c r="Q514" i="11"/>
  <c r="P514" i="11"/>
  <c r="N514" i="11"/>
  <c r="K514" i="11"/>
  <c r="S513" i="11"/>
  <c r="R513" i="11"/>
  <c r="Q513" i="11"/>
  <c r="P513" i="11"/>
  <c r="N513" i="11"/>
  <c r="K513" i="11"/>
  <c r="S512" i="11"/>
  <c r="R512" i="11"/>
  <c r="Q512" i="11"/>
  <c r="P512" i="11"/>
  <c r="N512" i="11"/>
  <c r="K512" i="11"/>
  <c r="S511" i="11"/>
  <c r="R511" i="11"/>
  <c r="Q511" i="11"/>
  <c r="P511" i="11"/>
  <c r="N511" i="11"/>
  <c r="K511" i="11"/>
  <c r="S510" i="11"/>
  <c r="R510" i="11"/>
  <c r="Q510" i="11"/>
  <c r="P510" i="11"/>
  <c r="N510" i="11"/>
  <c r="K510" i="11"/>
  <c r="S509" i="11"/>
  <c r="R509" i="11"/>
  <c r="Q509" i="11"/>
  <c r="P509" i="11"/>
  <c r="N509" i="11"/>
  <c r="K509" i="11"/>
  <c r="S508" i="11"/>
  <c r="R508" i="11"/>
  <c r="Q508" i="11"/>
  <c r="P508" i="11"/>
  <c r="N508" i="11"/>
  <c r="K508" i="11"/>
  <c r="S507" i="11"/>
  <c r="R507" i="11"/>
  <c r="Q507" i="11"/>
  <c r="P507" i="11"/>
  <c r="N507" i="11"/>
  <c r="K507" i="11"/>
  <c r="S506" i="11"/>
  <c r="R506" i="11"/>
  <c r="Q506" i="11"/>
  <c r="P506" i="11"/>
  <c r="N506" i="11"/>
  <c r="K506" i="11"/>
  <c r="S505" i="11"/>
  <c r="R505" i="11"/>
  <c r="Q505" i="11"/>
  <c r="P505" i="11"/>
  <c r="N505" i="11"/>
  <c r="K505" i="11"/>
  <c r="S504" i="11"/>
  <c r="R504" i="11"/>
  <c r="Q504" i="11"/>
  <c r="P504" i="11"/>
  <c r="N504" i="11"/>
  <c r="K504" i="11"/>
  <c r="S503" i="11"/>
  <c r="R503" i="11"/>
  <c r="Q503" i="11"/>
  <c r="P503" i="11"/>
  <c r="N503" i="11"/>
  <c r="K503" i="11"/>
  <c r="S502" i="11"/>
  <c r="R502" i="11"/>
  <c r="Q502" i="11"/>
  <c r="P502" i="11"/>
  <c r="N502" i="11"/>
  <c r="K502" i="11"/>
  <c r="S501" i="11"/>
  <c r="R501" i="11"/>
  <c r="Q501" i="11"/>
  <c r="P501" i="11"/>
  <c r="N501" i="11"/>
  <c r="K501" i="11"/>
  <c r="S500" i="11"/>
  <c r="R500" i="11"/>
  <c r="Q500" i="11"/>
  <c r="P500" i="11"/>
  <c r="N500" i="11"/>
  <c r="K500" i="11"/>
  <c r="S499" i="11"/>
  <c r="R499" i="11"/>
  <c r="Q499" i="11"/>
  <c r="P499" i="11"/>
  <c r="N499" i="11"/>
  <c r="K499" i="11"/>
  <c r="S498" i="11"/>
  <c r="R498" i="11"/>
  <c r="Q498" i="11"/>
  <c r="P498" i="11"/>
  <c r="N498" i="11"/>
  <c r="K498" i="11"/>
  <c r="S497" i="11"/>
  <c r="R497" i="11"/>
  <c r="Q497" i="11"/>
  <c r="P497" i="11"/>
  <c r="N497" i="11"/>
  <c r="K497" i="11"/>
  <c r="S496" i="11"/>
  <c r="R496" i="11"/>
  <c r="Q496" i="11"/>
  <c r="P496" i="11"/>
  <c r="N496" i="11"/>
  <c r="K496" i="11"/>
  <c r="S495" i="11"/>
  <c r="R495" i="11"/>
  <c r="Q495" i="11"/>
  <c r="P495" i="11"/>
  <c r="N495" i="11"/>
  <c r="K495" i="11"/>
  <c r="S494" i="11"/>
  <c r="R494" i="11"/>
  <c r="Q494" i="11"/>
  <c r="P494" i="11"/>
  <c r="N494" i="11"/>
  <c r="K494" i="11"/>
  <c r="S493" i="11"/>
  <c r="R493" i="11"/>
  <c r="Q493" i="11"/>
  <c r="P493" i="11"/>
  <c r="N493" i="11"/>
  <c r="K493" i="11"/>
  <c r="S492" i="11"/>
  <c r="R492" i="11"/>
  <c r="Q492" i="11"/>
  <c r="P492" i="11"/>
  <c r="N492" i="11"/>
  <c r="K492" i="11"/>
  <c r="S491" i="11"/>
  <c r="R491" i="11"/>
  <c r="Q491" i="11"/>
  <c r="P491" i="11"/>
  <c r="N491" i="11"/>
  <c r="K491" i="11"/>
  <c r="S490" i="11"/>
  <c r="R490" i="11"/>
  <c r="Q490" i="11"/>
  <c r="P490" i="11"/>
  <c r="N490" i="11"/>
  <c r="K490" i="11"/>
  <c r="S489" i="11"/>
  <c r="R489" i="11"/>
  <c r="Q489" i="11"/>
  <c r="P489" i="11"/>
  <c r="N489" i="11"/>
  <c r="K489" i="11"/>
  <c r="S488" i="11"/>
  <c r="R488" i="11"/>
  <c r="Q488" i="11"/>
  <c r="P488" i="11"/>
  <c r="N488" i="11"/>
  <c r="K488" i="11"/>
  <c r="S487" i="11"/>
  <c r="R487" i="11"/>
  <c r="Q487" i="11"/>
  <c r="P487" i="11"/>
  <c r="N487" i="11"/>
  <c r="K487" i="11"/>
  <c r="S486" i="11"/>
  <c r="R486" i="11"/>
  <c r="Q486" i="11"/>
  <c r="P486" i="11"/>
  <c r="N486" i="11"/>
  <c r="K486" i="11"/>
  <c r="S485" i="11"/>
  <c r="R485" i="11"/>
  <c r="Q485" i="11"/>
  <c r="P485" i="11"/>
  <c r="N485" i="11"/>
  <c r="K485" i="11"/>
  <c r="S484" i="11"/>
  <c r="R484" i="11"/>
  <c r="Q484" i="11"/>
  <c r="P484" i="11"/>
  <c r="N484" i="11"/>
  <c r="K484" i="11"/>
  <c r="S483" i="11"/>
  <c r="R483" i="11"/>
  <c r="Q483" i="11"/>
  <c r="P483" i="11"/>
  <c r="N483" i="11"/>
  <c r="K483" i="11"/>
  <c r="S482" i="11"/>
  <c r="R482" i="11"/>
  <c r="Q482" i="11"/>
  <c r="P482" i="11"/>
  <c r="N482" i="11"/>
  <c r="K482" i="11"/>
  <c r="S481" i="11"/>
  <c r="R481" i="11"/>
  <c r="Q481" i="11"/>
  <c r="P481" i="11"/>
  <c r="N481" i="11"/>
  <c r="K481" i="11"/>
  <c r="S480" i="11"/>
  <c r="R480" i="11"/>
  <c r="Q480" i="11"/>
  <c r="P480" i="11"/>
  <c r="N480" i="11"/>
  <c r="K480" i="11"/>
  <c r="S479" i="11"/>
  <c r="R479" i="11"/>
  <c r="Q479" i="11"/>
  <c r="P479" i="11"/>
  <c r="N479" i="11"/>
  <c r="K479" i="11"/>
  <c r="S478" i="11"/>
  <c r="R478" i="11"/>
  <c r="Q478" i="11"/>
  <c r="P478" i="11"/>
  <c r="N478" i="11"/>
  <c r="K478" i="11"/>
  <c r="S477" i="11"/>
  <c r="R477" i="11"/>
  <c r="Q477" i="11"/>
  <c r="P477" i="11"/>
  <c r="N477" i="11"/>
  <c r="K477" i="11"/>
  <c r="S476" i="11"/>
  <c r="R476" i="11"/>
  <c r="Q476" i="11"/>
  <c r="P476" i="11"/>
  <c r="N476" i="11"/>
  <c r="K476" i="11"/>
  <c r="S475" i="11"/>
  <c r="R475" i="11"/>
  <c r="Q475" i="11"/>
  <c r="P475" i="11"/>
  <c r="N475" i="11"/>
  <c r="K475" i="11"/>
  <c r="S474" i="11"/>
  <c r="R474" i="11"/>
  <c r="Q474" i="11"/>
  <c r="P474" i="11"/>
  <c r="N474" i="11"/>
  <c r="K474" i="11"/>
  <c r="S473" i="11"/>
  <c r="R473" i="11"/>
  <c r="Q473" i="11"/>
  <c r="P473" i="11"/>
  <c r="N473" i="11"/>
  <c r="K473" i="11"/>
  <c r="S472" i="11"/>
  <c r="R472" i="11"/>
  <c r="Q472" i="11"/>
  <c r="P472" i="11"/>
  <c r="N472" i="11"/>
  <c r="K472" i="11"/>
  <c r="S471" i="11"/>
  <c r="R471" i="11"/>
  <c r="Q471" i="11"/>
  <c r="P471" i="11"/>
  <c r="N471" i="11"/>
  <c r="K471" i="11"/>
  <c r="S470" i="11"/>
  <c r="R470" i="11"/>
  <c r="Q470" i="11"/>
  <c r="P470" i="11"/>
  <c r="N470" i="11"/>
  <c r="K470" i="11"/>
  <c r="S469" i="11"/>
  <c r="R469" i="11"/>
  <c r="Q469" i="11"/>
  <c r="P469" i="11"/>
  <c r="N469" i="11"/>
  <c r="K469" i="11"/>
  <c r="S468" i="11"/>
  <c r="R468" i="11"/>
  <c r="Q468" i="11"/>
  <c r="P468" i="11"/>
  <c r="N468" i="11"/>
  <c r="K468" i="11"/>
  <c r="S467" i="11"/>
  <c r="R467" i="11"/>
  <c r="Q467" i="11"/>
  <c r="P467" i="11"/>
  <c r="N467" i="11"/>
  <c r="K467" i="11"/>
  <c r="S466" i="11"/>
  <c r="R466" i="11"/>
  <c r="Q466" i="11"/>
  <c r="P466" i="11"/>
  <c r="N466" i="11"/>
  <c r="K466" i="11"/>
  <c r="S465" i="11"/>
  <c r="R465" i="11"/>
  <c r="Q465" i="11"/>
  <c r="P465" i="11"/>
  <c r="N465" i="11"/>
  <c r="K465" i="11"/>
  <c r="S464" i="11"/>
  <c r="R464" i="11"/>
  <c r="Q464" i="11"/>
  <c r="P464" i="11"/>
  <c r="N464" i="11"/>
  <c r="K464" i="11"/>
  <c r="S463" i="11"/>
  <c r="R463" i="11"/>
  <c r="Q463" i="11"/>
  <c r="P463" i="11"/>
  <c r="N463" i="11"/>
  <c r="K463" i="11"/>
  <c r="S462" i="11"/>
  <c r="R462" i="11"/>
  <c r="Q462" i="11"/>
  <c r="P462" i="11"/>
  <c r="N462" i="11"/>
  <c r="K462" i="11"/>
  <c r="S461" i="11"/>
  <c r="R461" i="11"/>
  <c r="Q461" i="11"/>
  <c r="P461" i="11"/>
  <c r="N461" i="11"/>
  <c r="K461" i="11"/>
  <c r="S460" i="11"/>
  <c r="R460" i="11"/>
  <c r="Q460" i="11"/>
  <c r="P460" i="11"/>
  <c r="N460" i="11"/>
  <c r="K460" i="11"/>
  <c r="S459" i="11"/>
  <c r="R459" i="11"/>
  <c r="Q459" i="11"/>
  <c r="P459" i="11"/>
  <c r="N459" i="11"/>
  <c r="K459" i="11"/>
  <c r="S458" i="11"/>
  <c r="R458" i="11"/>
  <c r="Q458" i="11"/>
  <c r="P458" i="11"/>
  <c r="N458" i="11"/>
  <c r="K458" i="11"/>
  <c r="S457" i="11"/>
  <c r="R457" i="11"/>
  <c r="Q457" i="11"/>
  <c r="P457" i="11"/>
  <c r="N457" i="11"/>
  <c r="K457" i="11"/>
  <c r="S456" i="11"/>
  <c r="R456" i="11"/>
  <c r="Q456" i="11"/>
  <c r="P456" i="11"/>
  <c r="N456" i="11"/>
  <c r="K456" i="11"/>
  <c r="S455" i="11"/>
  <c r="R455" i="11"/>
  <c r="Q455" i="11"/>
  <c r="P455" i="11"/>
  <c r="N455" i="11"/>
  <c r="K455" i="11"/>
  <c r="S454" i="11"/>
  <c r="R454" i="11"/>
  <c r="Q454" i="11"/>
  <c r="P454" i="11"/>
  <c r="N454" i="11"/>
  <c r="K454" i="11"/>
  <c r="S453" i="11"/>
  <c r="R453" i="11"/>
  <c r="Q453" i="11"/>
  <c r="P453" i="11"/>
  <c r="N453" i="11"/>
  <c r="K453" i="11"/>
  <c r="S452" i="11"/>
  <c r="R452" i="11"/>
  <c r="Q452" i="11"/>
  <c r="P452" i="11"/>
  <c r="N452" i="11"/>
  <c r="K452" i="11"/>
  <c r="S451" i="11"/>
  <c r="R451" i="11"/>
  <c r="Q451" i="11"/>
  <c r="P451" i="11"/>
  <c r="N451" i="11"/>
  <c r="K451" i="11"/>
  <c r="S450" i="11"/>
  <c r="R450" i="11"/>
  <c r="Q450" i="11"/>
  <c r="P450" i="11"/>
  <c r="N450" i="11"/>
  <c r="K450" i="11"/>
  <c r="S449" i="11"/>
  <c r="R449" i="11"/>
  <c r="Q449" i="11"/>
  <c r="P449" i="11"/>
  <c r="N449" i="11"/>
  <c r="K449" i="11"/>
  <c r="S448" i="11"/>
  <c r="R448" i="11"/>
  <c r="Q448" i="11"/>
  <c r="P448" i="11"/>
  <c r="N448" i="11"/>
  <c r="K448" i="11"/>
  <c r="S447" i="11"/>
  <c r="R447" i="11"/>
  <c r="Q447" i="11"/>
  <c r="P447" i="11"/>
  <c r="N447" i="11"/>
  <c r="K447" i="11"/>
  <c r="S446" i="11"/>
  <c r="R446" i="11"/>
  <c r="Q446" i="11"/>
  <c r="P446" i="11"/>
  <c r="N446" i="11"/>
  <c r="K446" i="11"/>
  <c r="S445" i="11"/>
  <c r="R445" i="11"/>
  <c r="Q445" i="11"/>
  <c r="P445" i="11"/>
  <c r="N445" i="11"/>
  <c r="K445" i="11"/>
  <c r="S444" i="11"/>
  <c r="R444" i="11"/>
  <c r="Q444" i="11"/>
  <c r="P444" i="11"/>
  <c r="N444" i="11"/>
  <c r="K444" i="11"/>
  <c r="S443" i="11"/>
  <c r="R443" i="11"/>
  <c r="Q443" i="11"/>
  <c r="P443" i="11"/>
  <c r="N443" i="11"/>
  <c r="K443" i="11"/>
  <c r="S442" i="11"/>
  <c r="R442" i="11"/>
  <c r="Q442" i="11"/>
  <c r="P442" i="11"/>
  <c r="N442" i="11"/>
  <c r="K442" i="11"/>
  <c r="S441" i="11"/>
  <c r="R441" i="11"/>
  <c r="Q441" i="11"/>
  <c r="P441" i="11"/>
  <c r="N441" i="11"/>
  <c r="K441" i="11"/>
  <c r="S440" i="11"/>
  <c r="R440" i="11"/>
  <c r="Q440" i="11"/>
  <c r="P440" i="11"/>
  <c r="N440" i="11"/>
  <c r="K440" i="11"/>
  <c r="S439" i="11"/>
  <c r="R439" i="11"/>
  <c r="Q439" i="11"/>
  <c r="P439" i="11"/>
  <c r="N439" i="11"/>
  <c r="K439" i="11"/>
  <c r="S438" i="11"/>
  <c r="R438" i="11"/>
  <c r="Q438" i="11"/>
  <c r="P438" i="11"/>
  <c r="N438" i="11"/>
  <c r="K438" i="11"/>
  <c r="S437" i="11"/>
  <c r="R437" i="11"/>
  <c r="Q437" i="11"/>
  <c r="P437" i="11"/>
  <c r="N437" i="11"/>
  <c r="K437" i="11"/>
  <c r="S436" i="11"/>
  <c r="R436" i="11"/>
  <c r="Q436" i="11"/>
  <c r="P436" i="11"/>
  <c r="N436" i="11"/>
  <c r="K436" i="11"/>
  <c r="S435" i="11"/>
  <c r="R435" i="11"/>
  <c r="Q435" i="11"/>
  <c r="P435" i="11"/>
  <c r="N435" i="11"/>
  <c r="K435" i="11"/>
  <c r="S434" i="11"/>
  <c r="R434" i="11"/>
  <c r="Q434" i="11"/>
  <c r="P434" i="11"/>
  <c r="N434" i="11"/>
  <c r="K434" i="11"/>
  <c r="S433" i="11"/>
  <c r="R433" i="11"/>
  <c r="Q433" i="11"/>
  <c r="P433" i="11"/>
  <c r="N433" i="11"/>
  <c r="K433" i="11"/>
  <c r="S432" i="11"/>
  <c r="R432" i="11"/>
  <c r="Q432" i="11"/>
  <c r="P432" i="11"/>
  <c r="N432" i="11"/>
  <c r="K432" i="11"/>
  <c r="S431" i="11"/>
  <c r="R431" i="11"/>
  <c r="Q431" i="11"/>
  <c r="P431" i="11"/>
  <c r="N431" i="11"/>
  <c r="K431" i="11"/>
  <c r="S430" i="11"/>
  <c r="R430" i="11"/>
  <c r="Q430" i="11"/>
  <c r="P430" i="11"/>
  <c r="N430" i="11"/>
  <c r="K430" i="11"/>
  <c r="S429" i="11"/>
  <c r="R429" i="11"/>
  <c r="Q429" i="11"/>
  <c r="P429" i="11"/>
  <c r="N429" i="11"/>
  <c r="K429" i="11"/>
  <c r="S428" i="11"/>
  <c r="R428" i="11"/>
  <c r="Q428" i="11"/>
  <c r="P428" i="11"/>
  <c r="N428" i="11"/>
  <c r="K428" i="11"/>
  <c r="S427" i="11"/>
  <c r="R427" i="11"/>
  <c r="Q427" i="11"/>
  <c r="P427" i="11"/>
  <c r="N427" i="11"/>
  <c r="K427" i="11"/>
  <c r="S426" i="11"/>
  <c r="R426" i="11"/>
  <c r="Q426" i="11"/>
  <c r="P426" i="11"/>
  <c r="N426" i="11"/>
  <c r="K426" i="11"/>
  <c r="S425" i="11"/>
  <c r="R425" i="11"/>
  <c r="Q425" i="11"/>
  <c r="P425" i="11"/>
  <c r="N425" i="11"/>
  <c r="K425" i="11"/>
  <c r="S424" i="11"/>
  <c r="R424" i="11"/>
  <c r="Q424" i="11"/>
  <c r="P424" i="11"/>
  <c r="N424" i="11"/>
  <c r="K424" i="11"/>
  <c r="S423" i="11"/>
  <c r="R423" i="11"/>
  <c r="Q423" i="11"/>
  <c r="P423" i="11"/>
  <c r="N423" i="11"/>
  <c r="K423" i="11"/>
  <c r="S422" i="11"/>
  <c r="R422" i="11"/>
  <c r="Q422" i="11"/>
  <c r="P422" i="11"/>
  <c r="N422" i="11"/>
  <c r="K422" i="11"/>
  <c r="S421" i="11"/>
  <c r="R421" i="11"/>
  <c r="Q421" i="11"/>
  <c r="P421" i="11"/>
  <c r="N421" i="11"/>
  <c r="K421" i="11"/>
  <c r="S420" i="11"/>
  <c r="R420" i="11"/>
  <c r="Q420" i="11"/>
  <c r="P420" i="11"/>
  <c r="N420" i="11"/>
  <c r="K420" i="11"/>
  <c r="S419" i="11"/>
  <c r="R419" i="11"/>
  <c r="Q419" i="11"/>
  <c r="P419" i="11"/>
  <c r="N419" i="11"/>
  <c r="K419" i="11"/>
  <c r="S418" i="11"/>
  <c r="R418" i="11"/>
  <c r="Q418" i="11"/>
  <c r="P418" i="11"/>
  <c r="N418" i="11"/>
  <c r="K418" i="11"/>
  <c r="S417" i="11"/>
  <c r="R417" i="11"/>
  <c r="Q417" i="11"/>
  <c r="P417" i="11"/>
  <c r="N417" i="11"/>
  <c r="K417" i="11"/>
  <c r="S416" i="11"/>
  <c r="R416" i="11"/>
  <c r="Q416" i="11"/>
  <c r="P416" i="11"/>
  <c r="N416" i="11"/>
  <c r="K416" i="11"/>
  <c r="S415" i="11"/>
  <c r="R415" i="11"/>
  <c r="Q415" i="11"/>
  <c r="P415" i="11"/>
  <c r="N415" i="11"/>
  <c r="K415" i="11"/>
  <c r="S414" i="11"/>
  <c r="R414" i="11"/>
  <c r="Q414" i="11"/>
  <c r="P414" i="11"/>
  <c r="N414" i="11"/>
  <c r="K414" i="11"/>
  <c r="S413" i="11"/>
  <c r="R413" i="11"/>
  <c r="Q413" i="11"/>
  <c r="P413" i="11"/>
  <c r="N413" i="11"/>
  <c r="K413" i="11"/>
  <c r="S412" i="11"/>
  <c r="R412" i="11"/>
  <c r="Q412" i="11"/>
  <c r="P412" i="11"/>
  <c r="N412" i="11"/>
  <c r="K412" i="11"/>
  <c r="S411" i="11"/>
  <c r="R411" i="11"/>
  <c r="Q411" i="11"/>
  <c r="P411" i="11"/>
  <c r="N411" i="11"/>
  <c r="K411" i="11"/>
  <c r="S410" i="11"/>
  <c r="R410" i="11"/>
  <c r="Q410" i="11"/>
  <c r="P410" i="11"/>
  <c r="N410" i="11"/>
  <c r="K410" i="11"/>
  <c r="S409" i="11"/>
  <c r="R409" i="11"/>
  <c r="Q409" i="11"/>
  <c r="P409" i="11"/>
  <c r="N409" i="11"/>
  <c r="K409" i="11"/>
  <c r="S408" i="11"/>
  <c r="R408" i="11"/>
  <c r="Q408" i="11"/>
  <c r="P408" i="11"/>
  <c r="N408" i="11"/>
  <c r="K408" i="11"/>
  <c r="S407" i="11"/>
  <c r="R407" i="11"/>
  <c r="Q407" i="11"/>
  <c r="P407" i="11"/>
  <c r="N407" i="11"/>
  <c r="K407" i="11"/>
  <c r="S406" i="11"/>
  <c r="R406" i="11"/>
  <c r="Q406" i="11"/>
  <c r="P406" i="11"/>
  <c r="N406" i="11"/>
  <c r="K406" i="11"/>
  <c r="S405" i="11"/>
  <c r="R405" i="11"/>
  <c r="Q405" i="11"/>
  <c r="P405" i="11"/>
  <c r="N405" i="11"/>
  <c r="K405" i="11"/>
  <c r="S404" i="11"/>
  <c r="R404" i="11"/>
  <c r="Q404" i="11"/>
  <c r="P404" i="11"/>
  <c r="N404" i="11"/>
  <c r="K404" i="11"/>
  <c r="S403" i="11"/>
  <c r="R403" i="11"/>
  <c r="Q403" i="11"/>
  <c r="P403" i="11"/>
  <c r="N403" i="11"/>
  <c r="K403" i="11"/>
  <c r="S402" i="11"/>
  <c r="R402" i="11"/>
  <c r="Q402" i="11"/>
  <c r="P402" i="11"/>
  <c r="N402" i="11"/>
  <c r="K402" i="11"/>
  <c r="S401" i="11"/>
  <c r="R401" i="11"/>
  <c r="Q401" i="11"/>
  <c r="P401" i="11"/>
  <c r="N401" i="11"/>
  <c r="K401" i="11"/>
  <c r="S400" i="11"/>
  <c r="R400" i="11"/>
  <c r="Q400" i="11"/>
  <c r="P400" i="11"/>
  <c r="N400" i="11"/>
  <c r="K400" i="11"/>
  <c r="S399" i="11"/>
  <c r="R399" i="11"/>
  <c r="Q399" i="11"/>
  <c r="P399" i="11"/>
  <c r="N399" i="11"/>
  <c r="K399" i="11"/>
  <c r="S398" i="11"/>
  <c r="R398" i="11"/>
  <c r="Q398" i="11"/>
  <c r="P398" i="11"/>
  <c r="N398" i="11"/>
  <c r="K398" i="11"/>
  <c r="S397" i="11"/>
  <c r="R397" i="11"/>
  <c r="Q397" i="11"/>
  <c r="P397" i="11"/>
  <c r="N397" i="11"/>
  <c r="K397" i="11"/>
  <c r="S396" i="11"/>
  <c r="R396" i="11"/>
  <c r="Q396" i="11"/>
  <c r="P396" i="11"/>
  <c r="N396" i="11"/>
  <c r="K396" i="11"/>
  <c r="S395" i="11"/>
  <c r="R395" i="11"/>
  <c r="Q395" i="11"/>
  <c r="P395" i="11"/>
  <c r="N395" i="11"/>
  <c r="K395" i="11"/>
  <c r="S394" i="11"/>
  <c r="R394" i="11"/>
  <c r="Q394" i="11"/>
  <c r="P394" i="11"/>
  <c r="N394" i="11"/>
  <c r="K394" i="11"/>
  <c r="S393" i="11"/>
  <c r="R393" i="11"/>
  <c r="Q393" i="11"/>
  <c r="P393" i="11"/>
  <c r="N393" i="11"/>
  <c r="K393" i="11"/>
  <c r="S392" i="11"/>
  <c r="R392" i="11"/>
  <c r="Q392" i="11"/>
  <c r="P392" i="11"/>
  <c r="N392" i="11"/>
  <c r="K392" i="11"/>
  <c r="S391" i="11"/>
  <c r="R391" i="11"/>
  <c r="Q391" i="11"/>
  <c r="P391" i="11"/>
  <c r="N391" i="11"/>
  <c r="K391" i="11"/>
  <c r="S390" i="11"/>
  <c r="R390" i="11"/>
  <c r="Q390" i="11"/>
  <c r="P390" i="11"/>
  <c r="N390" i="11"/>
  <c r="K390" i="11"/>
  <c r="J390" i="11"/>
  <c r="S389" i="11"/>
  <c r="R389" i="11"/>
  <c r="Q389" i="11"/>
  <c r="P389" i="11"/>
  <c r="N389" i="11"/>
  <c r="K389" i="11"/>
  <c r="J389" i="11"/>
  <c r="S388" i="11"/>
  <c r="R388" i="11"/>
  <c r="Q388" i="11"/>
  <c r="P388" i="11"/>
  <c r="N388" i="11"/>
  <c r="K388" i="11"/>
  <c r="J388" i="11"/>
  <c r="S387" i="11"/>
  <c r="R387" i="11"/>
  <c r="Q387" i="11"/>
  <c r="P387" i="11"/>
  <c r="N387" i="11"/>
  <c r="K387" i="11"/>
  <c r="J387" i="11"/>
  <c r="S386" i="11"/>
  <c r="R386" i="11"/>
  <c r="Q386" i="11"/>
  <c r="P386" i="11"/>
  <c r="N386" i="11"/>
  <c r="K386" i="11"/>
  <c r="J386" i="11"/>
  <c r="S385" i="11"/>
  <c r="R385" i="11"/>
  <c r="Q385" i="11"/>
  <c r="P385" i="11"/>
  <c r="N385" i="11"/>
  <c r="K385" i="11"/>
  <c r="J385" i="11"/>
  <c r="S384" i="11"/>
  <c r="R384" i="11"/>
  <c r="Q384" i="11"/>
  <c r="P384" i="11"/>
  <c r="N384" i="11"/>
  <c r="K384" i="11"/>
  <c r="J384" i="11"/>
  <c r="S383" i="11"/>
  <c r="R383" i="11"/>
  <c r="Q383" i="11"/>
  <c r="P383" i="11"/>
  <c r="N383" i="11"/>
  <c r="K383" i="11"/>
  <c r="J383" i="11"/>
  <c r="S382" i="11"/>
  <c r="R382" i="11"/>
  <c r="Q382" i="11"/>
  <c r="P382" i="11"/>
  <c r="N382" i="11"/>
  <c r="K382" i="11"/>
  <c r="J382" i="11"/>
  <c r="S381" i="11"/>
  <c r="R381" i="11"/>
  <c r="Q381" i="11"/>
  <c r="P381" i="11"/>
  <c r="N381" i="11"/>
  <c r="K381" i="11"/>
  <c r="J381" i="11"/>
  <c r="S380" i="11"/>
  <c r="R380" i="11"/>
  <c r="Q380" i="11"/>
  <c r="P380" i="11"/>
  <c r="N380" i="11"/>
  <c r="K380" i="11"/>
  <c r="J380" i="11"/>
  <c r="S379" i="11"/>
  <c r="R379" i="11"/>
  <c r="Q379" i="11"/>
  <c r="P379" i="11"/>
  <c r="N379" i="11"/>
  <c r="K379" i="11"/>
  <c r="J379" i="11"/>
  <c r="S378" i="11"/>
  <c r="R378" i="11"/>
  <c r="Q378" i="11"/>
  <c r="P378" i="11"/>
  <c r="N378" i="11"/>
  <c r="K378" i="11"/>
  <c r="J378" i="11"/>
  <c r="S377" i="11"/>
  <c r="R377" i="11"/>
  <c r="Q377" i="11"/>
  <c r="P377" i="11"/>
  <c r="N377" i="11"/>
  <c r="K377" i="11"/>
  <c r="J377" i="11"/>
  <c r="S376" i="11"/>
  <c r="R376" i="11"/>
  <c r="Q376" i="11"/>
  <c r="P376" i="11"/>
  <c r="N376" i="11"/>
  <c r="K376" i="11"/>
  <c r="J376" i="11"/>
  <c r="S375" i="11"/>
  <c r="R375" i="11"/>
  <c r="Q375" i="11"/>
  <c r="P375" i="11"/>
  <c r="N375" i="11"/>
  <c r="K375" i="11"/>
  <c r="J375" i="11"/>
  <c r="S374" i="11"/>
  <c r="R374" i="11"/>
  <c r="Q374" i="11"/>
  <c r="P374" i="11"/>
  <c r="N374" i="11"/>
  <c r="K374" i="11"/>
  <c r="J374" i="11"/>
  <c r="S373" i="11"/>
  <c r="R373" i="11"/>
  <c r="Q373" i="11"/>
  <c r="P373" i="11"/>
  <c r="N373" i="11"/>
  <c r="K373" i="11"/>
  <c r="J373" i="11"/>
  <c r="S372" i="11"/>
  <c r="R372" i="11"/>
  <c r="Q372" i="11"/>
  <c r="P372" i="11"/>
  <c r="N372" i="11"/>
  <c r="K372" i="11"/>
  <c r="J372" i="11"/>
  <c r="S371" i="11"/>
  <c r="R371" i="11"/>
  <c r="Q371" i="11"/>
  <c r="P371" i="11"/>
  <c r="N371" i="11"/>
  <c r="K371" i="11"/>
  <c r="J371" i="11"/>
  <c r="S370" i="11"/>
  <c r="R370" i="11"/>
  <c r="Q370" i="11"/>
  <c r="P370" i="11"/>
  <c r="N370" i="11"/>
  <c r="K370" i="11"/>
  <c r="S369" i="11"/>
  <c r="R369" i="11"/>
  <c r="Q369" i="11"/>
  <c r="P369" i="11"/>
  <c r="N369" i="11"/>
  <c r="K369" i="11"/>
  <c r="S368" i="11"/>
  <c r="R368" i="11"/>
  <c r="Q368" i="11"/>
  <c r="P368" i="11"/>
  <c r="N368" i="11"/>
  <c r="K368" i="11"/>
  <c r="S367" i="11"/>
  <c r="R367" i="11"/>
  <c r="Q367" i="11"/>
  <c r="P367" i="11"/>
  <c r="N367" i="11"/>
  <c r="K367" i="11"/>
  <c r="S366" i="11"/>
  <c r="R366" i="11"/>
  <c r="Q366" i="11"/>
  <c r="P366" i="11"/>
  <c r="N366" i="11"/>
  <c r="K366" i="11"/>
  <c r="S365" i="11"/>
  <c r="R365" i="11"/>
  <c r="Q365" i="11"/>
  <c r="P365" i="11"/>
  <c r="N365" i="11"/>
  <c r="K365" i="11"/>
  <c r="S364" i="11"/>
  <c r="R364" i="11"/>
  <c r="Q364" i="11"/>
  <c r="P364" i="11"/>
  <c r="N364" i="11"/>
  <c r="K364" i="11"/>
  <c r="S363" i="11"/>
  <c r="R363" i="11"/>
  <c r="Q363" i="11"/>
  <c r="P363" i="11"/>
  <c r="N363" i="11"/>
  <c r="K363" i="11"/>
  <c r="S362" i="11"/>
  <c r="R362" i="11"/>
  <c r="Q362" i="11"/>
  <c r="P362" i="11"/>
  <c r="N362" i="11"/>
  <c r="K362" i="11"/>
  <c r="S361" i="11"/>
  <c r="R361" i="11"/>
  <c r="Q361" i="11"/>
  <c r="P361" i="11"/>
  <c r="N361" i="11"/>
  <c r="K361" i="11"/>
  <c r="S360" i="11"/>
  <c r="R360" i="11"/>
  <c r="Q360" i="11"/>
  <c r="P360" i="11"/>
  <c r="N360" i="11"/>
  <c r="K360" i="11"/>
  <c r="S359" i="11"/>
  <c r="R359" i="11"/>
  <c r="Q359" i="11"/>
  <c r="P359" i="11"/>
  <c r="N359" i="11"/>
  <c r="K359" i="11"/>
  <c r="S358" i="11"/>
  <c r="R358" i="11"/>
  <c r="Q358" i="11"/>
  <c r="P358" i="11"/>
  <c r="N358" i="11"/>
  <c r="K358" i="11"/>
  <c r="S357" i="11"/>
  <c r="R357" i="11"/>
  <c r="Q357" i="11"/>
  <c r="P357" i="11"/>
  <c r="N357" i="11"/>
  <c r="K357" i="11"/>
  <c r="S356" i="11"/>
  <c r="R356" i="11"/>
  <c r="Q356" i="11"/>
  <c r="P356" i="11"/>
  <c r="N356" i="11"/>
  <c r="K356" i="11"/>
  <c r="S355" i="11"/>
  <c r="R355" i="11"/>
  <c r="Q355" i="11"/>
  <c r="P355" i="11"/>
  <c r="N355" i="11"/>
  <c r="K355" i="11"/>
  <c r="S354" i="11"/>
  <c r="R354" i="11"/>
  <c r="Q354" i="11"/>
  <c r="P354" i="11"/>
  <c r="N354" i="11"/>
  <c r="K354" i="11"/>
  <c r="S353" i="11"/>
  <c r="R353" i="11"/>
  <c r="Q353" i="11"/>
  <c r="P353" i="11"/>
  <c r="N353" i="11"/>
  <c r="K353" i="11"/>
  <c r="S352" i="11"/>
  <c r="R352" i="11"/>
  <c r="Q352" i="11"/>
  <c r="P352" i="11"/>
  <c r="N352" i="11"/>
  <c r="K352" i="11"/>
  <c r="S351" i="11"/>
  <c r="R351" i="11"/>
  <c r="Q351" i="11"/>
  <c r="P351" i="11"/>
  <c r="N351" i="11"/>
  <c r="K351" i="11"/>
  <c r="S350" i="11"/>
  <c r="R350" i="11"/>
  <c r="Q350" i="11"/>
  <c r="P350" i="11"/>
  <c r="N350" i="11"/>
  <c r="K350" i="11"/>
  <c r="S349" i="11"/>
  <c r="R349" i="11"/>
  <c r="Q349" i="11"/>
  <c r="P349" i="11"/>
  <c r="N349" i="11"/>
  <c r="K349" i="11"/>
  <c r="S348" i="11"/>
  <c r="R348" i="11"/>
  <c r="Q348" i="11"/>
  <c r="P348" i="11"/>
  <c r="N348" i="11"/>
  <c r="K348" i="11"/>
  <c r="S347" i="11"/>
  <c r="R347" i="11"/>
  <c r="Q347" i="11"/>
  <c r="P347" i="11"/>
  <c r="N347" i="11"/>
  <c r="K347" i="11"/>
  <c r="S346" i="11"/>
  <c r="R346" i="11"/>
  <c r="Q346" i="11"/>
  <c r="P346" i="11"/>
  <c r="N346" i="11"/>
  <c r="K346" i="11"/>
  <c r="S345" i="11"/>
  <c r="R345" i="11"/>
  <c r="Q345" i="11"/>
  <c r="P345" i="11"/>
  <c r="N345" i="11"/>
  <c r="K345" i="11"/>
  <c r="S344" i="11"/>
  <c r="R344" i="11"/>
  <c r="Q344" i="11"/>
  <c r="P344" i="11"/>
  <c r="N344" i="11"/>
  <c r="K344" i="11"/>
  <c r="S343" i="11"/>
  <c r="R343" i="11"/>
  <c r="Q343" i="11"/>
  <c r="P343" i="11"/>
  <c r="N343" i="11"/>
  <c r="K343" i="11"/>
  <c r="S342" i="11"/>
  <c r="R342" i="11"/>
  <c r="Q342" i="11"/>
  <c r="P342" i="11"/>
  <c r="N342" i="11"/>
  <c r="K342" i="11"/>
  <c r="S341" i="11"/>
  <c r="R341" i="11"/>
  <c r="Q341" i="11"/>
  <c r="P341" i="11"/>
  <c r="N341" i="11"/>
  <c r="K341" i="11"/>
  <c r="S340" i="11"/>
  <c r="R340" i="11"/>
  <c r="Q340" i="11"/>
  <c r="P340" i="11"/>
  <c r="N340" i="11"/>
  <c r="K340" i="11"/>
  <c r="S339" i="11"/>
  <c r="R339" i="11"/>
  <c r="Q339" i="11"/>
  <c r="P339" i="11"/>
  <c r="N339" i="11"/>
  <c r="K339" i="11"/>
  <c r="S338" i="11"/>
  <c r="R338" i="11"/>
  <c r="Q338" i="11"/>
  <c r="P338" i="11"/>
  <c r="N338" i="11"/>
  <c r="K338" i="11"/>
  <c r="S337" i="11"/>
  <c r="R337" i="11"/>
  <c r="Q337" i="11"/>
  <c r="P337" i="11"/>
  <c r="N337" i="11"/>
  <c r="K337" i="11"/>
  <c r="S336" i="11"/>
  <c r="R336" i="11"/>
  <c r="Q336" i="11"/>
  <c r="P336" i="11"/>
  <c r="N336" i="11"/>
  <c r="K336" i="11"/>
  <c r="S335" i="11"/>
  <c r="R335" i="11"/>
  <c r="Q335" i="11"/>
  <c r="P335" i="11"/>
  <c r="N335" i="11"/>
  <c r="K335" i="11"/>
  <c r="S334" i="11"/>
  <c r="R334" i="11"/>
  <c r="Q334" i="11"/>
  <c r="P334" i="11"/>
  <c r="N334" i="11"/>
  <c r="K334" i="11"/>
  <c r="S333" i="11"/>
  <c r="R333" i="11"/>
  <c r="Q333" i="11"/>
  <c r="P333" i="11"/>
  <c r="N333" i="11"/>
  <c r="K333" i="11"/>
  <c r="S332" i="11"/>
  <c r="R332" i="11"/>
  <c r="Q332" i="11"/>
  <c r="P332" i="11"/>
  <c r="N332" i="11"/>
  <c r="K332" i="11"/>
  <c r="S331" i="11"/>
  <c r="R331" i="11"/>
  <c r="Q331" i="11"/>
  <c r="P331" i="11"/>
  <c r="N331" i="11"/>
  <c r="K331" i="11"/>
  <c r="S330" i="11"/>
  <c r="R330" i="11"/>
  <c r="Q330" i="11"/>
  <c r="P330" i="11"/>
  <c r="N330" i="11"/>
  <c r="K330" i="11"/>
  <c r="S329" i="11"/>
  <c r="R329" i="11"/>
  <c r="Q329" i="11"/>
  <c r="P329" i="11"/>
  <c r="N329" i="11"/>
  <c r="K329" i="11"/>
  <c r="S328" i="11"/>
  <c r="R328" i="11"/>
  <c r="Q328" i="11"/>
  <c r="P328" i="11"/>
  <c r="N328" i="11"/>
  <c r="K328" i="11"/>
  <c r="S327" i="11"/>
  <c r="R327" i="11"/>
  <c r="Q327" i="11"/>
  <c r="P327" i="11"/>
  <c r="N327" i="11"/>
  <c r="K327" i="11"/>
  <c r="S326" i="11"/>
  <c r="R326" i="11"/>
  <c r="Q326" i="11"/>
  <c r="P326" i="11"/>
  <c r="N326" i="11"/>
  <c r="K326" i="11"/>
  <c r="S325" i="11"/>
  <c r="R325" i="11"/>
  <c r="Q325" i="11"/>
  <c r="P325" i="11"/>
  <c r="N325" i="11"/>
  <c r="K325" i="11"/>
  <c r="S324" i="11"/>
  <c r="R324" i="11"/>
  <c r="Q324" i="11"/>
  <c r="P324" i="11"/>
  <c r="N324" i="11"/>
  <c r="K324" i="11"/>
  <c r="S323" i="11"/>
  <c r="R323" i="11"/>
  <c r="Q323" i="11"/>
  <c r="P323" i="11"/>
  <c r="N323" i="11"/>
  <c r="K323" i="11"/>
  <c r="S322" i="11"/>
  <c r="R322" i="11"/>
  <c r="Q322" i="11"/>
  <c r="P322" i="11"/>
  <c r="N322" i="11"/>
  <c r="K322" i="11"/>
  <c r="S321" i="11"/>
  <c r="R321" i="11"/>
  <c r="Q321" i="11"/>
  <c r="P321" i="11"/>
  <c r="N321" i="11"/>
  <c r="K321" i="11"/>
  <c r="S320" i="11"/>
  <c r="R320" i="11"/>
  <c r="Q320" i="11"/>
  <c r="P320" i="11"/>
  <c r="N320" i="11"/>
  <c r="K320" i="11"/>
  <c r="S319" i="11"/>
  <c r="R319" i="11"/>
  <c r="Q319" i="11"/>
  <c r="P319" i="11"/>
  <c r="N319" i="11"/>
  <c r="K319" i="11"/>
  <c r="S318" i="11"/>
  <c r="R318" i="11"/>
  <c r="Q318" i="11"/>
  <c r="P318" i="11"/>
  <c r="N318" i="11"/>
  <c r="K318" i="11"/>
  <c r="S317" i="11"/>
  <c r="R317" i="11"/>
  <c r="Q317" i="11"/>
  <c r="P317" i="11"/>
  <c r="N317" i="11"/>
  <c r="K317" i="11"/>
  <c r="S316" i="11"/>
  <c r="R316" i="11"/>
  <c r="Q316" i="11"/>
  <c r="P316" i="11"/>
  <c r="N316" i="11"/>
  <c r="K316" i="11"/>
  <c r="S315" i="11"/>
  <c r="R315" i="11"/>
  <c r="Q315" i="11"/>
  <c r="P315" i="11"/>
  <c r="N315" i="11"/>
  <c r="K315" i="11"/>
  <c r="S314" i="11"/>
  <c r="R314" i="11"/>
  <c r="Q314" i="11"/>
  <c r="P314" i="11"/>
  <c r="N314" i="11"/>
  <c r="K314" i="11"/>
  <c r="S313" i="11"/>
  <c r="R313" i="11"/>
  <c r="Q313" i="11"/>
  <c r="P313" i="11"/>
  <c r="N313" i="11"/>
  <c r="K313" i="11"/>
  <c r="S312" i="11"/>
  <c r="R312" i="11"/>
  <c r="Q312" i="11"/>
  <c r="P312" i="11"/>
  <c r="N312" i="11"/>
  <c r="K312" i="11"/>
  <c r="S311" i="11"/>
  <c r="R311" i="11"/>
  <c r="Q311" i="11"/>
  <c r="P311" i="11"/>
  <c r="N311" i="11"/>
  <c r="K311" i="11"/>
  <c r="S310" i="11"/>
  <c r="R310" i="11"/>
  <c r="Q310" i="11"/>
  <c r="P310" i="11"/>
  <c r="N310" i="11"/>
  <c r="K310" i="11"/>
  <c r="S309" i="11"/>
  <c r="R309" i="11"/>
  <c r="Q309" i="11"/>
  <c r="P309" i="11"/>
  <c r="N309" i="11"/>
  <c r="K309" i="11"/>
  <c r="S308" i="11"/>
  <c r="R308" i="11"/>
  <c r="Q308" i="11"/>
  <c r="P308" i="11"/>
  <c r="N308" i="11"/>
  <c r="K308" i="11"/>
  <c r="S307" i="11"/>
  <c r="R307" i="11"/>
  <c r="Q307" i="11"/>
  <c r="P307" i="11"/>
  <c r="N307" i="11"/>
  <c r="K307" i="11"/>
  <c r="S306" i="11"/>
  <c r="R306" i="11"/>
  <c r="Q306" i="11"/>
  <c r="P306" i="11"/>
  <c r="N306" i="11"/>
  <c r="K306" i="11"/>
  <c r="S305" i="11"/>
  <c r="R305" i="11"/>
  <c r="Q305" i="11"/>
  <c r="P305" i="11"/>
  <c r="N305" i="11"/>
  <c r="K305" i="11"/>
  <c r="S304" i="11"/>
  <c r="R304" i="11"/>
  <c r="Q304" i="11"/>
  <c r="P304" i="11"/>
  <c r="N304" i="11"/>
  <c r="K304" i="11"/>
  <c r="S303" i="11"/>
  <c r="R303" i="11"/>
  <c r="Q303" i="11"/>
  <c r="P303" i="11"/>
  <c r="N303" i="11"/>
  <c r="K303" i="11"/>
  <c r="S302" i="11"/>
  <c r="R302" i="11"/>
  <c r="Q302" i="11"/>
  <c r="P302" i="11"/>
  <c r="N302" i="11"/>
  <c r="K302" i="11"/>
  <c r="S301" i="11"/>
  <c r="R301" i="11"/>
  <c r="Q301" i="11"/>
  <c r="P301" i="11"/>
  <c r="N301" i="11"/>
  <c r="K301" i="11"/>
  <c r="S300" i="11"/>
  <c r="R300" i="11"/>
  <c r="Q300" i="11"/>
  <c r="P300" i="11"/>
  <c r="N300" i="11"/>
  <c r="K300" i="11"/>
  <c r="S299" i="11"/>
  <c r="R299" i="11"/>
  <c r="Q299" i="11"/>
  <c r="P299" i="11"/>
  <c r="N299" i="11"/>
  <c r="K299" i="11"/>
  <c r="S298" i="11"/>
  <c r="R298" i="11"/>
  <c r="Q298" i="11"/>
  <c r="P298" i="11"/>
  <c r="N298" i="11"/>
  <c r="K298" i="11"/>
  <c r="S297" i="11"/>
  <c r="R297" i="11"/>
  <c r="Q297" i="11"/>
  <c r="P297" i="11"/>
  <c r="N297" i="11"/>
  <c r="K297" i="11"/>
  <c r="S296" i="11"/>
  <c r="R296" i="11"/>
  <c r="Q296" i="11"/>
  <c r="P296" i="11"/>
  <c r="N296" i="11"/>
  <c r="K296" i="11"/>
  <c r="S295" i="11"/>
  <c r="R295" i="11"/>
  <c r="Q295" i="11"/>
  <c r="P295" i="11"/>
  <c r="N295" i="11"/>
  <c r="K295" i="11"/>
  <c r="S294" i="11"/>
  <c r="R294" i="11"/>
  <c r="Q294" i="11"/>
  <c r="P294" i="11"/>
  <c r="N294" i="11"/>
  <c r="K294" i="11"/>
  <c r="S293" i="11"/>
  <c r="R293" i="11"/>
  <c r="Q293" i="11"/>
  <c r="P293" i="11"/>
  <c r="N293" i="11"/>
  <c r="K293" i="11"/>
  <c r="S292" i="11"/>
  <c r="R292" i="11"/>
  <c r="Q292" i="11"/>
  <c r="P292" i="11"/>
  <c r="N292" i="11"/>
  <c r="K292" i="11"/>
  <c r="S291" i="11"/>
  <c r="R291" i="11"/>
  <c r="Q291" i="11"/>
  <c r="P291" i="11"/>
  <c r="N291" i="11"/>
  <c r="K291" i="11"/>
  <c r="S290" i="11"/>
  <c r="R290" i="11"/>
  <c r="Q290" i="11"/>
  <c r="P290" i="11"/>
  <c r="N290" i="11"/>
  <c r="K290" i="11"/>
  <c r="S289" i="11"/>
  <c r="R289" i="11"/>
  <c r="Q289" i="11"/>
  <c r="P289" i="11"/>
  <c r="N289" i="11"/>
  <c r="K289" i="11"/>
  <c r="S288" i="11"/>
  <c r="R288" i="11"/>
  <c r="Q288" i="11"/>
  <c r="P288" i="11"/>
  <c r="N288" i="11"/>
  <c r="K288" i="11"/>
  <c r="S287" i="11"/>
  <c r="R287" i="11"/>
  <c r="Q287" i="11"/>
  <c r="P287" i="11"/>
  <c r="N287" i="11"/>
  <c r="K287" i="11"/>
  <c r="S286" i="11"/>
  <c r="R286" i="11"/>
  <c r="Q286" i="11"/>
  <c r="P286" i="11"/>
  <c r="N286" i="11"/>
  <c r="K286" i="11"/>
  <c r="S285" i="11"/>
  <c r="R285" i="11"/>
  <c r="Q285" i="11"/>
  <c r="P285" i="11"/>
  <c r="N285" i="11"/>
  <c r="K285" i="11"/>
  <c r="S284" i="11"/>
  <c r="R284" i="11"/>
  <c r="Q284" i="11"/>
  <c r="P284" i="11"/>
  <c r="N284" i="11"/>
  <c r="K284" i="11"/>
  <c r="S283" i="11"/>
  <c r="R283" i="11"/>
  <c r="Q283" i="11"/>
  <c r="P283" i="11"/>
  <c r="N283" i="11"/>
  <c r="K283" i="11"/>
  <c r="S282" i="11"/>
  <c r="R282" i="11"/>
  <c r="Q282" i="11"/>
  <c r="P282" i="11"/>
  <c r="N282" i="11"/>
  <c r="K282" i="11"/>
  <c r="S281" i="11"/>
  <c r="R281" i="11"/>
  <c r="Q281" i="11"/>
  <c r="P281" i="11"/>
  <c r="N281" i="11"/>
  <c r="K281" i="11"/>
  <c r="S280" i="11"/>
  <c r="R280" i="11"/>
  <c r="Q280" i="11"/>
  <c r="P280" i="11"/>
  <c r="N280" i="11"/>
  <c r="K280" i="11"/>
  <c r="S279" i="11"/>
  <c r="R279" i="11"/>
  <c r="Q279" i="11"/>
  <c r="P279" i="11"/>
  <c r="N279" i="11"/>
  <c r="K279" i="11"/>
  <c r="S278" i="11"/>
  <c r="R278" i="11"/>
  <c r="Q278" i="11"/>
  <c r="P278" i="11"/>
  <c r="N278" i="11"/>
  <c r="K278" i="11"/>
  <c r="S277" i="11"/>
  <c r="R277" i="11"/>
  <c r="Q277" i="11"/>
  <c r="P277" i="11"/>
  <c r="N277" i="11"/>
  <c r="K277" i="11"/>
  <c r="S276" i="11"/>
  <c r="R276" i="11"/>
  <c r="Q276" i="11"/>
  <c r="P276" i="11"/>
  <c r="N276" i="11"/>
  <c r="K276" i="11"/>
  <c r="S275" i="11"/>
  <c r="R275" i="11"/>
  <c r="Q275" i="11"/>
  <c r="P275" i="11"/>
  <c r="N275" i="11"/>
  <c r="K275" i="11"/>
  <c r="S274" i="11"/>
  <c r="R274" i="11"/>
  <c r="Q274" i="11"/>
  <c r="P274" i="11"/>
  <c r="N274" i="11"/>
  <c r="K274" i="11"/>
  <c r="S273" i="11"/>
  <c r="R273" i="11"/>
  <c r="Q273" i="11"/>
  <c r="P273" i="11"/>
  <c r="N273" i="11"/>
  <c r="K273" i="11"/>
  <c r="S272" i="11"/>
  <c r="R272" i="11"/>
  <c r="Q272" i="11"/>
  <c r="P272" i="11"/>
  <c r="N272" i="11"/>
  <c r="K272" i="11"/>
  <c r="S271" i="11"/>
  <c r="R271" i="11"/>
  <c r="Q271" i="11"/>
  <c r="P271" i="11"/>
  <c r="N271" i="11"/>
  <c r="K271" i="11"/>
  <c r="S270" i="11"/>
  <c r="R270" i="11"/>
  <c r="Q270" i="11"/>
  <c r="P270" i="11"/>
  <c r="N270" i="11"/>
  <c r="K270" i="11"/>
  <c r="S269" i="11"/>
  <c r="R269" i="11"/>
  <c r="Q269" i="11"/>
  <c r="P269" i="11"/>
  <c r="N269" i="11"/>
  <c r="K269" i="11"/>
  <c r="S268" i="11"/>
  <c r="R268" i="11"/>
  <c r="Q268" i="11"/>
  <c r="P268" i="11"/>
  <c r="N268" i="11"/>
  <c r="K268" i="11"/>
  <c r="S267" i="11"/>
  <c r="R267" i="11"/>
  <c r="Q267" i="11"/>
  <c r="P267" i="11"/>
  <c r="N267" i="11"/>
  <c r="K267" i="11"/>
  <c r="S266" i="11"/>
  <c r="R266" i="11"/>
  <c r="Q266" i="11"/>
  <c r="P266" i="11"/>
  <c r="N266" i="11"/>
  <c r="K266" i="11"/>
  <c r="S265" i="11"/>
  <c r="R265" i="11"/>
  <c r="Q265" i="11"/>
  <c r="P265" i="11"/>
  <c r="N265" i="11"/>
  <c r="K265" i="11"/>
  <c r="S264" i="11"/>
  <c r="R264" i="11"/>
  <c r="Q264" i="11"/>
  <c r="P264" i="11"/>
  <c r="N264" i="11"/>
  <c r="K264" i="11"/>
  <c r="S263" i="11"/>
  <c r="R263" i="11"/>
  <c r="Q263" i="11"/>
  <c r="P263" i="11"/>
  <c r="N263" i="11"/>
  <c r="K263" i="11"/>
  <c r="S262" i="11"/>
  <c r="R262" i="11"/>
  <c r="Q262" i="11"/>
  <c r="P262" i="11"/>
  <c r="N262" i="11"/>
  <c r="K262" i="11"/>
  <c r="S261" i="11"/>
  <c r="R261" i="11"/>
  <c r="Q261" i="11"/>
  <c r="P261" i="11"/>
  <c r="N261" i="11"/>
  <c r="K261" i="11"/>
  <c r="S260" i="11"/>
  <c r="R260" i="11"/>
  <c r="Q260" i="11"/>
  <c r="P260" i="11"/>
  <c r="N260" i="11"/>
  <c r="K260" i="11"/>
  <c r="S259" i="11"/>
  <c r="R259" i="11"/>
  <c r="Q259" i="11"/>
  <c r="P259" i="11"/>
  <c r="N259" i="11"/>
  <c r="K259" i="11"/>
  <c r="S258" i="11"/>
  <c r="R258" i="11"/>
  <c r="Q258" i="11"/>
  <c r="P258" i="11"/>
  <c r="N258" i="11"/>
  <c r="K258" i="11"/>
  <c r="S257" i="11"/>
  <c r="R257" i="11"/>
  <c r="Q257" i="11"/>
  <c r="P257" i="11"/>
  <c r="N257" i="11"/>
  <c r="K257" i="11"/>
  <c r="S256" i="11"/>
  <c r="R256" i="11"/>
  <c r="Q256" i="11"/>
  <c r="P256" i="11"/>
  <c r="N256" i="11"/>
  <c r="K256" i="11"/>
  <c r="S255" i="11"/>
  <c r="R255" i="11"/>
  <c r="Q255" i="11"/>
  <c r="P255" i="11"/>
  <c r="N255" i="11"/>
  <c r="K255" i="11"/>
  <c r="S254" i="11"/>
  <c r="R254" i="11"/>
  <c r="Q254" i="11"/>
  <c r="P254" i="11"/>
  <c r="N254" i="11"/>
  <c r="K254" i="11"/>
  <c r="S253" i="11"/>
  <c r="R253" i="11"/>
  <c r="Q253" i="11"/>
  <c r="P253" i="11"/>
  <c r="N253" i="11"/>
  <c r="K253" i="11"/>
  <c r="S252" i="11"/>
  <c r="R252" i="11"/>
  <c r="Q252" i="11"/>
  <c r="P252" i="11"/>
  <c r="N252" i="11"/>
  <c r="K252" i="11"/>
  <c r="S251" i="11"/>
  <c r="R251" i="11"/>
  <c r="Q251" i="11"/>
  <c r="P251" i="11"/>
  <c r="N251" i="11"/>
  <c r="K251" i="11"/>
  <c r="S250" i="11"/>
  <c r="R250" i="11"/>
  <c r="Q250" i="11"/>
  <c r="P250" i="11"/>
  <c r="N250" i="11"/>
  <c r="K250" i="11"/>
  <c r="S249" i="11"/>
  <c r="R249" i="11"/>
  <c r="Q249" i="11"/>
  <c r="P249" i="11"/>
  <c r="N249" i="11"/>
  <c r="K249" i="11"/>
  <c r="S248" i="11"/>
  <c r="R248" i="11"/>
  <c r="Q248" i="11"/>
  <c r="P248" i="11"/>
  <c r="N248" i="11"/>
  <c r="K248" i="11"/>
  <c r="S247" i="11"/>
  <c r="R247" i="11"/>
  <c r="Q247" i="11"/>
  <c r="P247" i="11"/>
  <c r="N247" i="11"/>
  <c r="K247" i="11"/>
  <c r="S246" i="11"/>
  <c r="R246" i="11"/>
  <c r="Q246" i="11"/>
  <c r="P246" i="11"/>
  <c r="N246" i="11"/>
  <c r="K246" i="11"/>
  <c r="S245" i="11"/>
  <c r="R245" i="11"/>
  <c r="Q245" i="11"/>
  <c r="P245" i="11"/>
  <c r="N245" i="11"/>
  <c r="K245" i="11"/>
  <c r="S244" i="11"/>
  <c r="R244" i="11"/>
  <c r="Q244" i="11"/>
  <c r="P244" i="11"/>
  <c r="N244" i="11"/>
  <c r="K244" i="11"/>
  <c r="S243" i="11"/>
  <c r="R243" i="11"/>
  <c r="Q243" i="11"/>
  <c r="P243" i="11"/>
  <c r="N243" i="11"/>
  <c r="K243" i="11"/>
  <c r="S242" i="11"/>
  <c r="R242" i="11"/>
  <c r="Q242" i="11"/>
  <c r="P242" i="11"/>
  <c r="N242" i="11"/>
  <c r="K242" i="11"/>
  <c r="S241" i="11"/>
  <c r="R241" i="11"/>
  <c r="Q241" i="11"/>
  <c r="P241" i="11"/>
  <c r="N241" i="11"/>
  <c r="K241" i="11"/>
  <c r="S240" i="11"/>
  <c r="R240" i="11"/>
  <c r="Q240" i="11"/>
  <c r="P240" i="11"/>
  <c r="N240" i="11"/>
  <c r="K240" i="11"/>
  <c r="S239" i="11"/>
  <c r="R239" i="11"/>
  <c r="Q239" i="11"/>
  <c r="P239" i="11"/>
  <c r="N239" i="11"/>
  <c r="K239" i="11"/>
  <c r="S238" i="11"/>
  <c r="R238" i="11"/>
  <c r="Q238" i="11"/>
  <c r="P238" i="11"/>
  <c r="N238" i="11"/>
  <c r="K238" i="11"/>
  <c r="S237" i="11"/>
  <c r="R237" i="11"/>
  <c r="Q237" i="11"/>
  <c r="P237" i="11"/>
  <c r="N237" i="11"/>
  <c r="K237" i="11"/>
  <c r="S236" i="11"/>
  <c r="R236" i="11"/>
  <c r="Q236" i="11"/>
  <c r="P236" i="11"/>
  <c r="N236" i="11"/>
  <c r="K236" i="11"/>
  <c r="S235" i="11"/>
  <c r="R235" i="11"/>
  <c r="Q235" i="11"/>
  <c r="P235" i="11"/>
  <c r="N235" i="11"/>
  <c r="K235" i="11"/>
  <c r="S234" i="11"/>
  <c r="R234" i="11"/>
  <c r="Q234" i="11"/>
  <c r="P234" i="11"/>
  <c r="N234" i="11"/>
  <c r="K234" i="11"/>
  <c r="S233" i="11"/>
  <c r="R233" i="11"/>
  <c r="Q233" i="11"/>
  <c r="P233" i="11"/>
  <c r="N233" i="11"/>
  <c r="K233" i="11"/>
  <c r="S232" i="11"/>
  <c r="R232" i="11"/>
  <c r="Q232" i="11"/>
  <c r="P232" i="11"/>
  <c r="N232" i="11"/>
  <c r="K232" i="11"/>
  <c r="S231" i="11"/>
  <c r="R231" i="11"/>
  <c r="Q231" i="11"/>
  <c r="P231" i="11"/>
  <c r="N231" i="11"/>
  <c r="K231" i="11"/>
  <c r="S230" i="11"/>
  <c r="R230" i="11"/>
  <c r="Q230" i="11"/>
  <c r="P230" i="11"/>
  <c r="N230" i="11"/>
  <c r="K230" i="11"/>
  <c r="S229" i="11"/>
  <c r="R229" i="11"/>
  <c r="Q229" i="11"/>
  <c r="P229" i="11"/>
  <c r="N229" i="11"/>
  <c r="K229" i="11"/>
  <c r="S228" i="11"/>
  <c r="R228" i="11"/>
  <c r="Q228" i="11"/>
  <c r="P228" i="11"/>
  <c r="N228" i="11"/>
  <c r="K228" i="11"/>
  <c r="S227" i="11"/>
  <c r="R227" i="11"/>
  <c r="Q227" i="11"/>
  <c r="P227" i="11"/>
  <c r="N227" i="11"/>
  <c r="K227" i="11"/>
  <c r="S226" i="11"/>
  <c r="R226" i="11"/>
  <c r="Q226" i="11"/>
  <c r="P226" i="11"/>
  <c r="N226" i="11"/>
  <c r="K226" i="11"/>
  <c r="S225" i="11"/>
  <c r="R225" i="11"/>
  <c r="Q225" i="11"/>
  <c r="P225" i="11"/>
  <c r="N225" i="11"/>
  <c r="K225" i="11"/>
  <c r="S224" i="11"/>
  <c r="R224" i="11"/>
  <c r="Q224" i="11"/>
  <c r="P224" i="11"/>
  <c r="N224" i="11"/>
  <c r="K224" i="11"/>
  <c r="S223" i="11"/>
  <c r="R223" i="11"/>
  <c r="Q223" i="11"/>
  <c r="P223" i="11"/>
  <c r="N223" i="11"/>
  <c r="K223" i="11"/>
  <c r="S222" i="11"/>
  <c r="R222" i="11"/>
  <c r="Q222" i="11"/>
  <c r="P222" i="11"/>
  <c r="N222" i="11"/>
  <c r="K222" i="11"/>
  <c r="S221" i="11"/>
  <c r="R221" i="11"/>
  <c r="Q221" i="11"/>
  <c r="P221" i="11"/>
  <c r="N221" i="11"/>
  <c r="K221" i="11"/>
  <c r="S220" i="11"/>
  <c r="R220" i="11"/>
  <c r="Q220" i="11"/>
  <c r="P220" i="11"/>
  <c r="N220" i="11"/>
  <c r="K220" i="11"/>
  <c r="S219" i="11"/>
  <c r="R219" i="11"/>
  <c r="Q219" i="11"/>
  <c r="P219" i="11"/>
  <c r="N219" i="11"/>
  <c r="K219" i="11"/>
  <c r="S218" i="11"/>
  <c r="R218" i="11"/>
  <c r="Q218" i="11"/>
  <c r="P218" i="11"/>
  <c r="N218" i="11"/>
  <c r="K218" i="11"/>
  <c r="S217" i="11"/>
  <c r="R217" i="11"/>
  <c r="Q217" i="11"/>
  <c r="P217" i="11"/>
  <c r="N217" i="11"/>
  <c r="K217" i="11"/>
  <c r="S216" i="11"/>
  <c r="R216" i="11"/>
  <c r="Q216" i="11"/>
  <c r="P216" i="11"/>
  <c r="N216" i="11"/>
  <c r="K216" i="11"/>
  <c r="S215" i="11"/>
  <c r="R215" i="11"/>
  <c r="Q215" i="11"/>
  <c r="P215" i="11"/>
  <c r="N215" i="11"/>
  <c r="K215" i="11"/>
  <c r="S214" i="11"/>
  <c r="R214" i="11"/>
  <c r="Q214" i="11"/>
  <c r="P214" i="11"/>
  <c r="N214" i="11"/>
  <c r="K214" i="11"/>
  <c r="S213" i="11"/>
  <c r="R213" i="11"/>
  <c r="Q213" i="11"/>
  <c r="P213" i="11"/>
  <c r="N213" i="11"/>
  <c r="K213" i="11"/>
  <c r="S212" i="11"/>
  <c r="R212" i="11"/>
  <c r="Q212" i="11"/>
  <c r="P212" i="11"/>
  <c r="N212" i="11"/>
  <c r="K212" i="11"/>
  <c r="S211" i="11"/>
  <c r="R211" i="11"/>
  <c r="Q211" i="11"/>
  <c r="P211" i="11"/>
  <c r="N211" i="11"/>
  <c r="K211" i="11"/>
  <c r="S210" i="11"/>
  <c r="R210" i="11"/>
  <c r="Q210" i="11"/>
  <c r="P210" i="11"/>
  <c r="N210" i="11"/>
  <c r="K210" i="11"/>
  <c r="S209" i="11"/>
  <c r="R209" i="11"/>
  <c r="Q209" i="11"/>
  <c r="P209" i="11"/>
  <c r="N209" i="11"/>
  <c r="K209" i="11"/>
  <c r="S208" i="11"/>
  <c r="R208" i="11"/>
  <c r="Q208" i="11"/>
  <c r="P208" i="11"/>
  <c r="N208" i="11"/>
  <c r="K208" i="11"/>
  <c r="S207" i="11"/>
  <c r="R207" i="11"/>
  <c r="Q207" i="11"/>
  <c r="P207" i="11"/>
  <c r="N207" i="11"/>
  <c r="K207" i="11"/>
  <c r="S206" i="11"/>
  <c r="R206" i="11"/>
  <c r="Q206" i="11"/>
  <c r="P206" i="11"/>
  <c r="N206" i="11"/>
  <c r="K206" i="11"/>
  <c r="S205" i="11"/>
  <c r="R205" i="11"/>
  <c r="Q205" i="11"/>
  <c r="P205" i="11"/>
  <c r="N205" i="11"/>
  <c r="K205" i="11"/>
  <c r="S204" i="11"/>
  <c r="R204" i="11"/>
  <c r="Q204" i="11"/>
  <c r="P204" i="11"/>
  <c r="N204" i="11"/>
  <c r="K204" i="11"/>
  <c r="S203" i="11"/>
  <c r="R203" i="11"/>
  <c r="Q203" i="11"/>
  <c r="P203" i="11"/>
  <c r="N203" i="11"/>
  <c r="K203" i="11"/>
  <c r="S202" i="11"/>
  <c r="R202" i="11"/>
  <c r="Q202" i="11"/>
  <c r="P202" i="11"/>
  <c r="N202" i="11"/>
  <c r="K202" i="11"/>
  <c r="S201" i="11"/>
  <c r="R201" i="11"/>
  <c r="Q201" i="11"/>
  <c r="P201" i="11"/>
  <c r="N201" i="11"/>
  <c r="K201" i="11"/>
  <c r="S200" i="11"/>
  <c r="R200" i="11"/>
  <c r="Q200" i="11"/>
  <c r="P200" i="11"/>
  <c r="N200" i="11"/>
  <c r="K200" i="11"/>
  <c r="S199" i="11"/>
  <c r="R199" i="11"/>
  <c r="Q199" i="11"/>
  <c r="P199" i="11"/>
  <c r="N199" i="11"/>
  <c r="K199" i="11"/>
  <c r="S198" i="11"/>
  <c r="R198" i="11"/>
  <c r="Q198" i="11"/>
  <c r="P198" i="11"/>
  <c r="N198" i="11"/>
  <c r="K198" i="11"/>
  <c r="S197" i="11"/>
  <c r="R197" i="11"/>
  <c r="Q197" i="11"/>
  <c r="P197" i="11"/>
  <c r="N197" i="11"/>
  <c r="K197" i="11"/>
  <c r="S196" i="11"/>
  <c r="R196" i="11"/>
  <c r="Q196" i="11"/>
  <c r="P196" i="11"/>
  <c r="N196" i="11"/>
  <c r="K196" i="11"/>
  <c r="S195" i="11"/>
  <c r="R195" i="11"/>
  <c r="Q195" i="11"/>
  <c r="P195" i="11"/>
  <c r="N195" i="11"/>
  <c r="K195" i="11"/>
  <c r="S194" i="11"/>
  <c r="R194" i="11"/>
  <c r="Q194" i="11"/>
  <c r="P194" i="11"/>
  <c r="N194" i="11"/>
  <c r="K194" i="11"/>
  <c r="S193" i="11"/>
  <c r="R193" i="11"/>
  <c r="Q193" i="11"/>
  <c r="P193" i="11"/>
  <c r="N193" i="11"/>
  <c r="K193" i="11"/>
  <c r="S192" i="11"/>
  <c r="R192" i="11"/>
  <c r="Q192" i="11"/>
  <c r="P192" i="11"/>
  <c r="N192" i="11"/>
  <c r="K192" i="11"/>
  <c r="S191" i="11"/>
  <c r="R191" i="11"/>
  <c r="Q191" i="11"/>
  <c r="P191" i="11"/>
  <c r="N191" i="11"/>
  <c r="K191" i="11"/>
  <c r="S190" i="11"/>
  <c r="R190" i="11"/>
  <c r="Q190" i="11"/>
  <c r="P190" i="11"/>
  <c r="N190" i="11"/>
  <c r="K190" i="11"/>
  <c r="S189" i="11"/>
  <c r="R189" i="11"/>
  <c r="Q189" i="11"/>
  <c r="P189" i="11"/>
  <c r="N189" i="11"/>
  <c r="K189" i="11"/>
  <c r="S188" i="11"/>
  <c r="R188" i="11"/>
  <c r="Q188" i="11"/>
  <c r="P188" i="11"/>
  <c r="N188" i="11"/>
  <c r="K188" i="11"/>
  <c r="S187" i="11"/>
  <c r="R187" i="11"/>
  <c r="Q187" i="11"/>
  <c r="P187" i="11"/>
  <c r="N187" i="11"/>
  <c r="K187" i="11"/>
  <c r="S186" i="11"/>
  <c r="R186" i="11"/>
  <c r="Q186" i="11"/>
  <c r="P186" i="11"/>
  <c r="N186" i="11"/>
  <c r="K186" i="11"/>
  <c r="S185" i="11"/>
  <c r="R185" i="11"/>
  <c r="Q185" i="11"/>
  <c r="P185" i="11"/>
  <c r="N185" i="11"/>
  <c r="K185" i="11"/>
  <c r="S184" i="11"/>
  <c r="R184" i="11"/>
  <c r="Q184" i="11"/>
  <c r="P184" i="11"/>
  <c r="N184" i="11"/>
  <c r="K184" i="11"/>
  <c r="S183" i="11"/>
  <c r="R183" i="11"/>
  <c r="Q183" i="11"/>
  <c r="P183" i="11"/>
  <c r="N183" i="11"/>
  <c r="K183" i="11"/>
  <c r="S182" i="11"/>
  <c r="R182" i="11"/>
  <c r="Q182" i="11"/>
  <c r="P182" i="11"/>
  <c r="N182" i="11"/>
  <c r="K182" i="11"/>
  <c r="S181" i="11"/>
  <c r="R181" i="11"/>
  <c r="Q181" i="11"/>
  <c r="P181" i="11"/>
  <c r="N181" i="11"/>
  <c r="K181" i="11"/>
  <c r="S180" i="11"/>
  <c r="R180" i="11"/>
  <c r="Q180" i="11"/>
  <c r="P180" i="11"/>
  <c r="N180" i="11"/>
  <c r="K180" i="11"/>
  <c r="S179" i="11"/>
  <c r="R179" i="11"/>
  <c r="Q179" i="11"/>
  <c r="P179" i="11"/>
  <c r="N179" i="11"/>
  <c r="K179" i="11"/>
  <c r="S178" i="11"/>
  <c r="R178" i="11"/>
  <c r="Q178" i="11"/>
  <c r="P178" i="11"/>
  <c r="N178" i="11"/>
  <c r="K178" i="11"/>
  <c r="S177" i="11"/>
  <c r="R177" i="11"/>
  <c r="Q177" i="11"/>
  <c r="P177" i="11"/>
  <c r="N177" i="11"/>
  <c r="K177" i="11"/>
  <c r="S176" i="11"/>
  <c r="R176" i="11"/>
  <c r="Q176" i="11"/>
  <c r="P176" i="11"/>
  <c r="N176" i="11"/>
  <c r="K176" i="11"/>
  <c r="S175" i="11"/>
  <c r="R175" i="11"/>
  <c r="Q175" i="11"/>
  <c r="P175" i="11"/>
  <c r="N175" i="11"/>
  <c r="K175" i="11"/>
  <c r="S174" i="11"/>
  <c r="R174" i="11"/>
  <c r="Q174" i="11"/>
  <c r="P174" i="11"/>
  <c r="N174" i="11"/>
  <c r="K174" i="11"/>
  <c r="S173" i="11"/>
  <c r="R173" i="11"/>
  <c r="Q173" i="11"/>
  <c r="P173" i="11"/>
  <c r="N173" i="11"/>
  <c r="K173" i="11"/>
  <c r="S172" i="11"/>
  <c r="R172" i="11"/>
  <c r="Q172" i="11"/>
  <c r="P172" i="11"/>
  <c r="N172" i="11"/>
  <c r="K172" i="11"/>
  <c r="S171" i="11"/>
  <c r="R171" i="11"/>
  <c r="Q171" i="11"/>
  <c r="P171" i="11"/>
  <c r="N171" i="11"/>
  <c r="K171" i="11"/>
  <c r="S170" i="11"/>
  <c r="R170" i="11"/>
  <c r="Q170" i="11"/>
  <c r="P170" i="11"/>
  <c r="N170" i="11"/>
  <c r="K170" i="11"/>
  <c r="S169" i="11"/>
  <c r="R169" i="11"/>
  <c r="Q169" i="11"/>
  <c r="P169" i="11"/>
  <c r="N169" i="11"/>
  <c r="K169" i="11"/>
  <c r="S168" i="11"/>
  <c r="R168" i="11"/>
  <c r="Q168" i="11"/>
  <c r="P168" i="11"/>
  <c r="N168" i="11"/>
  <c r="K168" i="11"/>
  <c r="S167" i="11"/>
  <c r="R167" i="11"/>
  <c r="Q167" i="11"/>
  <c r="P167" i="11"/>
  <c r="N167" i="11"/>
  <c r="K167" i="11"/>
  <c r="S166" i="11"/>
  <c r="R166" i="11"/>
  <c r="Q166" i="11"/>
  <c r="P166" i="11"/>
  <c r="N166" i="11"/>
  <c r="K166" i="11"/>
  <c r="S165" i="11"/>
  <c r="R165" i="11"/>
  <c r="Q165" i="11"/>
  <c r="P165" i="11"/>
  <c r="N165" i="11"/>
  <c r="K165" i="11"/>
  <c r="S164" i="11"/>
  <c r="R164" i="11"/>
  <c r="Q164" i="11"/>
  <c r="P164" i="11"/>
  <c r="N164" i="11"/>
  <c r="K164" i="11"/>
  <c r="S163" i="11"/>
  <c r="R163" i="11"/>
  <c r="Q163" i="11"/>
  <c r="P163" i="11"/>
  <c r="N163" i="11"/>
  <c r="K163" i="11"/>
  <c r="S162" i="11"/>
  <c r="R162" i="11"/>
  <c r="Q162" i="11"/>
  <c r="P162" i="11"/>
  <c r="N162" i="11"/>
  <c r="K162" i="11"/>
  <c r="S161" i="11"/>
  <c r="R161" i="11"/>
  <c r="Q161" i="11"/>
  <c r="P161" i="11"/>
  <c r="N161" i="11"/>
  <c r="K161" i="11"/>
  <c r="S160" i="11"/>
  <c r="R160" i="11"/>
  <c r="Q160" i="11"/>
  <c r="P160" i="11"/>
  <c r="N160" i="11"/>
  <c r="K160" i="11"/>
  <c r="S159" i="11"/>
  <c r="R159" i="11"/>
  <c r="Q159" i="11"/>
  <c r="P159" i="11"/>
  <c r="N159" i="11"/>
  <c r="K159" i="11"/>
  <c r="S158" i="11"/>
  <c r="R158" i="11"/>
  <c r="Q158" i="11"/>
  <c r="P158" i="11"/>
  <c r="N158" i="11"/>
  <c r="K158" i="11"/>
  <c r="S157" i="11"/>
  <c r="R157" i="11"/>
  <c r="Q157" i="11"/>
  <c r="P157" i="11"/>
  <c r="N157" i="11"/>
  <c r="K157" i="11"/>
  <c r="S156" i="11"/>
  <c r="R156" i="11"/>
  <c r="Q156" i="11"/>
  <c r="P156" i="11"/>
  <c r="N156" i="11"/>
  <c r="K156" i="11"/>
  <c r="S155" i="11"/>
  <c r="R155" i="11"/>
  <c r="Q155" i="11"/>
  <c r="P155" i="11"/>
  <c r="N155" i="11"/>
  <c r="K155" i="11"/>
  <c r="S154" i="11"/>
  <c r="R154" i="11"/>
  <c r="Q154" i="11"/>
  <c r="P154" i="11"/>
  <c r="N154" i="11"/>
  <c r="K154" i="11"/>
  <c r="S153" i="11"/>
  <c r="R153" i="11"/>
  <c r="Q153" i="11"/>
  <c r="P153" i="11"/>
  <c r="N153" i="11"/>
  <c r="K153" i="11"/>
  <c r="S152" i="11"/>
  <c r="R152" i="11"/>
  <c r="Q152" i="11"/>
  <c r="P152" i="11"/>
  <c r="N152" i="11"/>
  <c r="K152" i="11"/>
  <c r="S151" i="11"/>
  <c r="R151" i="11"/>
  <c r="Q151" i="11"/>
  <c r="P151" i="11"/>
  <c r="N151" i="11"/>
  <c r="K151" i="11"/>
  <c r="S150" i="11"/>
  <c r="R150" i="11"/>
  <c r="Q150" i="11"/>
  <c r="P150" i="11"/>
  <c r="N150" i="11"/>
  <c r="K150" i="11"/>
  <c r="S149" i="11"/>
  <c r="R149" i="11"/>
  <c r="Q149" i="11"/>
  <c r="P149" i="11"/>
  <c r="N149" i="11"/>
  <c r="K149" i="11"/>
  <c r="S148" i="11"/>
  <c r="R148" i="11"/>
  <c r="Q148" i="11"/>
  <c r="P148" i="11"/>
  <c r="N148" i="11"/>
  <c r="K148" i="11"/>
  <c r="S147" i="11"/>
  <c r="R147" i="11"/>
  <c r="Q147" i="11"/>
  <c r="P147" i="11"/>
  <c r="N147" i="11"/>
  <c r="K147" i="11"/>
  <c r="S146" i="11"/>
  <c r="R146" i="11"/>
  <c r="Q146" i="11"/>
  <c r="P146" i="11"/>
  <c r="N146" i="11"/>
  <c r="K146" i="11"/>
  <c r="S145" i="11"/>
  <c r="R145" i="11"/>
  <c r="Q145" i="11"/>
  <c r="P145" i="11"/>
  <c r="N145" i="11"/>
  <c r="K145" i="11"/>
  <c r="S144" i="11"/>
  <c r="R144" i="11"/>
  <c r="Q144" i="11"/>
  <c r="P144" i="11"/>
  <c r="N144" i="11"/>
  <c r="K144" i="11"/>
  <c r="S143" i="11"/>
  <c r="R143" i="11"/>
  <c r="Q143" i="11"/>
  <c r="P143" i="11"/>
  <c r="N143" i="11"/>
  <c r="K143" i="11"/>
  <c r="S142" i="11"/>
  <c r="R142" i="11"/>
  <c r="Q142" i="11"/>
  <c r="P142" i="11"/>
  <c r="N142" i="11"/>
  <c r="K142" i="11"/>
  <c r="S141" i="11"/>
  <c r="R141" i="11"/>
  <c r="Q141" i="11"/>
  <c r="P141" i="11"/>
  <c r="N141" i="11"/>
  <c r="K141" i="11"/>
  <c r="S140" i="11"/>
  <c r="R140" i="11"/>
  <c r="Q140" i="11"/>
  <c r="P140" i="11"/>
  <c r="N140" i="11"/>
  <c r="K140" i="11"/>
  <c r="S139" i="11"/>
  <c r="R139" i="11"/>
  <c r="Q139" i="11"/>
  <c r="P139" i="11"/>
  <c r="N139" i="11"/>
  <c r="K139" i="11"/>
  <c r="S138" i="11"/>
  <c r="R138" i="11"/>
  <c r="Q138" i="11"/>
  <c r="P138" i="11"/>
  <c r="N138" i="11"/>
  <c r="K138" i="11"/>
  <c r="S137" i="11"/>
  <c r="R137" i="11"/>
  <c r="Q137" i="11"/>
  <c r="P137" i="11"/>
  <c r="N137" i="11"/>
  <c r="K137" i="11"/>
  <c r="S136" i="11"/>
  <c r="R136" i="11"/>
  <c r="Q136" i="11"/>
  <c r="P136" i="11"/>
  <c r="N136" i="11"/>
  <c r="K136" i="11"/>
  <c r="S135" i="11"/>
  <c r="R135" i="11"/>
  <c r="Q135" i="11"/>
  <c r="P135" i="11"/>
  <c r="N135" i="11"/>
  <c r="K135" i="11"/>
  <c r="S134" i="11"/>
  <c r="R134" i="11"/>
  <c r="Q134" i="11"/>
  <c r="P134" i="11"/>
  <c r="N134" i="11"/>
  <c r="K134" i="11"/>
  <c r="S133" i="11"/>
  <c r="R133" i="11"/>
  <c r="Q133" i="11"/>
  <c r="P133" i="11"/>
  <c r="N133" i="11"/>
  <c r="K133" i="11"/>
  <c r="S132" i="11"/>
  <c r="R132" i="11"/>
  <c r="Q132" i="11"/>
  <c r="P132" i="11"/>
  <c r="N132" i="11"/>
  <c r="K132" i="11"/>
  <c r="S131" i="11"/>
  <c r="R131" i="11"/>
  <c r="Q131" i="11"/>
  <c r="P131" i="11"/>
  <c r="N131" i="11"/>
  <c r="K131" i="11"/>
  <c r="S130" i="11"/>
  <c r="R130" i="11"/>
  <c r="Q130" i="11"/>
  <c r="P130" i="11"/>
  <c r="N130" i="11"/>
  <c r="K130" i="11"/>
  <c r="S129" i="11"/>
  <c r="R129" i="11"/>
  <c r="Q129" i="11"/>
  <c r="P129" i="11"/>
  <c r="N129" i="11"/>
  <c r="K129" i="11"/>
  <c r="S128" i="11"/>
  <c r="R128" i="11"/>
  <c r="Q128" i="11"/>
  <c r="P128" i="11"/>
  <c r="N128" i="11"/>
  <c r="K128" i="11"/>
  <c r="S127" i="11"/>
  <c r="R127" i="11"/>
  <c r="Q127" i="11"/>
  <c r="P127" i="11"/>
  <c r="N127" i="11"/>
  <c r="K127" i="11"/>
  <c r="S126" i="11"/>
  <c r="R126" i="11"/>
  <c r="Q126" i="11"/>
  <c r="P126" i="11"/>
  <c r="N126" i="11"/>
  <c r="K126" i="11"/>
  <c r="S125" i="11"/>
  <c r="R125" i="11"/>
  <c r="Q125" i="11"/>
  <c r="P125" i="11"/>
  <c r="N125" i="11"/>
  <c r="K125" i="11"/>
  <c r="S124" i="11"/>
  <c r="R124" i="11"/>
  <c r="Q124" i="11"/>
  <c r="P124" i="11"/>
  <c r="N124" i="11"/>
  <c r="K124" i="11"/>
  <c r="S123" i="11"/>
  <c r="R123" i="11"/>
  <c r="Q123" i="11"/>
  <c r="P123" i="11"/>
  <c r="N123" i="11"/>
  <c r="K123" i="11"/>
  <c r="S122" i="11"/>
  <c r="R122" i="11"/>
  <c r="Q122" i="11"/>
  <c r="P122" i="11"/>
  <c r="N122" i="11"/>
  <c r="K122" i="11"/>
  <c r="S121" i="11"/>
  <c r="R121" i="11"/>
  <c r="Q121" i="11"/>
  <c r="P121" i="11"/>
  <c r="N121" i="11"/>
  <c r="K121" i="11"/>
  <c r="S120" i="11"/>
  <c r="R120" i="11"/>
  <c r="Q120" i="11"/>
  <c r="P120" i="11"/>
  <c r="N120" i="11"/>
  <c r="K120" i="11"/>
  <c r="S119" i="11"/>
  <c r="R119" i="11"/>
  <c r="Q119" i="11"/>
  <c r="P119" i="11"/>
  <c r="N119" i="11"/>
  <c r="K119" i="11"/>
  <c r="S118" i="11"/>
  <c r="R118" i="11"/>
  <c r="Q118" i="11"/>
  <c r="P118" i="11"/>
  <c r="N118" i="11"/>
  <c r="K118" i="11"/>
  <c r="S117" i="11"/>
  <c r="R117" i="11"/>
  <c r="Q117" i="11"/>
  <c r="P117" i="11"/>
  <c r="N117" i="11"/>
  <c r="K117" i="11"/>
  <c r="S116" i="11"/>
  <c r="R116" i="11"/>
  <c r="Q116" i="11"/>
  <c r="P116" i="11"/>
  <c r="N116" i="11"/>
  <c r="K116" i="11"/>
  <c r="S115" i="11"/>
  <c r="R115" i="11"/>
  <c r="Q115" i="11"/>
  <c r="P115" i="11"/>
  <c r="N115" i="11"/>
  <c r="K115" i="11"/>
  <c r="S114" i="11"/>
  <c r="R114" i="11"/>
  <c r="Q114" i="11"/>
  <c r="P114" i="11"/>
  <c r="N114" i="11"/>
  <c r="K114" i="11"/>
  <c r="S113" i="11"/>
  <c r="R113" i="11"/>
  <c r="Q113" i="11"/>
  <c r="P113" i="11"/>
  <c r="N113" i="11"/>
  <c r="K113" i="11"/>
  <c r="S112" i="11"/>
  <c r="R112" i="11"/>
  <c r="Q112" i="11"/>
  <c r="P112" i="11"/>
  <c r="N112" i="11"/>
  <c r="K112" i="11"/>
  <c r="S111" i="11"/>
  <c r="R111" i="11"/>
  <c r="Q111" i="11"/>
  <c r="P111" i="11"/>
  <c r="N111" i="11"/>
  <c r="K111" i="11"/>
  <c r="S110" i="11"/>
  <c r="R110" i="11"/>
  <c r="Q110" i="11"/>
  <c r="P110" i="11"/>
  <c r="N110" i="11"/>
  <c r="K110" i="11"/>
  <c r="S109" i="11"/>
  <c r="R109" i="11"/>
  <c r="Q109" i="11"/>
  <c r="P109" i="11"/>
  <c r="N109" i="11"/>
  <c r="K109" i="11"/>
  <c r="S108" i="11"/>
  <c r="R108" i="11"/>
  <c r="Q108" i="11"/>
  <c r="P108" i="11"/>
  <c r="N108" i="11"/>
  <c r="K108" i="11"/>
  <c r="S107" i="11"/>
  <c r="R107" i="11"/>
  <c r="Q107" i="11"/>
  <c r="P107" i="11"/>
  <c r="N107" i="11"/>
  <c r="K107" i="11"/>
  <c r="S106" i="11"/>
  <c r="R106" i="11"/>
  <c r="Q106" i="11"/>
  <c r="P106" i="11"/>
  <c r="N106" i="11"/>
  <c r="K106" i="11"/>
  <c r="S105" i="11"/>
  <c r="R105" i="11"/>
  <c r="Q105" i="11"/>
  <c r="P105" i="11"/>
  <c r="N105" i="11"/>
  <c r="K105" i="11"/>
  <c r="S104" i="11"/>
  <c r="R104" i="11"/>
  <c r="Q104" i="11"/>
  <c r="P104" i="11"/>
  <c r="N104" i="11"/>
  <c r="K104" i="11"/>
  <c r="S103" i="11"/>
  <c r="R103" i="11"/>
  <c r="Q103" i="11"/>
  <c r="P103" i="11"/>
  <c r="N103" i="11"/>
  <c r="K103" i="11"/>
  <c r="S102" i="11"/>
  <c r="R102" i="11"/>
  <c r="Q102" i="11"/>
  <c r="P102" i="11"/>
  <c r="N102" i="11"/>
  <c r="K102" i="11"/>
  <c r="S101" i="11"/>
  <c r="R101" i="11"/>
  <c r="Q101" i="11"/>
  <c r="P101" i="11"/>
  <c r="N101" i="11"/>
  <c r="K101" i="11"/>
  <c r="S100" i="11"/>
  <c r="R100" i="11"/>
  <c r="Q100" i="11"/>
  <c r="P100" i="11"/>
  <c r="N100" i="11"/>
  <c r="K100" i="11"/>
  <c r="S99" i="11"/>
  <c r="R99" i="11"/>
  <c r="Q99" i="11"/>
  <c r="P99" i="11"/>
  <c r="N99" i="11"/>
  <c r="K99" i="11"/>
  <c r="S98" i="11"/>
  <c r="R98" i="11"/>
  <c r="Q98" i="11"/>
  <c r="P98" i="11"/>
  <c r="N98" i="11"/>
  <c r="K98" i="11"/>
  <c r="S97" i="11"/>
  <c r="R97" i="11"/>
  <c r="Q97" i="11"/>
  <c r="P97" i="11"/>
  <c r="N97" i="11"/>
  <c r="K97" i="11"/>
  <c r="S96" i="11"/>
  <c r="R96" i="11"/>
  <c r="Q96" i="11"/>
  <c r="P96" i="11"/>
  <c r="N96" i="11"/>
  <c r="K96" i="11"/>
  <c r="S95" i="11"/>
  <c r="R95" i="11"/>
  <c r="Q95" i="11"/>
  <c r="P95" i="11"/>
  <c r="N95" i="11"/>
  <c r="K95" i="11"/>
  <c r="S94" i="11"/>
  <c r="R94" i="11"/>
  <c r="Q94" i="11"/>
  <c r="P94" i="11"/>
  <c r="N94" i="11"/>
  <c r="K94" i="11"/>
  <c r="S93" i="11"/>
  <c r="R93" i="11"/>
  <c r="Q93" i="11"/>
  <c r="P93" i="11"/>
  <c r="N93" i="11"/>
  <c r="K93" i="11"/>
  <c r="S92" i="11"/>
  <c r="R92" i="11"/>
  <c r="Q92" i="11"/>
  <c r="P92" i="11"/>
  <c r="N92" i="11"/>
  <c r="K92" i="11"/>
  <c r="S91" i="11"/>
  <c r="R91" i="11"/>
  <c r="Q91" i="11"/>
  <c r="P91" i="11"/>
  <c r="N91" i="11"/>
  <c r="K91" i="11"/>
  <c r="S90" i="11"/>
  <c r="R90" i="11"/>
  <c r="Q90" i="11"/>
  <c r="P90" i="11"/>
  <c r="N90" i="11"/>
  <c r="K90" i="11"/>
  <c r="S89" i="11"/>
  <c r="R89" i="11"/>
  <c r="Q89" i="11"/>
  <c r="P89" i="11"/>
  <c r="N89" i="11"/>
  <c r="K89" i="11"/>
  <c r="S88" i="11"/>
  <c r="R88" i="11"/>
  <c r="Q88" i="11"/>
  <c r="P88" i="11"/>
  <c r="N88" i="11"/>
  <c r="K88" i="11"/>
  <c r="S87" i="11"/>
  <c r="R87" i="11"/>
  <c r="Q87" i="11"/>
  <c r="P87" i="11"/>
  <c r="N87" i="11"/>
  <c r="K87" i="11"/>
  <c r="S86" i="11"/>
  <c r="R86" i="11"/>
  <c r="Q86" i="11"/>
  <c r="P86" i="11"/>
  <c r="N86" i="11"/>
  <c r="K86" i="11"/>
  <c r="S85" i="11"/>
  <c r="R85" i="11"/>
  <c r="Q85" i="11"/>
  <c r="P85" i="11"/>
  <c r="N85" i="11"/>
  <c r="K85" i="11"/>
  <c r="S84" i="11"/>
  <c r="R84" i="11"/>
  <c r="Q84" i="11"/>
  <c r="P84" i="11"/>
  <c r="N84" i="11"/>
  <c r="K84" i="11"/>
  <c r="S83" i="11"/>
  <c r="R83" i="11"/>
  <c r="Q83" i="11"/>
  <c r="P83" i="11"/>
  <c r="N83" i="11"/>
  <c r="K83" i="11"/>
  <c r="S82" i="11"/>
  <c r="R82" i="11"/>
  <c r="Q82" i="11"/>
  <c r="P82" i="11"/>
  <c r="N82" i="11"/>
  <c r="K82" i="11"/>
  <c r="S81" i="11"/>
  <c r="R81" i="11"/>
  <c r="Q81" i="11"/>
  <c r="P81" i="11"/>
  <c r="N81" i="11"/>
  <c r="K81" i="11"/>
  <c r="S80" i="11"/>
  <c r="R80" i="11"/>
  <c r="Q80" i="11"/>
  <c r="P80" i="11"/>
  <c r="N80" i="11"/>
  <c r="K80" i="11"/>
  <c r="S79" i="11"/>
  <c r="R79" i="11"/>
  <c r="Q79" i="11"/>
  <c r="P79" i="11"/>
  <c r="N79" i="11"/>
  <c r="K79" i="11"/>
  <c r="S78" i="11"/>
  <c r="R78" i="11"/>
  <c r="Q78" i="11"/>
  <c r="P78" i="11"/>
  <c r="N78" i="11"/>
  <c r="K78" i="11"/>
  <c r="S77" i="11"/>
  <c r="R77" i="11"/>
  <c r="Q77" i="11"/>
  <c r="P77" i="11"/>
  <c r="N77" i="11"/>
  <c r="K77" i="11"/>
  <c r="S76" i="11"/>
  <c r="R76" i="11"/>
  <c r="Q76" i="11"/>
  <c r="P76" i="11"/>
  <c r="N76" i="11"/>
  <c r="K76" i="11"/>
  <c r="S75" i="11"/>
  <c r="R75" i="11"/>
  <c r="Q75" i="11"/>
  <c r="P75" i="11"/>
  <c r="N75" i="11"/>
  <c r="K75" i="11"/>
  <c r="S74" i="11"/>
  <c r="R74" i="11"/>
  <c r="Q74" i="11"/>
  <c r="P74" i="11"/>
  <c r="N74" i="11"/>
  <c r="K74" i="11"/>
  <c r="S73" i="11"/>
  <c r="R73" i="11"/>
  <c r="Q73" i="11"/>
  <c r="P73" i="11"/>
  <c r="N73" i="11"/>
  <c r="K73" i="11"/>
  <c r="S72" i="11"/>
  <c r="R72" i="11"/>
  <c r="Q72" i="11"/>
  <c r="P72" i="11"/>
  <c r="N72" i="11"/>
  <c r="K72" i="11"/>
  <c r="S71" i="11"/>
  <c r="R71" i="11"/>
  <c r="Q71" i="11"/>
  <c r="P71" i="11"/>
  <c r="N71" i="11"/>
  <c r="K71" i="11"/>
  <c r="S70" i="11"/>
  <c r="R70" i="11"/>
  <c r="Q70" i="11"/>
  <c r="P70" i="11"/>
  <c r="N70" i="11"/>
  <c r="K70" i="11"/>
  <c r="S69" i="11"/>
  <c r="R69" i="11"/>
  <c r="Q69" i="11"/>
  <c r="P69" i="11"/>
  <c r="N69" i="11"/>
  <c r="K69" i="11"/>
  <c r="S68" i="11"/>
  <c r="R68" i="11"/>
  <c r="Q68" i="11"/>
  <c r="P68" i="11"/>
  <c r="N68" i="11"/>
  <c r="K68" i="11"/>
  <c r="S67" i="11"/>
  <c r="R67" i="11"/>
  <c r="Q67" i="11"/>
  <c r="P67" i="11"/>
  <c r="N67" i="11"/>
  <c r="K67" i="11"/>
  <c r="S66" i="11"/>
  <c r="R66" i="11"/>
  <c r="Q66" i="11"/>
  <c r="P66" i="11"/>
  <c r="N66" i="11"/>
  <c r="K66" i="11"/>
  <c r="S65" i="11"/>
  <c r="R65" i="11"/>
  <c r="Q65" i="11"/>
  <c r="P65" i="11"/>
  <c r="N65" i="11"/>
  <c r="K65" i="11"/>
  <c r="S64" i="11"/>
  <c r="R64" i="11"/>
  <c r="Q64" i="11"/>
  <c r="P64" i="11"/>
  <c r="N64" i="11"/>
  <c r="K64" i="11"/>
  <c r="S63" i="11"/>
  <c r="R63" i="11"/>
  <c r="Q63" i="11"/>
  <c r="P63" i="11"/>
  <c r="N63" i="11"/>
  <c r="K63" i="11"/>
  <c r="S62" i="11"/>
  <c r="R62" i="11"/>
  <c r="Q62" i="11"/>
  <c r="P62" i="11"/>
  <c r="N62" i="11"/>
  <c r="K62" i="11"/>
  <c r="S61" i="11"/>
  <c r="R61" i="11"/>
  <c r="Q61" i="11"/>
  <c r="P61" i="11"/>
  <c r="N61" i="11"/>
  <c r="K61" i="11"/>
  <c r="S60" i="11"/>
  <c r="R60" i="11"/>
  <c r="Q60" i="11"/>
  <c r="P60" i="11"/>
  <c r="N60" i="11"/>
  <c r="K60" i="11"/>
  <c r="S59" i="11"/>
  <c r="R59" i="11"/>
  <c r="Q59" i="11"/>
  <c r="P59" i="11"/>
  <c r="N59" i="11"/>
  <c r="K59" i="11"/>
  <c r="S58" i="11"/>
  <c r="R58" i="11"/>
  <c r="Q58" i="11"/>
  <c r="P58" i="11"/>
  <c r="N58" i="11"/>
  <c r="K58" i="11"/>
  <c r="S57" i="11"/>
  <c r="R57" i="11"/>
  <c r="Q57" i="11"/>
  <c r="P57" i="11"/>
  <c r="N57" i="11"/>
  <c r="K57" i="11"/>
  <c r="S56" i="11"/>
  <c r="R56" i="11"/>
  <c r="Q56" i="11"/>
  <c r="P56" i="11"/>
  <c r="N56" i="11"/>
  <c r="K56" i="11"/>
  <c r="S55" i="11"/>
  <c r="R55" i="11"/>
  <c r="Q55" i="11"/>
  <c r="P55" i="11"/>
  <c r="N55" i="11"/>
  <c r="K55" i="11"/>
  <c r="S54" i="11"/>
  <c r="R54" i="11"/>
  <c r="Q54" i="11"/>
  <c r="P54" i="11"/>
  <c r="N54" i="11"/>
  <c r="K54" i="11"/>
  <c r="S53" i="11"/>
  <c r="R53" i="11"/>
  <c r="Q53" i="11"/>
  <c r="P53" i="11"/>
  <c r="N53" i="11"/>
  <c r="K53" i="11"/>
  <c r="S52" i="11"/>
  <c r="R52" i="11"/>
  <c r="Q52" i="11"/>
  <c r="P52" i="11"/>
  <c r="N52" i="11"/>
  <c r="K52" i="11"/>
  <c r="S51" i="11"/>
  <c r="R51" i="11"/>
  <c r="Q51" i="11"/>
  <c r="P51" i="11"/>
  <c r="N51" i="11"/>
  <c r="K51" i="11"/>
  <c r="S50" i="11"/>
  <c r="R50" i="11"/>
  <c r="Q50" i="11"/>
  <c r="P50" i="11"/>
  <c r="N50" i="11"/>
  <c r="K50" i="11"/>
  <c r="S49" i="11"/>
  <c r="R49" i="11"/>
  <c r="Q49" i="11"/>
  <c r="P49" i="11"/>
  <c r="N49" i="11"/>
  <c r="K49" i="11"/>
  <c r="S48" i="11"/>
  <c r="R48" i="11"/>
  <c r="Q48" i="11"/>
  <c r="P48" i="11"/>
  <c r="N48" i="11"/>
  <c r="K48" i="11"/>
  <c r="S47" i="11"/>
  <c r="R47" i="11"/>
  <c r="Q47" i="11"/>
  <c r="P47" i="11"/>
  <c r="N47" i="11"/>
  <c r="K47" i="11"/>
  <c r="S46" i="11"/>
  <c r="R46" i="11"/>
  <c r="Q46" i="11"/>
  <c r="P46" i="11"/>
  <c r="N46" i="11"/>
  <c r="K46" i="11"/>
  <c r="S45" i="11"/>
  <c r="R45" i="11"/>
  <c r="Q45" i="11"/>
  <c r="P45" i="11"/>
  <c r="N45" i="11"/>
  <c r="K45" i="11"/>
  <c r="S44" i="11"/>
  <c r="R44" i="11"/>
  <c r="Q44" i="11"/>
  <c r="P44" i="11"/>
  <c r="N44" i="11"/>
  <c r="K44" i="11"/>
  <c r="S43" i="11"/>
  <c r="R43" i="11"/>
  <c r="Q43" i="11"/>
  <c r="P43" i="11"/>
  <c r="N43" i="11"/>
  <c r="K43" i="11"/>
  <c r="S42" i="11"/>
  <c r="R42" i="11"/>
  <c r="Q42" i="11"/>
  <c r="P42" i="11"/>
  <c r="N42" i="11"/>
  <c r="K42" i="11"/>
  <c r="S41" i="11"/>
  <c r="R41" i="11"/>
  <c r="Q41" i="11"/>
  <c r="P41" i="11"/>
  <c r="N41" i="11"/>
  <c r="K41" i="11"/>
  <c r="S40" i="11"/>
  <c r="R40" i="11"/>
  <c r="Q40" i="11"/>
  <c r="P40" i="11"/>
  <c r="N40" i="11"/>
  <c r="K40" i="11"/>
  <c r="S39" i="11"/>
  <c r="R39" i="11"/>
  <c r="Q39" i="11"/>
  <c r="P39" i="11"/>
  <c r="N39" i="11"/>
  <c r="K39" i="11"/>
  <c r="S38" i="11"/>
  <c r="R38" i="11"/>
  <c r="Q38" i="11"/>
  <c r="P38" i="11"/>
  <c r="N38" i="11"/>
  <c r="K38" i="11"/>
  <c r="S37" i="11"/>
  <c r="R37" i="11"/>
  <c r="Q37" i="11"/>
  <c r="P37" i="11"/>
  <c r="N37" i="11"/>
  <c r="K37" i="11"/>
  <c r="S36" i="11"/>
  <c r="R36" i="11"/>
  <c r="Q36" i="11"/>
  <c r="P36" i="11"/>
  <c r="N36" i="11"/>
  <c r="K36" i="11"/>
  <c r="S35" i="11"/>
  <c r="R35" i="11"/>
  <c r="Q35" i="11"/>
  <c r="P35" i="11"/>
  <c r="N35" i="11"/>
  <c r="K35" i="11"/>
  <c r="S34" i="11"/>
  <c r="R34" i="11"/>
  <c r="Q34" i="11"/>
  <c r="P34" i="11"/>
  <c r="N34" i="11"/>
  <c r="K34" i="11"/>
  <c r="S33" i="11"/>
  <c r="R33" i="11"/>
  <c r="Q33" i="11"/>
  <c r="P33" i="11"/>
  <c r="N33" i="11"/>
  <c r="K33" i="11"/>
  <c r="S32" i="11"/>
  <c r="R32" i="11"/>
  <c r="Q32" i="11"/>
  <c r="P32" i="11"/>
  <c r="N32" i="11"/>
  <c r="K32" i="11"/>
  <c r="S31" i="11"/>
  <c r="R31" i="11"/>
  <c r="Q31" i="11"/>
  <c r="P31" i="11"/>
  <c r="N31" i="11"/>
  <c r="K31" i="11"/>
  <c r="S30" i="11"/>
  <c r="R30" i="11"/>
  <c r="Q30" i="11"/>
  <c r="P30" i="11"/>
  <c r="N30" i="11"/>
  <c r="K30" i="11"/>
  <c r="S29" i="11"/>
  <c r="R29" i="11"/>
  <c r="Q29" i="11"/>
  <c r="P29" i="11"/>
  <c r="N29" i="11"/>
  <c r="K29" i="11"/>
  <c r="S28" i="11"/>
  <c r="R28" i="11"/>
  <c r="Q28" i="11"/>
  <c r="P28" i="11"/>
  <c r="N28" i="11"/>
  <c r="K28" i="11"/>
  <c r="S27" i="11"/>
  <c r="R27" i="11"/>
  <c r="Q27" i="11"/>
  <c r="P27" i="11"/>
  <c r="N27" i="11"/>
  <c r="K27" i="11"/>
  <c r="S26" i="11"/>
  <c r="R26" i="11"/>
  <c r="Q26" i="11"/>
  <c r="P26" i="11"/>
  <c r="N26" i="11"/>
  <c r="K26" i="11"/>
  <c r="S25" i="11"/>
  <c r="R25" i="11"/>
  <c r="Q25" i="11"/>
  <c r="P25" i="11"/>
  <c r="N25" i="11"/>
  <c r="K25" i="11"/>
  <c r="S24" i="11"/>
  <c r="R24" i="11"/>
  <c r="Q24" i="11"/>
  <c r="P24" i="11"/>
  <c r="N24" i="11"/>
  <c r="K24" i="11"/>
  <c r="S23" i="11"/>
  <c r="R23" i="11"/>
  <c r="Q23" i="11"/>
  <c r="P23" i="11"/>
  <c r="N23" i="11"/>
  <c r="K23" i="11"/>
  <c r="S22" i="11"/>
  <c r="R22" i="11"/>
  <c r="Q22" i="11"/>
  <c r="P22" i="11"/>
  <c r="N22" i="11"/>
  <c r="K22" i="11"/>
  <c r="S21" i="11"/>
  <c r="R21" i="11"/>
  <c r="Q21" i="11"/>
  <c r="P21" i="11"/>
  <c r="N21" i="11"/>
  <c r="K21" i="11"/>
  <c r="S20" i="11"/>
  <c r="R20" i="11"/>
  <c r="Q20" i="11"/>
  <c r="P20" i="11"/>
  <c r="N20" i="11"/>
  <c r="K20" i="11"/>
  <c r="S19" i="11"/>
  <c r="R19" i="11"/>
  <c r="Q19" i="11"/>
  <c r="P19" i="11"/>
  <c r="N19" i="11"/>
  <c r="K19" i="11"/>
  <c r="S18" i="11"/>
  <c r="R18" i="11"/>
  <c r="Q18" i="11"/>
  <c r="P18" i="11"/>
  <c r="N18" i="11"/>
  <c r="K18" i="11"/>
  <c r="S17" i="11"/>
  <c r="R17" i="11"/>
  <c r="Q17" i="11"/>
  <c r="P17" i="11"/>
  <c r="N17" i="11"/>
  <c r="K17" i="11"/>
  <c r="S16" i="11"/>
  <c r="R16" i="11"/>
  <c r="Q16" i="11"/>
  <c r="P16" i="11"/>
  <c r="N16" i="11"/>
  <c r="K16" i="11"/>
  <c r="S15" i="11"/>
  <c r="R15" i="11"/>
  <c r="Q15" i="11"/>
  <c r="P15" i="11"/>
  <c r="N15" i="11"/>
  <c r="K15" i="11"/>
  <c r="S14" i="11"/>
  <c r="R14" i="11"/>
  <c r="Q14" i="11"/>
  <c r="P14" i="11"/>
  <c r="N14" i="11"/>
  <c r="K14" i="11"/>
  <c r="S13" i="11"/>
  <c r="R13" i="11"/>
  <c r="Q13" i="11"/>
  <c r="P13" i="11"/>
  <c r="N13" i="11"/>
  <c r="K13" i="11"/>
  <c r="S12" i="11"/>
  <c r="R12" i="11"/>
  <c r="Q12" i="11"/>
  <c r="P12" i="11"/>
  <c r="N12" i="11"/>
  <c r="K12" i="11"/>
  <c r="S11" i="11"/>
  <c r="R11" i="11"/>
  <c r="Q11" i="11"/>
  <c r="P11" i="11"/>
  <c r="N11" i="11"/>
  <c r="K11" i="11"/>
  <c r="S10" i="11"/>
  <c r="R10" i="11"/>
  <c r="Q10" i="11"/>
  <c r="P10" i="11"/>
  <c r="N10" i="11"/>
  <c r="K10" i="11"/>
  <c r="S9" i="11"/>
  <c r="R9" i="11"/>
  <c r="Q9" i="11"/>
  <c r="P9" i="11"/>
  <c r="N9" i="11"/>
  <c r="K9" i="11"/>
  <c r="S8" i="11"/>
  <c r="R8" i="11"/>
  <c r="Q8" i="11"/>
  <c r="P8" i="11"/>
  <c r="N8" i="11"/>
  <c r="K8" i="11"/>
  <c r="S7" i="11"/>
  <c r="R7" i="11"/>
  <c r="Q7" i="11"/>
  <c r="P7" i="11"/>
  <c r="N7" i="11"/>
  <c r="K7" i="11"/>
  <c r="S6" i="11"/>
  <c r="R6" i="11"/>
  <c r="Q6" i="11"/>
  <c r="P6" i="11"/>
  <c r="N6" i="11"/>
  <c r="K6" i="11"/>
  <c r="S5" i="11"/>
  <c r="R5" i="11"/>
  <c r="Q5" i="11"/>
  <c r="P5" i="11"/>
  <c r="N5" i="11"/>
  <c r="K5" i="11"/>
  <c r="S4" i="11"/>
  <c r="R4" i="11"/>
  <c r="Q4" i="11"/>
  <c r="P4" i="11"/>
  <c r="N4" i="11"/>
  <c r="K4" i="11"/>
  <c r="S3" i="11"/>
  <c r="R3" i="11"/>
  <c r="Q3" i="11"/>
  <c r="P3" i="11"/>
  <c r="N3" i="11"/>
  <c r="K3" i="11"/>
  <c r="S2" i="11"/>
  <c r="R2" i="11"/>
  <c r="Q2" i="11"/>
  <c r="P2" i="11"/>
  <c r="N2" i="11"/>
  <c r="K2" i="11"/>
  <c r="L151" i="10"/>
  <c r="O10" i="10"/>
  <c r="O9" i="10"/>
  <c r="O8" i="10"/>
  <c r="O7" i="10"/>
  <c r="O6" i="10"/>
  <c r="O5" i="10"/>
  <c r="O4" i="10"/>
  <c r="O3" i="10"/>
  <c r="O2" i="10"/>
  <c r="W442" i="9"/>
  <c r="AV14" i="9"/>
  <c r="AV13" i="9"/>
  <c r="AV12" i="9"/>
  <c r="AV11" i="9"/>
  <c r="AV10" i="9"/>
  <c r="AV9" i="9"/>
  <c r="AV8" i="9"/>
  <c r="AV7" i="9"/>
  <c r="AV6" i="9"/>
  <c r="AV5" i="9"/>
  <c r="AV4" i="9"/>
  <c r="AV3" i="9"/>
  <c r="W299" i="8"/>
  <c r="AV36" i="8"/>
  <c r="AV35" i="8"/>
  <c r="AV34" i="8"/>
  <c r="AV33" i="8"/>
  <c r="AV32" i="8"/>
  <c r="AV31" i="8"/>
  <c r="AV30" i="8"/>
  <c r="AV29" i="8"/>
  <c r="AV28" i="8"/>
  <c r="AV27" i="8"/>
  <c r="AV26" i="8"/>
  <c r="AV25" i="8"/>
  <c r="AV24" i="8"/>
  <c r="AV23" i="8"/>
  <c r="AV22" i="8"/>
  <c r="AV21" i="8"/>
  <c r="AV20" i="8"/>
  <c r="AV19" i="8"/>
  <c r="AV18" i="8"/>
  <c r="AV17" i="8"/>
  <c r="AV16" i="8"/>
  <c r="AV15" i="8"/>
  <c r="AV14" i="8"/>
  <c r="AV13" i="8"/>
  <c r="AV12" i="8"/>
  <c r="AV11" i="8"/>
  <c r="AV10" i="8"/>
  <c r="AV9" i="8"/>
  <c r="AV8" i="8"/>
  <c r="I23" i="3"/>
  <c r="I22" i="3"/>
  <c r="I21" i="3"/>
  <c r="I20" i="3"/>
  <c r="I19" i="3"/>
  <c r="I18" i="3"/>
  <c r="I17" i="3"/>
  <c r="I16" i="3"/>
  <c r="I15" i="3"/>
  <c r="I14" i="3"/>
  <c r="I13" i="3"/>
  <c r="I12" i="3"/>
  <c r="I11" i="3"/>
  <c r="I10" i="3"/>
  <c r="I9" i="3"/>
  <c r="I8" i="3"/>
  <c r="I7" i="3"/>
  <c r="I6" i="3"/>
  <c r="I5" i="3"/>
  <c r="I4" i="3"/>
  <c r="I3" i="3"/>
  <c r="O757" i="2"/>
  <c r="N757" i="2"/>
  <c r="M757" i="2"/>
  <c r="L757" i="2"/>
  <c r="J757" i="2"/>
  <c r="N756" i="2"/>
  <c r="N755" i="2"/>
  <c r="R754" i="2"/>
  <c r="Q754" i="2"/>
  <c r="P754" i="2"/>
  <c r="N754" i="2"/>
  <c r="K754" i="2"/>
  <c r="R753" i="2"/>
  <c r="Q753" i="2"/>
  <c r="P753" i="2"/>
  <c r="N753" i="2"/>
  <c r="K753" i="2"/>
  <c r="R752" i="2"/>
  <c r="Q752" i="2"/>
  <c r="P752" i="2"/>
  <c r="N752" i="2"/>
  <c r="K752" i="2"/>
  <c r="R751" i="2"/>
  <c r="Q751" i="2"/>
  <c r="P751" i="2"/>
  <c r="N751" i="2"/>
  <c r="K751" i="2"/>
  <c r="R750" i="2"/>
  <c r="Q750" i="2"/>
  <c r="P750" i="2"/>
  <c r="N750" i="2"/>
  <c r="K750" i="2"/>
  <c r="R749" i="2"/>
  <c r="Q749" i="2"/>
  <c r="P749" i="2"/>
  <c r="N749" i="2"/>
  <c r="K749" i="2"/>
  <c r="R748" i="2"/>
  <c r="Q748" i="2"/>
  <c r="P748" i="2"/>
  <c r="N748" i="2"/>
  <c r="K748" i="2"/>
  <c r="R747" i="2"/>
  <c r="Q747" i="2"/>
  <c r="P747" i="2"/>
  <c r="N747" i="2"/>
  <c r="K747" i="2"/>
  <c r="R746" i="2"/>
  <c r="Q746" i="2"/>
  <c r="P746" i="2"/>
  <c r="N746" i="2"/>
  <c r="K746" i="2"/>
  <c r="R745" i="2"/>
  <c r="Q745" i="2"/>
  <c r="P745" i="2"/>
  <c r="N745" i="2"/>
  <c r="K745" i="2"/>
  <c r="R744" i="2"/>
  <c r="Q744" i="2"/>
  <c r="P744" i="2"/>
  <c r="N744" i="2"/>
  <c r="K744" i="2"/>
  <c r="R743" i="2"/>
  <c r="Q743" i="2"/>
  <c r="P743" i="2"/>
  <c r="N743" i="2"/>
  <c r="K743" i="2"/>
  <c r="R742" i="2"/>
  <c r="Q742" i="2"/>
  <c r="P742" i="2"/>
  <c r="N742" i="2"/>
  <c r="K742" i="2"/>
  <c r="R741" i="2"/>
  <c r="Q741" i="2"/>
  <c r="P741" i="2"/>
  <c r="N741" i="2"/>
  <c r="K741" i="2"/>
  <c r="R740" i="2"/>
  <c r="Q740" i="2"/>
  <c r="P740" i="2"/>
  <c r="N740" i="2"/>
  <c r="K740" i="2"/>
  <c r="R739" i="2"/>
  <c r="Q739" i="2"/>
  <c r="P739" i="2"/>
  <c r="N739" i="2"/>
  <c r="K739" i="2"/>
  <c r="R738" i="2"/>
  <c r="Q738" i="2"/>
  <c r="P738" i="2"/>
  <c r="N738" i="2"/>
  <c r="K738" i="2"/>
  <c r="R737" i="2"/>
  <c r="Q737" i="2"/>
  <c r="P737" i="2"/>
  <c r="N737" i="2"/>
  <c r="K737" i="2"/>
  <c r="R736" i="2"/>
  <c r="Q736" i="2"/>
  <c r="P736" i="2"/>
  <c r="N736" i="2"/>
  <c r="K736" i="2"/>
  <c r="R735" i="2"/>
  <c r="Q735" i="2"/>
  <c r="P735" i="2"/>
  <c r="N735" i="2"/>
  <c r="K735" i="2"/>
  <c r="R734" i="2"/>
  <c r="Q734" i="2"/>
  <c r="P734" i="2"/>
  <c r="N734" i="2"/>
  <c r="K734" i="2"/>
  <c r="R733" i="2"/>
  <c r="Q733" i="2"/>
  <c r="P733" i="2"/>
  <c r="N733" i="2"/>
  <c r="K733" i="2"/>
  <c r="R732" i="2"/>
  <c r="Q732" i="2"/>
  <c r="P732" i="2"/>
  <c r="N732" i="2"/>
  <c r="K732" i="2"/>
  <c r="R731" i="2"/>
  <c r="Q731" i="2"/>
  <c r="P731" i="2"/>
  <c r="N731" i="2"/>
  <c r="K731" i="2"/>
  <c r="R730" i="2"/>
  <c r="Q730" i="2"/>
  <c r="P730" i="2"/>
  <c r="N730" i="2"/>
  <c r="K730" i="2"/>
  <c r="R729" i="2"/>
  <c r="Q729" i="2"/>
  <c r="P729" i="2"/>
  <c r="N729" i="2"/>
  <c r="K729" i="2"/>
  <c r="R728" i="2"/>
  <c r="Q728" i="2"/>
  <c r="P728" i="2"/>
  <c r="N728" i="2"/>
  <c r="K728" i="2"/>
  <c r="R727" i="2"/>
  <c r="Q727" i="2"/>
  <c r="P727" i="2"/>
  <c r="N727" i="2"/>
  <c r="K727" i="2"/>
  <c r="R726" i="2"/>
  <c r="Q726" i="2"/>
  <c r="P726" i="2"/>
  <c r="N726" i="2"/>
  <c r="K726" i="2"/>
  <c r="R725" i="2"/>
  <c r="Q725" i="2"/>
  <c r="P725" i="2"/>
  <c r="N725" i="2"/>
  <c r="K725" i="2"/>
  <c r="R724" i="2"/>
  <c r="Q724" i="2"/>
  <c r="P724" i="2"/>
  <c r="N724" i="2"/>
  <c r="K724" i="2"/>
  <c r="R723" i="2"/>
  <c r="Q723" i="2"/>
  <c r="P723" i="2"/>
  <c r="N723" i="2"/>
  <c r="K723" i="2"/>
  <c r="R722" i="2"/>
  <c r="Q722" i="2"/>
  <c r="P722" i="2"/>
  <c r="N722" i="2"/>
  <c r="K722" i="2"/>
  <c r="R721" i="2"/>
  <c r="Q721" i="2"/>
  <c r="P721" i="2"/>
  <c r="N721" i="2"/>
  <c r="K721" i="2"/>
  <c r="R720" i="2"/>
  <c r="Q720" i="2"/>
  <c r="P720" i="2"/>
  <c r="N720" i="2"/>
  <c r="K720" i="2"/>
  <c r="R719" i="2"/>
  <c r="Q719" i="2"/>
  <c r="P719" i="2"/>
  <c r="N719" i="2"/>
  <c r="K719" i="2"/>
  <c r="R718" i="2"/>
  <c r="Q718" i="2"/>
  <c r="P718" i="2"/>
  <c r="N718" i="2"/>
  <c r="K718" i="2"/>
  <c r="R717" i="2"/>
  <c r="Q717" i="2"/>
  <c r="P717" i="2"/>
  <c r="N717" i="2"/>
  <c r="K717" i="2"/>
  <c r="R716" i="2"/>
  <c r="Q716" i="2"/>
  <c r="P716" i="2"/>
  <c r="N716" i="2"/>
  <c r="K716" i="2"/>
  <c r="R715" i="2"/>
  <c r="Q715" i="2"/>
  <c r="P715" i="2"/>
  <c r="N715" i="2"/>
  <c r="K715" i="2"/>
  <c r="R714" i="2"/>
  <c r="Q714" i="2"/>
  <c r="P714" i="2"/>
  <c r="N714" i="2"/>
  <c r="K714" i="2"/>
  <c r="R713" i="2"/>
  <c r="Q713" i="2"/>
  <c r="P713" i="2"/>
  <c r="N713" i="2"/>
  <c r="K713" i="2"/>
  <c r="R712" i="2"/>
  <c r="Q712" i="2"/>
  <c r="P712" i="2"/>
  <c r="N712" i="2"/>
  <c r="K712" i="2"/>
  <c r="R711" i="2"/>
  <c r="Q711" i="2"/>
  <c r="P711" i="2"/>
  <c r="N711" i="2"/>
  <c r="K711" i="2"/>
  <c r="R710" i="2"/>
  <c r="Q710" i="2"/>
  <c r="P710" i="2"/>
  <c r="N710" i="2"/>
  <c r="K710" i="2"/>
  <c r="R709" i="2"/>
  <c r="Q709" i="2"/>
  <c r="P709" i="2"/>
  <c r="N709" i="2"/>
  <c r="K709" i="2"/>
  <c r="R708" i="2"/>
  <c r="Q708" i="2"/>
  <c r="P708" i="2"/>
  <c r="N708" i="2"/>
  <c r="K708" i="2"/>
  <c r="R707" i="2"/>
  <c r="Q707" i="2"/>
  <c r="P707" i="2"/>
  <c r="N707" i="2"/>
  <c r="K707" i="2"/>
  <c r="R706" i="2"/>
  <c r="Q706" i="2"/>
  <c r="P706" i="2"/>
  <c r="N706" i="2"/>
  <c r="K706" i="2"/>
  <c r="R705" i="2"/>
  <c r="Q705" i="2"/>
  <c r="P705" i="2"/>
  <c r="N705" i="2"/>
  <c r="K705" i="2"/>
  <c r="R704" i="2"/>
  <c r="Q704" i="2"/>
  <c r="P704" i="2"/>
  <c r="N704" i="2"/>
  <c r="K704" i="2"/>
  <c r="R703" i="2"/>
  <c r="Q703" i="2"/>
  <c r="P703" i="2"/>
  <c r="N703" i="2"/>
  <c r="K703" i="2"/>
  <c r="R702" i="2"/>
  <c r="Q702" i="2"/>
  <c r="P702" i="2"/>
  <c r="N702" i="2"/>
  <c r="K702" i="2"/>
  <c r="R701" i="2"/>
  <c r="Q701" i="2"/>
  <c r="P701" i="2"/>
  <c r="N701" i="2"/>
  <c r="K701" i="2"/>
  <c r="R700" i="2"/>
  <c r="Q700" i="2"/>
  <c r="P700" i="2"/>
  <c r="N700" i="2"/>
  <c r="K700" i="2"/>
  <c r="R699" i="2"/>
  <c r="Q699" i="2"/>
  <c r="P699" i="2"/>
  <c r="N699" i="2"/>
  <c r="K699" i="2"/>
  <c r="R698" i="2"/>
  <c r="Q698" i="2"/>
  <c r="P698" i="2"/>
  <c r="N698" i="2"/>
  <c r="K698" i="2"/>
  <c r="R697" i="2"/>
  <c r="Q697" i="2"/>
  <c r="P697" i="2"/>
  <c r="N697" i="2"/>
  <c r="K697" i="2"/>
  <c r="R696" i="2"/>
  <c r="Q696" i="2"/>
  <c r="P696" i="2"/>
  <c r="N696" i="2"/>
  <c r="K696" i="2"/>
  <c r="R695" i="2"/>
  <c r="Q695" i="2"/>
  <c r="P695" i="2"/>
  <c r="N695" i="2"/>
  <c r="K695" i="2"/>
  <c r="R694" i="2"/>
  <c r="Q694" i="2"/>
  <c r="P694" i="2"/>
  <c r="N694" i="2"/>
  <c r="K694" i="2"/>
  <c r="R693" i="2"/>
  <c r="Q693" i="2"/>
  <c r="P693" i="2"/>
  <c r="N693" i="2"/>
  <c r="K693" i="2"/>
  <c r="R692" i="2"/>
  <c r="Q692" i="2"/>
  <c r="P692" i="2"/>
  <c r="N692" i="2"/>
  <c r="K692" i="2"/>
  <c r="R691" i="2"/>
  <c r="Q691" i="2"/>
  <c r="P691" i="2"/>
  <c r="N691" i="2"/>
  <c r="K691" i="2"/>
  <c r="R690" i="2"/>
  <c r="Q690" i="2"/>
  <c r="P690" i="2"/>
  <c r="N690" i="2"/>
  <c r="K690" i="2"/>
  <c r="R689" i="2"/>
  <c r="Q689" i="2"/>
  <c r="P689" i="2"/>
  <c r="N689" i="2"/>
  <c r="K689" i="2"/>
  <c r="R688" i="2"/>
  <c r="Q688" i="2"/>
  <c r="P688" i="2"/>
  <c r="N688" i="2"/>
  <c r="K688" i="2"/>
  <c r="R687" i="2"/>
  <c r="Q687" i="2"/>
  <c r="P687" i="2"/>
  <c r="N687" i="2"/>
  <c r="K687" i="2"/>
  <c r="R686" i="2"/>
  <c r="Q686" i="2"/>
  <c r="P686" i="2"/>
  <c r="N686" i="2"/>
  <c r="K686" i="2"/>
  <c r="R685" i="2"/>
  <c r="Q685" i="2"/>
  <c r="P685" i="2"/>
  <c r="N685" i="2"/>
  <c r="K685" i="2"/>
  <c r="R684" i="2"/>
  <c r="Q684" i="2"/>
  <c r="P684" i="2"/>
  <c r="N684" i="2"/>
  <c r="K684" i="2"/>
  <c r="R683" i="2"/>
  <c r="Q683" i="2"/>
  <c r="P683" i="2"/>
  <c r="N683" i="2"/>
  <c r="K683" i="2"/>
  <c r="R682" i="2"/>
  <c r="Q682" i="2"/>
  <c r="P682" i="2"/>
  <c r="N682" i="2"/>
  <c r="K682" i="2"/>
  <c r="R681" i="2"/>
  <c r="Q681" i="2"/>
  <c r="P681" i="2"/>
  <c r="N681" i="2"/>
  <c r="K681" i="2"/>
  <c r="R680" i="2"/>
  <c r="Q680" i="2"/>
  <c r="P680" i="2"/>
  <c r="N680" i="2"/>
  <c r="K680" i="2"/>
  <c r="R679" i="2"/>
  <c r="Q679" i="2"/>
  <c r="P679" i="2"/>
  <c r="N679" i="2"/>
  <c r="K679" i="2"/>
  <c r="R678" i="2"/>
  <c r="Q678" i="2"/>
  <c r="P678" i="2"/>
  <c r="N678" i="2"/>
  <c r="K678" i="2"/>
  <c r="R677" i="2"/>
  <c r="Q677" i="2"/>
  <c r="P677" i="2"/>
  <c r="N677" i="2"/>
  <c r="K677" i="2"/>
  <c r="R676" i="2"/>
  <c r="Q676" i="2"/>
  <c r="P676" i="2"/>
  <c r="N676" i="2"/>
  <c r="K676" i="2"/>
  <c r="R675" i="2"/>
  <c r="Q675" i="2"/>
  <c r="P675" i="2"/>
  <c r="N675" i="2"/>
  <c r="K675" i="2"/>
  <c r="R674" i="2"/>
  <c r="Q674" i="2"/>
  <c r="P674" i="2"/>
  <c r="N674" i="2"/>
  <c r="K674" i="2"/>
  <c r="R673" i="2"/>
  <c r="Q673" i="2"/>
  <c r="P673" i="2"/>
  <c r="N673" i="2"/>
  <c r="K673" i="2"/>
  <c r="R672" i="2"/>
  <c r="Q672" i="2"/>
  <c r="P672" i="2"/>
  <c r="N672" i="2"/>
  <c r="K672" i="2"/>
  <c r="R671" i="2"/>
  <c r="Q671" i="2"/>
  <c r="P671" i="2"/>
  <c r="N671" i="2"/>
  <c r="K671" i="2"/>
  <c r="R670" i="2"/>
  <c r="Q670" i="2"/>
  <c r="P670" i="2"/>
  <c r="N670" i="2"/>
  <c r="K670" i="2"/>
  <c r="R669" i="2"/>
  <c r="Q669" i="2"/>
  <c r="P669" i="2"/>
  <c r="N669" i="2"/>
  <c r="K669" i="2"/>
  <c r="R668" i="2"/>
  <c r="Q668" i="2"/>
  <c r="P668" i="2"/>
  <c r="N668" i="2"/>
  <c r="K668" i="2"/>
  <c r="R667" i="2"/>
  <c r="Q667" i="2"/>
  <c r="P667" i="2"/>
  <c r="N667" i="2"/>
  <c r="K667" i="2"/>
  <c r="R666" i="2"/>
  <c r="Q666" i="2"/>
  <c r="P666" i="2"/>
  <c r="N666" i="2"/>
  <c r="K666" i="2"/>
  <c r="R665" i="2"/>
  <c r="Q665" i="2"/>
  <c r="P665" i="2"/>
  <c r="N665" i="2"/>
  <c r="K665" i="2"/>
  <c r="R664" i="2"/>
  <c r="Q664" i="2"/>
  <c r="P664" i="2"/>
  <c r="N664" i="2"/>
  <c r="K664" i="2"/>
  <c r="R663" i="2"/>
  <c r="Q663" i="2"/>
  <c r="P663" i="2"/>
  <c r="N663" i="2"/>
  <c r="K663" i="2"/>
  <c r="R662" i="2"/>
  <c r="Q662" i="2"/>
  <c r="P662" i="2"/>
  <c r="N662" i="2"/>
  <c r="K662" i="2"/>
  <c r="R661" i="2"/>
  <c r="Q661" i="2"/>
  <c r="P661" i="2"/>
  <c r="N661" i="2"/>
  <c r="K661" i="2"/>
  <c r="R660" i="2"/>
  <c r="Q660" i="2"/>
  <c r="P660" i="2"/>
  <c r="N660" i="2"/>
  <c r="K660" i="2"/>
  <c r="R659" i="2"/>
  <c r="Q659" i="2"/>
  <c r="P659" i="2"/>
  <c r="N659" i="2"/>
  <c r="K659" i="2"/>
  <c r="R658" i="2"/>
  <c r="Q658" i="2"/>
  <c r="P658" i="2"/>
  <c r="N658" i="2"/>
  <c r="K658" i="2"/>
  <c r="R657" i="2"/>
  <c r="Q657" i="2"/>
  <c r="P657" i="2"/>
  <c r="N657" i="2"/>
  <c r="K657" i="2"/>
  <c r="R656" i="2"/>
  <c r="Q656" i="2"/>
  <c r="P656" i="2"/>
  <c r="N656" i="2"/>
  <c r="K656" i="2"/>
  <c r="R655" i="2"/>
  <c r="Q655" i="2"/>
  <c r="P655" i="2"/>
  <c r="N655" i="2"/>
  <c r="K655" i="2"/>
  <c r="R654" i="2"/>
  <c r="Q654" i="2"/>
  <c r="P654" i="2"/>
  <c r="N654" i="2"/>
  <c r="K654" i="2"/>
  <c r="R653" i="2"/>
  <c r="Q653" i="2"/>
  <c r="P653" i="2"/>
  <c r="N653" i="2"/>
  <c r="K653" i="2"/>
  <c r="R652" i="2"/>
  <c r="Q652" i="2"/>
  <c r="P652" i="2"/>
  <c r="N652" i="2"/>
  <c r="K652" i="2"/>
  <c r="R651" i="2"/>
  <c r="Q651" i="2"/>
  <c r="P651" i="2"/>
  <c r="N651" i="2"/>
  <c r="K651" i="2"/>
  <c r="R650" i="2"/>
  <c r="Q650" i="2"/>
  <c r="P650" i="2"/>
  <c r="N650" i="2"/>
  <c r="K650" i="2"/>
  <c r="R649" i="2"/>
  <c r="Q649" i="2"/>
  <c r="P649" i="2"/>
  <c r="N649" i="2"/>
  <c r="K649" i="2"/>
  <c r="R648" i="2"/>
  <c r="Q648" i="2"/>
  <c r="P648" i="2"/>
  <c r="N648" i="2"/>
  <c r="K648" i="2"/>
  <c r="R647" i="2"/>
  <c r="Q647" i="2"/>
  <c r="P647" i="2"/>
  <c r="N647" i="2"/>
  <c r="K647" i="2"/>
  <c r="R646" i="2"/>
  <c r="Q646" i="2"/>
  <c r="P646" i="2"/>
  <c r="N646" i="2"/>
  <c r="K646" i="2"/>
  <c r="R645" i="2"/>
  <c r="Q645" i="2"/>
  <c r="P645" i="2"/>
  <c r="N645" i="2"/>
  <c r="K645" i="2"/>
  <c r="R644" i="2"/>
  <c r="Q644" i="2"/>
  <c r="P644" i="2"/>
  <c r="N644" i="2"/>
  <c r="K644" i="2"/>
  <c r="R643" i="2"/>
  <c r="Q643" i="2"/>
  <c r="P643" i="2"/>
  <c r="N643" i="2"/>
  <c r="K643" i="2"/>
  <c r="R642" i="2"/>
  <c r="Q642" i="2"/>
  <c r="P642" i="2"/>
  <c r="N642" i="2"/>
  <c r="K642" i="2"/>
  <c r="R641" i="2"/>
  <c r="Q641" i="2"/>
  <c r="P641" i="2"/>
  <c r="N641" i="2"/>
  <c r="K641" i="2"/>
  <c r="R640" i="2"/>
  <c r="Q640" i="2"/>
  <c r="P640" i="2"/>
  <c r="N640" i="2"/>
  <c r="K640" i="2"/>
  <c r="R639" i="2"/>
  <c r="Q639" i="2"/>
  <c r="P639" i="2"/>
  <c r="N639" i="2"/>
  <c r="K639" i="2"/>
  <c r="R638" i="2"/>
  <c r="Q638" i="2"/>
  <c r="P638" i="2"/>
  <c r="N638" i="2"/>
  <c r="K638" i="2"/>
  <c r="R637" i="2"/>
  <c r="Q637" i="2"/>
  <c r="P637" i="2"/>
  <c r="N637" i="2"/>
  <c r="K637" i="2"/>
  <c r="R636" i="2"/>
  <c r="Q636" i="2"/>
  <c r="P636" i="2"/>
  <c r="N636" i="2"/>
  <c r="K636" i="2"/>
  <c r="R635" i="2"/>
  <c r="Q635" i="2"/>
  <c r="P635" i="2"/>
  <c r="N635" i="2"/>
  <c r="K635" i="2"/>
  <c r="R634" i="2"/>
  <c r="Q634" i="2"/>
  <c r="P634" i="2"/>
  <c r="N634" i="2"/>
  <c r="K634" i="2"/>
  <c r="R633" i="2"/>
  <c r="Q633" i="2"/>
  <c r="P633" i="2"/>
  <c r="N633" i="2"/>
  <c r="K633" i="2"/>
  <c r="R632" i="2"/>
  <c r="Q632" i="2"/>
  <c r="P632" i="2"/>
  <c r="N632" i="2"/>
  <c r="K632" i="2"/>
  <c r="R631" i="2"/>
  <c r="Q631" i="2"/>
  <c r="P631" i="2"/>
  <c r="N631" i="2"/>
  <c r="K631" i="2"/>
  <c r="R630" i="2"/>
  <c r="Q630" i="2"/>
  <c r="P630" i="2"/>
  <c r="N630" i="2"/>
  <c r="K630" i="2"/>
  <c r="R629" i="2"/>
  <c r="Q629" i="2"/>
  <c r="P629" i="2"/>
  <c r="N629" i="2"/>
  <c r="K629" i="2"/>
  <c r="R628" i="2"/>
  <c r="Q628" i="2"/>
  <c r="P628" i="2"/>
  <c r="N628" i="2"/>
  <c r="K628" i="2"/>
  <c r="R627" i="2"/>
  <c r="Q627" i="2"/>
  <c r="P627" i="2"/>
  <c r="N627" i="2"/>
  <c r="K627" i="2"/>
  <c r="R626" i="2"/>
  <c r="Q626" i="2"/>
  <c r="P626" i="2"/>
  <c r="N626" i="2"/>
  <c r="K626" i="2"/>
  <c r="R625" i="2"/>
  <c r="Q625" i="2"/>
  <c r="P625" i="2"/>
  <c r="N625" i="2"/>
  <c r="K625" i="2"/>
  <c r="R624" i="2"/>
  <c r="Q624" i="2"/>
  <c r="P624" i="2"/>
  <c r="N624" i="2"/>
  <c r="K624" i="2"/>
  <c r="R623" i="2"/>
  <c r="Q623" i="2"/>
  <c r="P623" i="2"/>
  <c r="N623" i="2"/>
  <c r="K623" i="2"/>
  <c r="R622" i="2"/>
  <c r="Q622" i="2"/>
  <c r="P622" i="2"/>
  <c r="N622" i="2"/>
  <c r="K622" i="2"/>
  <c r="R621" i="2"/>
  <c r="Q621" i="2"/>
  <c r="P621" i="2"/>
  <c r="N621" i="2"/>
  <c r="K621" i="2"/>
  <c r="R620" i="2"/>
  <c r="Q620" i="2"/>
  <c r="P620" i="2"/>
  <c r="N620" i="2"/>
  <c r="K620" i="2"/>
  <c r="R619" i="2"/>
  <c r="Q619" i="2"/>
  <c r="P619" i="2"/>
  <c r="N619" i="2"/>
  <c r="K619" i="2"/>
  <c r="R618" i="2"/>
  <c r="Q618" i="2"/>
  <c r="P618" i="2"/>
  <c r="N618" i="2"/>
  <c r="K618" i="2"/>
  <c r="R617" i="2"/>
  <c r="Q617" i="2"/>
  <c r="P617" i="2"/>
  <c r="N617" i="2"/>
  <c r="K617" i="2"/>
  <c r="R616" i="2"/>
  <c r="Q616" i="2"/>
  <c r="P616" i="2"/>
  <c r="N616" i="2"/>
  <c r="K616" i="2"/>
  <c r="R615" i="2"/>
  <c r="Q615" i="2"/>
  <c r="P615" i="2"/>
  <c r="N615" i="2"/>
  <c r="K615" i="2"/>
  <c r="R614" i="2"/>
  <c r="Q614" i="2"/>
  <c r="P614" i="2"/>
  <c r="N614" i="2"/>
  <c r="K614" i="2"/>
  <c r="R613" i="2"/>
  <c r="Q613" i="2"/>
  <c r="P613" i="2"/>
  <c r="N613" i="2"/>
  <c r="K613" i="2"/>
  <c r="R612" i="2"/>
  <c r="Q612" i="2"/>
  <c r="P612" i="2"/>
  <c r="N612" i="2"/>
  <c r="K612" i="2"/>
  <c r="R611" i="2"/>
  <c r="Q611" i="2"/>
  <c r="P611" i="2"/>
  <c r="N611" i="2"/>
  <c r="K611" i="2"/>
  <c r="R610" i="2"/>
  <c r="Q610" i="2"/>
  <c r="P610" i="2"/>
  <c r="N610" i="2"/>
  <c r="K610" i="2"/>
  <c r="R609" i="2"/>
  <c r="Q609" i="2"/>
  <c r="P609" i="2"/>
  <c r="N609" i="2"/>
  <c r="K609" i="2"/>
  <c r="R608" i="2"/>
  <c r="Q608" i="2"/>
  <c r="P608" i="2"/>
  <c r="N608" i="2"/>
  <c r="K608" i="2"/>
  <c r="R607" i="2"/>
  <c r="Q607" i="2"/>
  <c r="P607" i="2"/>
  <c r="N607" i="2"/>
  <c r="K607" i="2"/>
  <c r="R606" i="2"/>
  <c r="Q606" i="2"/>
  <c r="P606" i="2"/>
  <c r="N606" i="2"/>
  <c r="K606" i="2"/>
  <c r="R605" i="2"/>
  <c r="Q605" i="2"/>
  <c r="P605" i="2"/>
  <c r="N605" i="2"/>
  <c r="K605" i="2"/>
  <c r="R604" i="2"/>
  <c r="Q604" i="2"/>
  <c r="P604" i="2"/>
  <c r="N604" i="2"/>
  <c r="K604" i="2"/>
  <c r="R603" i="2"/>
  <c r="Q603" i="2"/>
  <c r="P603" i="2"/>
  <c r="N603" i="2"/>
  <c r="K603" i="2"/>
  <c r="R602" i="2"/>
  <c r="Q602" i="2"/>
  <c r="P602" i="2"/>
  <c r="N602" i="2"/>
  <c r="K602" i="2"/>
  <c r="R601" i="2"/>
  <c r="Q601" i="2"/>
  <c r="P601" i="2"/>
  <c r="N601" i="2"/>
  <c r="K601" i="2"/>
  <c r="R600" i="2"/>
  <c r="Q600" i="2"/>
  <c r="P600" i="2"/>
  <c r="N600" i="2"/>
  <c r="K600" i="2"/>
  <c r="R599" i="2"/>
  <c r="Q599" i="2"/>
  <c r="P599" i="2"/>
  <c r="N599" i="2"/>
  <c r="K599" i="2"/>
  <c r="R598" i="2"/>
  <c r="Q598" i="2"/>
  <c r="P598" i="2"/>
  <c r="N598" i="2"/>
  <c r="K598" i="2"/>
  <c r="R597" i="2"/>
  <c r="Q597" i="2"/>
  <c r="P597" i="2"/>
  <c r="N597" i="2"/>
  <c r="K597" i="2"/>
  <c r="R596" i="2"/>
  <c r="Q596" i="2"/>
  <c r="P596" i="2"/>
  <c r="N596" i="2"/>
  <c r="K596" i="2"/>
  <c r="R595" i="2"/>
  <c r="Q595" i="2"/>
  <c r="P595" i="2"/>
  <c r="N595" i="2"/>
  <c r="K595" i="2"/>
  <c r="R594" i="2"/>
  <c r="Q594" i="2"/>
  <c r="P594" i="2"/>
  <c r="N594" i="2"/>
  <c r="K594" i="2"/>
  <c r="R593" i="2"/>
  <c r="Q593" i="2"/>
  <c r="P593" i="2"/>
  <c r="N593" i="2"/>
  <c r="K593" i="2"/>
  <c r="R592" i="2"/>
  <c r="Q592" i="2"/>
  <c r="P592" i="2"/>
  <c r="N592" i="2"/>
  <c r="K592" i="2"/>
  <c r="R591" i="2"/>
  <c r="Q591" i="2"/>
  <c r="P591" i="2"/>
  <c r="N591" i="2"/>
  <c r="K591" i="2"/>
  <c r="R590" i="2"/>
  <c r="Q590" i="2"/>
  <c r="P590" i="2"/>
  <c r="N590" i="2"/>
  <c r="K590" i="2"/>
  <c r="R589" i="2"/>
  <c r="Q589" i="2"/>
  <c r="P589" i="2"/>
  <c r="N589" i="2"/>
  <c r="K589" i="2"/>
  <c r="R588" i="2"/>
  <c r="Q588" i="2"/>
  <c r="P588" i="2"/>
  <c r="N588" i="2"/>
  <c r="K588" i="2"/>
  <c r="R587" i="2"/>
  <c r="Q587" i="2"/>
  <c r="P587" i="2"/>
  <c r="N587" i="2"/>
  <c r="K587" i="2"/>
  <c r="R586" i="2"/>
  <c r="Q586" i="2"/>
  <c r="P586" i="2"/>
  <c r="N586" i="2"/>
  <c r="K586" i="2"/>
  <c r="R585" i="2"/>
  <c r="Q585" i="2"/>
  <c r="P585" i="2"/>
  <c r="N585" i="2"/>
  <c r="K585" i="2"/>
  <c r="R584" i="2"/>
  <c r="Q584" i="2"/>
  <c r="P584" i="2"/>
  <c r="N584" i="2"/>
  <c r="K584" i="2"/>
  <c r="R583" i="2"/>
  <c r="Q583" i="2"/>
  <c r="P583" i="2"/>
  <c r="N583" i="2"/>
  <c r="K583" i="2"/>
  <c r="R582" i="2"/>
  <c r="Q582" i="2"/>
  <c r="P582" i="2"/>
  <c r="N582" i="2"/>
  <c r="K582" i="2"/>
  <c r="R581" i="2"/>
  <c r="Q581" i="2"/>
  <c r="P581" i="2"/>
  <c r="N581" i="2"/>
  <c r="K581" i="2"/>
  <c r="R580" i="2"/>
  <c r="Q580" i="2"/>
  <c r="P580" i="2"/>
  <c r="N580" i="2"/>
  <c r="K580" i="2"/>
  <c r="R579" i="2"/>
  <c r="Q579" i="2"/>
  <c r="P579" i="2"/>
  <c r="N579" i="2"/>
  <c r="K579" i="2"/>
  <c r="R578" i="2"/>
  <c r="Q578" i="2"/>
  <c r="P578" i="2"/>
  <c r="N578" i="2"/>
  <c r="K578" i="2"/>
  <c r="R577" i="2"/>
  <c r="Q577" i="2"/>
  <c r="P577" i="2"/>
  <c r="N577" i="2"/>
  <c r="K577" i="2"/>
  <c r="R576" i="2"/>
  <c r="Q576" i="2"/>
  <c r="P576" i="2"/>
  <c r="N576" i="2"/>
  <c r="K576" i="2"/>
  <c r="R575" i="2"/>
  <c r="Q575" i="2"/>
  <c r="P575" i="2"/>
  <c r="N575" i="2"/>
  <c r="K575" i="2"/>
  <c r="R574" i="2"/>
  <c r="Q574" i="2"/>
  <c r="P574" i="2"/>
  <c r="N574" i="2"/>
  <c r="K574" i="2"/>
  <c r="R573" i="2"/>
  <c r="Q573" i="2"/>
  <c r="P573" i="2"/>
  <c r="N573" i="2"/>
  <c r="K573" i="2"/>
  <c r="R572" i="2"/>
  <c r="Q572" i="2"/>
  <c r="P572" i="2"/>
  <c r="N572" i="2"/>
  <c r="K572" i="2"/>
  <c r="R571" i="2"/>
  <c r="Q571" i="2"/>
  <c r="P571" i="2"/>
  <c r="N571" i="2"/>
  <c r="K571" i="2"/>
  <c r="R570" i="2"/>
  <c r="Q570" i="2"/>
  <c r="P570" i="2"/>
  <c r="N570" i="2"/>
  <c r="K570" i="2"/>
  <c r="R569" i="2"/>
  <c r="Q569" i="2"/>
  <c r="P569" i="2"/>
  <c r="N569" i="2"/>
  <c r="K569" i="2"/>
  <c r="R568" i="2"/>
  <c r="Q568" i="2"/>
  <c r="P568" i="2"/>
  <c r="N568" i="2"/>
  <c r="K568" i="2"/>
  <c r="R567" i="2"/>
  <c r="Q567" i="2"/>
  <c r="P567" i="2"/>
  <c r="N567" i="2"/>
  <c r="K567" i="2"/>
  <c r="R566" i="2"/>
  <c r="Q566" i="2"/>
  <c r="P566" i="2"/>
  <c r="N566" i="2"/>
  <c r="K566" i="2"/>
  <c r="R565" i="2"/>
  <c r="Q565" i="2"/>
  <c r="P565" i="2"/>
  <c r="N565" i="2"/>
  <c r="K565" i="2"/>
  <c r="R564" i="2"/>
  <c r="Q564" i="2"/>
  <c r="P564" i="2"/>
  <c r="N564" i="2"/>
  <c r="K564" i="2"/>
  <c r="R563" i="2"/>
  <c r="Q563" i="2"/>
  <c r="P563" i="2"/>
  <c r="N563" i="2"/>
  <c r="K563" i="2"/>
  <c r="R562" i="2"/>
  <c r="Q562" i="2"/>
  <c r="P562" i="2"/>
  <c r="N562" i="2"/>
  <c r="K562" i="2"/>
  <c r="R561" i="2"/>
  <c r="Q561" i="2"/>
  <c r="P561" i="2"/>
  <c r="N561" i="2"/>
  <c r="K561" i="2"/>
  <c r="R560" i="2"/>
  <c r="Q560" i="2"/>
  <c r="P560" i="2"/>
  <c r="N560" i="2"/>
  <c r="K560" i="2"/>
  <c r="R559" i="2"/>
  <c r="Q559" i="2"/>
  <c r="P559" i="2"/>
  <c r="N559" i="2"/>
  <c r="K559" i="2"/>
  <c r="R558" i="2"/>
  <c r="Q558" i="2"/>
  <c r="P558" i="2"/>
  <c r="N558" i="2"/>
  <c r="K558" i="2"/>
  <c r="R557" i="2"/>
  <c r="Q557" i="2"/>
  <c r="P557" i="2"/>
  <c r="N557" i="2"/>
  <c r="K557" i="2"/>
  <c r="R556" i="2"/>
  <c r="Q556" i="2"/>
  <c r="P556" i="2"/>
  <c r="N556" i="2"/>
  <c r="K556" i="2"/>
  <c r="R555" i="2"/>
  <c r="Q555" i="2"/>
  <c r="P555" i="2"/>
  <c r="N555" i="2"/>
  <c r="K555" i="2"/>
  <c r="R554" i="2"/>
  <c r="Q554" i="2"/>
  <c r="P554" i="2"/>
  <c r="N554" i="2"/>
  <c r="K554" i="2"/>
  <c r="R553" i="2"/>
  <c r="Q553" i="2"/>
  <c r="P553" i="2"/>
  <c r="N553" i="2"/>
  <c r="K553" i="2"/>
  <c r="R552" i="2"/>
  <c r="Q552" i="2"/>
  <c r="P552" i="2"/>
  <c r="N552" i="2"/>
  <c r="K552" i="2"/>
  <c r="R551" i="2"/>
  <c r="Q551" i="2"/>
  <c r="P551" i="2"/>
  <c r="N551" i="2"/>
  <c r="K551" i="2"/>
  <c r="R550" i="2"/>
  <c r="Q550" i="2"/>
  <c r="P550" i="2"/>
  <c r="N550" i="2"/>
  <c r="K550" i="2"/>
  <c r="R549" i="2"/>
  <c r="Q549" i="2"/>
  <c r="P549" i="2"/>
  <c r="N549" i="2"/>
  <c r="K549" i="2"/>
  <c r="R548" i="2"/>
  <c r="Q548" i="2"/>
  <c r="P548" i="2"/>
  <c r="N548" i="2"/>
  <c r="K548" i="2"/>
  <c r="R547" i="2"/>
  <c r="Q547" i="2"/>
  <c r="P547" i="2"/>
  <c r="N547" i="2"/>
  <c r="K547" i="2"/>
  <c r="R546" i="2"/>
  <c r="Q546" i="2"/>
  <c r="P546" i="2"/>
  <c r="N546" i="2"/>
  <c r="K546" i="2"/>
  <c r="R545" i="2"/>
  <c r="Q545" i="2"/>
  <c r="P545" i="2"/>
  <c r="N545" i="2"/>
  <c r="K545" i="2"/>
  <c r="R544" i="2"/>
  <c r="Q544" i="2"/>
  <c r="P544" i="2"/>
  <c r="N544" i="2"/>
  <c r="K544" i="2"/>
  <c r="R543" i="2"/>
  <c r="Q543" i="2"/>
  <c r="P543" i="2"/>
  <c r="N543" i="2"/>
  <c r="K543" i="2"/>
  <c r="R542" i="2"/>
  <c r="Q542" i="2"/>
  <c r="P542" i="2"/>
  <c r="N542" i="2"/>
  <c r="K542" i="2"/>
  <c r="R541" i="2"/>
  <c r="Q541" i="2"/>
  <c r="P541" i="2"/>
  <c r="N541" i="2"/>
  <c r="K541" i="2"/>
  <c r="R540" i="2"/>
  <c r="Q540" i="2"/>
  <c r="P540" i="2"/>
  <c r="N540" i="2"/>
  <c r="K540" i="2"/>
  <c r="R539" i="2"/>
  <c r="Q539" i="2"/>
  <c r="P539" i="2"/>
  <c r="N539" i="2"/>
  <c r="K539" i="2"/>
  <c r="R538" i="2"/>
  <c r="Q538" i="2"/>
  <c r="P538" i="2"/>
  <c r="N538" i="2"/>
  <c r="K538" i="2"/>
  <c r="R537" i="2"/>
  <c r="Q537" i="2"/>
  <c r="P537" i="2"/>
  <c r="N537" i="2"/>
  <c r="K537" i="2"/>
  <c r="R536" i="2"/>
  <c r="Q536" i="2"/>
  <c r="P536" i="2"/>
  <c r="N536" i="2"/>
  <c r="K536" i="2"/>
  <c r="R535" i="2"/>
  <c r="Q535" i="2"/>
  <c r="P535" i="2"/>
  <c r="N535" i="2"/>
  <c r="K535" i="2"/>
  <c r="R534" i="2"/>
  <c r="Q534" i="2"/>
  <c r="P534" i="2"/>
  <c r="N534" i="2"/>
  <c r="K534" i="2"/>
  <c r="R533" i="2"/>
  <c r="Q533" i="2"/>
  <c r="P533" i="2"/>
  <c r="N533" i="2"/>
  <c r="K533" i="2"/>
  <c r="R532" i="2"/>
  <c r="Q532" i="2"/>
  <c r="P532" i="2"/>
  <c r="N532" i="2"/>
  <c r="K532" i="2"/>
  <c r="R531" i="2"/>
  <c r="Q531" i="2"/>
  <c r="P531" i="2"/>
  <c r="N531" i="2"/>
  <c r="K531" i="2"/>
  <c r="R530" i="2"/>
  <c r="Q530" i="2"/>
  <c r="P530" i="2"/>
  <c r="N530" i="2"/>
  <c r="K530" i="2"/>
  <c r="R529" i="2"/>
  <c r="Q529" i="2"/>
  <c r="P529" i="2"/>
  <c r="N529" i="2"/>
  <c r="K529" i="2"/>
  <c r="R528" i="2"/>
  <c r="Q528" i="2"/>
  <c r="P528" i="2"/>
  <c r="N528" i="2"/>
  <c r="K528" i="2"/>
  <c r="R527" i="2"/>
  <c r="Q527" i="2"/>
  <c r="P527" i="2"/>
  <c r="N527" i="2"/>
  <c r="K527" i="2"/>
  <c r="R526" i="2"/>
  <c r="Q526" i="2"/>
  <c r="P526" i="2"/>
  <c r="N526" i="2"/>
  <c r="K526" i="2"/>
  <c r="R525" i="2"/>
  <c r="Q525" i="2"/>
  <c r="P525" i="2"/>
  <c r="N525" i="2"/>
  <c r="K525" i="2"/>
  <c r="R524" i="2"/>
  <c r="Q524" i="2"/>
  <c r="P524" i="2"/>
  <c r="N524" i="2"/>
  <c r="K524" i="2"/>
  <c r="R523" i="2"/>
  <c r="Q523" i="2"/>
  <c r="P523" i="2"/>
  <c r="N523" i="2"/>
  <c r="K523" i="2"/>
  <c r="R522" i="2"/>
  <c r="Q522" i="2"/>
  <c r="P522" i="2"/>
  <c r="N522" i="2"/>
  <c r="K522" i="2"/>
  <c r="R521" i="2"/>
  <c r="Q521" i="2"/>
  <c r="P521" i="2"/>
  <c r="N521" i="2"/>
  <c r="K521" i="2"/>
  <c r="R520" i="2"/>
  <c r="Q520" i="2"/>
  <c r="P520" i="2"/>
  <c r="N520" i="2"/>
  <c r="K520" i="2"/>
  <c r="R519" i="2"/>
  <c r="Q519" i="2"/>
  <c r="P519" i="2"/>
  <c r="N519" i="2"/>
  <c r="K519" i="2"/>
  <c r="R518" i="2"/>
  <c r="Q518" i="2"/>
  <c r="P518" i="2"/>
  <c r="N518" i="2"/>
  <c r="K518" i="2"/>
  <c r="R517" i="2"/>
  <c r="Q517" i="2"/>
  <c r="P517" i="2"/>
  <c r="N517" i="2"/>
  <c r="K517" i="2"/>
  <c r="R516" i="2"/>
  <c r="Q516" i="2"/>
  <c r="P516" i="2"/>
  <c r="N516" i="2"/>
  <c r="K516" i="2"/>
  <c r="R515" i="2"/>
  <c r="Q515" i="2"/>
  <c r="P515" i="2"/>
  <c r="N515" i="2"/>
  <c r="K515" i="2"/>
  <c r="R514" i="2"/>
  <c r="Q514" i="2"/>
  <c r="P514" i="2"/>
  <c r="N514" i="2"/>
  <c r="K514" i="2"/>
  <c r="R513" i="2"/>
  <c r="Q513" i="2"/>
  <c r="P513" i="2"/>
  <c r="N513" i="2"/>
  <c r="K513" i="2"/>
  <c r="R512" i="2"/>
  <c r="Q512" i="2"/>
  <c r="P512" i="2"/>
  <c r="N512" i="2"/>
  <c r="K512" i="2"/>
  <c r="R511" i="2"/>
  <c r="Q511" i="2"/>
  <c r="P511" i="2"/>
  <c r="N511" i="2"/>
  <c r="K511" i="2"/>
  <c r="R510" i="2"/>
  <c r="Q510" i="2"/>
  <c r="P510" i="2"/>
  <c r="N510" i="2"/>
  <c r="K510" i="2"/>
  <c r="R509" i="2"/>
  <c r="Q509" i="2"/>
  <c r="P509" i="2"/>
  <c r="N509" i="2"/>
  <c r="K509" i="2"/>
  <c r="R508" i="2"/>
  <c r="Q508" i="2"/>
  <c r="P508" i="2"/>
  <c r="N508" i="2"/>
  <c r="K508" i="2"/>
  <c r="R507" i="2"/>
  <c r="Q507" i="2"/>
  <c r="P507" i="2"/>
  <c r="N507" i="2"/>
  <c r="K507" i="2"/>
  <c r="R506" i="2"/>
  <c r="Q506" i="2"/>
  <c r="P506" i="2"/>
  <c r="N506" i="2"/>
  <c r="K506" i="2"/>
  <c r="R505" i="2"/>
  <c r="Q505" i="2"/>
  <c r="P505" i="2"/>
  <c r="N505" i="2"/>
  <c r="K505" i="2"/>
  <c r="R504" i="2"/>
  <c r="Q504" i="2"/>
  <c r="P504" i="2"/>
  <c r="N504" i="2"/>
  <c r="K504" i="2"/>
  <c r="R503" i="2"/>
  <c r="Q503" i="2"/>
  <c r="P503" i="2"/>
  <c r="N503" i="2"/>
  <c r="K503" i="2"/>
  <c r="R502" i="2"/>
  <c r="Q502" i="2"/>
  <c r="P502" i="2"/>
  <c r="N502" i="2"/>
  <c r="K502" i="2"/>
  <c r="R501" i="2"/>
  <c r="Q501" i="2"/>
  <c r="P501" i="2"/>
  <c r="N501" i="2"/>
  <c r="K501" i="2"/>
  <c r="R500" i="2"/>
  <c r="Q500" i="2"/>
  <c r="P500" i="2"/>
  <c r="N500" i="2"/>
  <c r="K500" i="2"/>
  <c r="R499" i="2"/>
  <c r="Q499" i="2"/>
  <c r="P499" i="2"/>
  <c r="N499" i="2"/>
  <c r="K499" i="2"/>
  <c r="R498" i="2"/>
  <c r="Q498" i="2"/>
  <c r="P498" i="2"/>
  <c r="N498" i="2"/>
  <c r="K498" i="2"/>
  <c r="R497" i="2"/>
  <c r="Q497" i="2"/>
  <c r="P497" i="2"/>
  <c r="N497" i="2"/>
  <c r="K497" i="2"/>
  <c r="R496" i="2"/>
  <c r="Q496" i="2"/>
  <c r="P496" i="2"/>
  <c r="N496" i="2"/>
  <c r="K496" i="2"/>
  <c r="R495" i="2"/>
  <c r="Q495" i="2"/>
  <c r="P495" i="2"/>
  <c r="N495" i="2"/>
  <c r="K495" i="2"/>
  <c r="R494" i="2"/>
  <c r="Q494" i="2"/>
  <c r="P494" i="2"/>
  <c r="N494" i="2"/>
  <c r="K494" i="2"/>
  <c r="R493" i="2"/>
  <c r="Q493" i="2"/>
  <c r="P493" i="2"/>
  <c r="N493" i="2"/>
  <c r="K493" i="2"/>
  <c r="R492" i="2"/>
  <c r="Q492" i="2"/>
  <c r="P492" i="2"/>
  <c r="N492" i="2"/>
  <c r="K492" i="2"/>
  <c r="R491" i="2"/>
  <c r="Q491" i="2"/>
  <c r="P491" i="2"/>
  <c r="N491" i="2"/>
  <c r="K491" i="2"/>
  <c r="R490" i="2"/>
  <c r="Q490" i="2"/>
  <c r="P490" i="2"/>
  <c r="N490" i="2"/>
  <c r="K490" i="2"/>
  <c r="R489" i="2"/>
  <c r="Q489" i="2"/>
  <c r="P489" i="2"/>
  <c r="N489" i="2"/>
  <c r="K489" i="2"/>
  <c r="R488" i="2"/>
  <c r="Q488" i="2"/>
  <c r="P488" i="2"/>
  <c r="N488" i="2"/>
  <c r="K488" i="2"/>
  <c r="R487" i="2"/>
  <c r="Q487" i="2"/>
  <c r="P487" i="2"/>
  <c r="N487" i="2"/>
  <c r="K487" i="2"/>
  <c r="R486" i="2"/>
  <c r="Q486" i="2"/>
  <c r="P486" i="2"/>
  <c r="N486" i="2"/>
  <c r="K486" i="2"/>
  <c r="R485" i="2"/>
  <c r="Q485" i="2"/>
  <c r="P485" i="2"/>
  <c r="N485" i="2"/>
  <c r="K485" i="2"/>
  <c r="R484" i="2"/>
  <c r="Q484" i="2"/>
  <c r="P484" i="2"/>
  <c r="N484" i="2"/>
  <c r="K484" i="2"/>
  <c r="R483" i="2"/>
  <c r="Q483" i="2"/>
  <c r="P483" i="2"/>
  <c r="N483" i="2"/>
  <c r="K483" i="2"/>
  <c r="R482" i="2"/>
  <c r="Q482" i="2"/>
  <c r="P482" i="2"/>
  <c r="N482" i="2"/>
  <c r="K482" i="2"/>
  <c r="R481" i="2"/>
  <c r="Q481" i="2"/>
  <c r="P481" i="2"/>
  <c r="N481" i="2"/>
  <c r="K481" i="2"/>
  <c r="R480" i="2"/>
  <c r="Q480" i="2"/>
  <c r="P480" i="2"/>
  <c r="N480" i="2"/>
  <c r="K480" i="2"/>
  <c r="R479" i="2"/>
  <c r="Q479" i="2"/>
  <c r="P479" i="2"/>
  <c r="N479" i="2"/>
  <c r="K479" i="2"/>
  <c r="R478" i="2"/>
  <c r="Q478" i="2"/>
  <c r="P478" i="2"/>
  <c r="N478" i="2"/>
  <c r="K478" i="2"/>
  <c r="R477" i="2"/>
  <c r="Q477" i="2"/>
  <c r="P477" i="2"/>
  <c r="N477" i="2"/>
  <c r="K477" i="2"/>
  <c r="R476" i="2"/>
  <c r="Q476" i="2"/>
  <c r="P476" i="2"/>
  <c r="N476" i="2"/>
  <c r="K476" i="2"/>
  <c r="R475" i="2"/>
  <c r="Q475" i="2"/>
  <c r="P475" i="2"/>
  <c r="N475" i="2"/>
  <c r="K475" i="2"/>
  <c r="R474" i="2"/>
  <c r="Q474" i="2"/>
  <c r="P474" i="2"/>
  <c r="N474" i="2"/>
  <c r="K474" i="2"/>
  <c r="R473" i="2"/>
  <c r="Q473" i="2"/>
  <c r="P473" i="2"/>
  <c r="N473" i="2"/>
  <c r="K473" i="2"/>
  <c r="R472" i="2"/>
  <c r="Q472" i="2"/>
  <c r="P472" i="2"/>
  <c r="N472" i="2"/>
  <c r="K472" i="2"/>
  <c r="R471" i="2"/>
  <c r="Q471" i="2"/>
  <c r="P471" i="2"/>
  <c r="N471" i="2"/>
  <c r="K471" i="2"/>
  <c r="R470" i="2"/>
  <c r="Q470" i="2"/>
  <c r="P470" i="2"/>
  <c r="N470" i="2"/>
  <c r="K470" i="2"/>
  <c r="R469" i="2"/>
  <c r="Q469" i="2"/>
  <c r="P469" i="2"/>
  <c r="N469" i="2"/>
  <c r="K469" i="2"/>
  <c r="R468" i="2"/>
  <c r="Q468" i="2"/>
  <c r="P468" i="2"/>
  <c r="N468" i="2"/>
  <c r="K468" i="2"/>
  <c r="R467" i="2"/>
  <c r="Q467" i="2"/>
  <c r="P467" i="2"/>
  <c r="N467" i="2"/>
  <c r="K467" i="2"/>
  <c r="R466" i="2"/>
  <c r="Q466" i="2"/>
  <c r="P466" i="2"/>
  <c r="N466" i="2"/>
  <c r="K466" i="2"/>
  <c r="R465" i="2"/>
  <c r="Q465" i="2"/>
  <c r="P465" i="2"/>
  <c r="N465" i="2"/>
  <c r="K465" i="2"/>
  <c r="R464" i="2"/>
  <c r="Q464" i="2"/>
  <c r="P464" i="2"/>
  <c r="N464" i="2"/>
  <c r="K464" i="2"/>
  <c r="R463" i="2"/>
  <c r="Q463" i="2"/>
  <c r="P463" i="2"/>
  <c r="N463" i="2"/>
  <c r="K463" i="2"/>
  <c r="R462" i="2"/>
  <c r="Q462" i="2"/>
  <c r="P462" i="2"/>
  <c r="N462" i="2"/>
  <c r="K462" i="2"/>
  <c r="R461" i="2"/>
  <c r="Q461" i="2"/>
  <c r="P461" i="2"/>
  <c r="N461" i="2"/>
  <c r="K461" i="2"/>
  <c r="R460" i="2"/>
  <c r="Q460" i="2"/>
  <c r="P460" i="2"/>
  <c r="N460" i="2"/>
  <c r="K460" i="2"/>
  <c r="R459" i="2"/>
  <c r="Q459" i="2"/>
  <c r="P459" i="2"/>
  <c r="N459" i="2"/>
  <c r="K459" i="2"/>
  <c r="R458" i="2"/>
  <c r="Q458" i="2"/>
  <c r="P458" i="2"/>
  <c r="N458" i="2"/>
  <c r="K458" i="2"/>
  <c r="R457" i="2"/>
  <c r="Q457" i="2"/>
  <c r="P457" i="2"/>
  <c r="N457" i="2"/>
  <c r="K457" i="2"/>
  <c r="R456" i="2"/>
  <c r="Q456" i="2"/>
  <c r="P456" i="2"/>
  <c r="N456" i="2"/>
  <c r="K456" i="2"/>
  <c r="R455" i="2"/>
  <c r="Q455" i="2"/>
  <c r="P455" i="2"/>
  <c r="N455" i="2"/>
  <c r="K455" i="2"/>
  <c r="R454" i="2"/>
  <c r="Q454" i="2"/>
  <c r="P454" i="2"/>
  <c r="N454" i="2"/>
  <c r="K454" i="2"/>
  <c r="R453" i="2"/>
  <c r="Q453" i="2"/>
  <c r="P453" i="2"/>
  <c r="N453" i="2"/>
  <c r="K453" i="2"/>
  <c r="R452" i="2"/>
  <c r="Q452" i="2"/>
  <c r="P452" i="2"/>
  <c r="N452" i="2"/>
  <c r="K452" i="2"/>
  <c r="R451" i="2"/>
  <c r="Q451" i="2"/>
  <c r="P451" i="2"/>
  <c r="N451" i="2"/>
  <c r="K451" i="2"/>
  <c r="R450" i="2"/>
  <c r="Q450" i="2"/>
  <c r="P450" i="2"/>
  <c r="N450" i="2"/>
  <c r="K450" i="2"/>
  <c r="R449" i="2"/>
  <c r="Q449" i="2"/>
  <c r="P449" i="2"/>
  <c r="N449" i="2"/>
  <c r="K449" i="2"/>
  <c r="R448" i="2"/>
  <c r="Q448" i="2"/>
  <c r="P448" i="2"/>
  <c r="N448" i="2"/>
  <c r="K448" i="2"/>
  <c r="R447" i="2"/>
  <c r="Q447" i="2"/>
  <c r="P447" i="2"/>
  <c r="N447" i="2"/>
  <c r="K447" i="2"/>
  <c r="R446" i="2"/>
  <c r="Q446" i="2"/>
  <c r="P446" i="2"/>
  <c r="N446" i="2"/>
  <c r="K446" i="2"/>
  <c r="R445" i="2"/>
  <c r="Q445" i="2"/>
  <c r="P445" i="2"/>
  <c r="N445" i="2"/>
  <c r="K445" i="2"/>
  <c r="R444" i="2"/>
  <c r="Q444" i="2"/>
  <c r="P444" i="2"/>
  <c r="N444" i="2"/>
  <c r="K444" i="2"/>
  <c r="R443" i="2"/>
  <c r="Q443" i="2"/>
  <c r="P443" i="2"/>
  <c r="N443" i="2"/>
  <c r="K443" i="2"/>
  <c r="R442" i="2"/>
  <c r="Q442" i="2"/>
  <c r="P442" i="2"/>
  <c r="N442" i="2"/>
  <c r="K442" i="2"/>
  <c r="R441" i="2"/>
  <c r="Q441" i="2"/>
  <c r="P441" i="2"/>
  <c r="N441" i="2"/>
  <c r="K441" i="2"/>
  <c r="R440" i="2"/>
  <c r="Q440" i="2"/>
  <c r="P440" i="2"/>
  <c r="N440" i="2"/>
  <c r="K440" i="2"/>
  <c r="R439" i="2"/>
  <c r="Q439" i="2"/>
  <c r="P439" i="2"/>
  <c r="N439" i="2"/>
  <c r="K439" i="2"/>
  <c r="R438" i="2"/>
  <c r="Q438" i="2"/>
  <c r="P438" i="2"/>
  <c r="N438" i="2"/>
  <c r="K438" i="2"/>
  <c r="R437" i="2"/>
  <c r="Q437" i="2"/>
  <c r="P437" i="2"/>
  <c r="N437" i="2"/>
  <c r="K437" i="2"/>
  <c r="R436" i="2"/>
  <c r="Q436" i="2"/>
  <c r="P436" i="2"/>
  <c r="N436" i="2"/>
  <c r="K436" i="2"/>
  <c r="R435" i="2"/>
  <c r="Q435" i="2"/>
  <c r="P435" i="2"/>
  <c r="N435" i="2"/>
  <c r="K435" i="2"/>
  <c r="R434" i="2"/>
  <c r="Q434" i="2"/>
  <c r="P434" i="2"/>
  <c r="N434" i="2"/>
  <c r="K434" i="2"/>
  <c r="R433" i="2"/>
  <c r="Q433" i="2"/>
  <c r="P433" i="2"/>
  <c r="N433" i="2"/>
  <c r="K433" i="2"/>
  <c r="R432" i="2"/>
  <c r="Q432" i="2"/>
  <c r="P432" i="2"/>
  <c r="N432" i="2"/>
  <c r="K432" i="2"/>
  <c r="R431" i="2"/>
  <c r="Q431" i="2"/>
  <c r="P431" i="2"/>
  <c r="N431" i="2"/>
  <c r="K431" i="2"/>
  <c r="R430" i="2"/>
  <c r="Q430" i="2"/>
  <c r="P430" i="2"/>
  <c r="N430" i="2"/>
  <c r="K430" i="2"/>
  <c r="R429" i="2"/>
  <c r="Q429" i="2"/>
  <c r="P429" i="2"/>
  <c r="N429" i="2"/>
  <c r="K429" i="2"/>
  <c r="R428" i="2"/>
  <c r="Q428" i="2"/>
  <c r="P428" i="2"/>
  <c r="N428" i="2"/>
  <c r="K428" i="2"/>
  <c r="R427" i="2"/>
  <c r="Q427" i="2"/>
  <c r="P427" i="2"/>
  <c r="N427" i="2"/>
  <c r="K427" i="2"/>
  <c r="R426" i="2"/>
  <c r="Q426" i="2"/>
  <c r="P426" i="2"/>
  <c r="N426" i="2"/>
  <c r="K426" i="2"/>
  <c r="R425" i="2"/>
  <c r="Q425" i="2"/>
  <c r="P425" i="2"/>
  <c r="N425" i="2"/>
  <c r="K425" i="2"/>
  <c r="R424" i="2"/>
  <c r="Q424" i="2"/>
  <c r="P424" i="2"/>
  <c r="N424" i="2"/>
  <c r="K424" i="2"/>
  <c r="R423" i="2"/>
  <c r="Q423" i="2"/>
  <c r="P423" i="2"/>
  <c r="N423" i="2"/>
  <c r="K423" i="2"/>
  <c r="R422" i="2"/>
  <c r="Q422" i="2"/>
  <c r="P422" i="2"/>
  <c r="N422" i="2"/>
  <c r="K422" i="2"/>
  <c r="R421" i="2"/>
  <c r="Q421" i="2"/>
  <c r="P421" i="2"/>
  <c r="N421" i="2"/>
  <c r="K421" i="2"/>
  <c r="R420" i="2"/>
  <c r="Q420" i="2"/>
  <c r="P420" i="2"/>
  <c r="N420" i="2"/>
  <c r="K420" i="2"/>
  <c r="R419" i="2"/>
  <c r="Q419" i="2"/>
  <c r="P419" i="2"/>
  <c r="N419" i="2"/>
  <c r="K419" i="2"/>
  <c r="R418" i="2"/>
  <c r="Q418" i="2"/>
  <c r="P418" i="2"/>
  <c r="N418" i="2"/>
  <c r="K418" i="2"/>
  <c r="R417" i="2"/>
  <c r="Q417" i="2"/>
  <c r="P417" i="2"/>
  <c r="N417" i="2"/>
  <c r="K417" i="2"/>
  <c r="R416" i="2"/>
  <c r="Q416" i="2"/>
  <c r="P416" i="2"/>
  <c r="N416" i="2"/>
  <c r="K416" i="2"/>
  <c r="R415" i="2"/>
  <c r="Q415" i="2"/>
  <c r="P415" i="2"/>
  <c r="N415" i="2"/>
  <c r="K415" i="2"/>
  <c r="R414" i="2"/>
  <c r="Q414" i="2"/>
  <c r="P414" i="2"/>
  <c r="N414" i="2"/>
  <c r="K414" i="2"/>
  <c r="R413" i="2"/>
  <c r="Q413" i="2"/>
  <c r="P413" i="2"/>
  <c r="N413" i="2"/>
  <c r="K413" i="2"/>
  <c r="R412" i="2"/>
  <c r="Q412" i="2"/>
  <c r="P412" i="2"/>
  <c r="N412" i="2"/>
  <c r="K412" i="2"/>
  <c r="R411" i="2"/>
  <c r="Q411" i="2"/>
  <c r="P411" i="2"/>
  <c r="N411" i="2"/>
  <c r="K411" i="2"/>
  <c r="R410" i="2"/>
  <c r="Q410" i="2"/>
  <c r="P410" i="2"/>
  <c r="N410" i="2"/>
  <c r="K410" i="2"/>
  <c r="R409" i="2"/>
  <c r="Q409" i="2"/>
  <c r="P409" i="2"/>
  <c r="N409" i="2"/>
  <c r="K409" i="2"/>
  <c r="R408" i="2"/>
  <c r="Q408" i="2"/>
  <c r="P408" i="2"/>
  <c r="N408" i="2"/>
  <c r="K408" i="2"/>
  <c r="R407" i="2"/>
  <c r="Q407" i="2"/>
  <c r="P407" i="2"/>
  <c r="N407" i="2"/>
  <c r="K407" i="2"/>
  <c r="R406" i="2"/>
  <c r="Q406" i="2"/>
  <c r="P406" i="2"/>
  <c r="N406" i="2"/>
  <c r="K406" i="2"/>
  <c r="R405" i="2"/>
  <c r="Q405" i="2"/>
  <c r="P405" i="2"/>
  <c r="N405" i="2"/>
  <c r="K405" i="2"/>
  <c r="R404" i="2"/>
  <c r="Q404" i="2"/>
  <c r="P404" i="2"/>
  <c r="N404" i="2"/>
  <c r="K404" i="2"/>
  <c r="R403" i="2"/>
  <c r="Q403" i="2"/>
  <c r="P403" i="2"/>
  <c r="N403" i="2"/>
  <c r="K403" i="2"/>
  <c r="R402" i="2"/>
  <c r="Q402" i="2"/>
  <c r="P402" i="2"/>
  <c r="N402" i="2"/>
  <c r="K402" i="2"/>
  <c r="R401" i="2"/>
  <c r="Q401" i="2"/>
  <c r="P401" i="2"/>
  <c r="N401" i="2"/>
  <c r="K401" i="2"/>
  <c r="R400" i="2"/>
  <c r="Q400" i="2"/>
  <c r="P400" i="2"/>
  <c r="N400" i="2"/>
  <c r="K400" i="2"/>
  <c r="R399" i="2"/>
  <c r="Q399" i="2"/>
  <c r="P399" i="2"/>
  <c r="N399" i="2"/>
  <c r="K399" i="2"/>
  <c r="R398" i="2"/>
  <c r="Q398" i="2"/>
  <c r="P398" i="2"/>
  <c r="N398" i="2"/>
  <c r="K398" i="2"/>
  <c r="R397" i="2"/>
  <c r="Q397" i="2"/>
  <c r="P397" i="2"/>
  <c r="N397" i="2"/>
  <c r="K397" i="2"/>
  <c r="R396" i="2"/>
  <c r="Q396" i="2"/>
  <c r="P396" i="2"/>
  <c r="N396" i="2"/>
  <c r="K396" i="2"/>
  <c r="R395" i="2"/>
  <c r="Q395" i="2"/>
  <c r="P395" i="2"/>
  <c r="N395" i="2"/>
  <c r="K395" i="2"/>
  <c r="R394" i="2"/>
  <c r="Q394" i="2"/>
  <c r="P394" i="2"/>
  <c r="N394" i="2"/>
  <c r="K394" i="2"/>
  <c r="R393" i="2"/>
  <c r="Q393" i="2"/>
  <c r="P393" i="2"/>
  <c r="N393" i="2"/>
  <c r="K393" i="2"/>
  <c r="R392" i="2"/>
  <c r="Q392" i="2"/>
  <c r="P392" i="2"/>
  <c r="N392" i="2"/>
  <c r="K392" i="2"/>
  <c r="R391" i="2"/>
  <c r="Q391" i="2"/>
  <c r="P391" i="2"/>
  <c r="N391" i="2"/>
  <c r="K391" i="2"/>
  <c r="R390" i="2"/>
  <c r="Q390" i="2"/>
  <c r="P390" i="2"/>
  <c r="N390" i="2"/>
  <c r="K390" i="2"/>
  <c r="J390" i="2"/>
  <c r="R389" i="2"/>
  <c r="Q389" i="2"/>
  <c r="P389" i="2"/>
  <c r="N389" i="2"/>
  <c r="K389" i="2"/>
  <c r="J389" i="2"/>
  <c r="R388" i="2"/>
  <c r="Q388" i="2"/>
  <c r="P388" i="2"/>
  <c r="N388" i="2"/>
  <c r="K388" i="2"/>
  <c r="J388" i="2"/>
  <c r="R387" i="2"/>
  <c r="Q387" i="2"/>
  <c r="P387" i="2"/>
  <c r="N387" i="2"/>
  <c r="K387" i="2"/>
  <c r="J387" i="2"/>
  <c r="R386" i="2"/>
  <c r="Q386" i="2"/>
  <c r="P386" i="2"/>
  <c r="N386" i="2"/>
  <c r="K386" i="2"/>
  <c r="J386" i="2"/>
  <c r="R385" i="2"/>
  <c r="Q385" i="2"/>
  <c r="P385" i="2"/>
  <c r="N385" i="2"/>
  <c r="K385" i="2"/>
  <c r="J385" i="2"/>
  <c r="R384" i="2"/>
  <c r="Q384" i="2"/>
  <c r="P384" i="2"/>
  <c r="N384" i="2"/>
  <c r="K384" i="2"/>
  <c r="J384" i="2"/>
  <c r="R383" i="2"/>
  <c r="Q383" i="2"/>
  <c r="P383" i="2"/>
  <c r="N383" i="2"/>
  <c r="K383" i="2"/>
  <c r="J383" i="2"/>
  <c r="R382" i="2"/>
  <c r="Q382" i="2"/>
  <c r="P382" i="2"/>
  <c r="N382" i="2"/>
  <c r="K382" i="2"/>
  <c r="J382" i="2"/>
  <c r="R381" i="2"/>
  <c r="Q381" i="2"/>
  <c r="P381" i="2"/>
  <c r="N381" i="2"/>
  <c r="K381" i="2"/>
  <c r="J381" i="2"/>
  <c r="R380" i="2"/>
  <c r="Q380" i="2"/>
  <c r="P380" i="2"/>
  <c r="N380" i="2"/>
  <c r="K380" i="2"/>
  <c r="J380" i="2"/>
  <c r="R379" i="2"/>
  <c r="Q379" i="2"/>
  <c r="P379" i="2"/>
  <c r="N379" i="2"/>
  <c r="K379" i="2"/>
  <c r="J379" i="2"/>
  <c r="R378" i="2"/>
  <c r="Q378" i="2"/>
  <c r="P378" i="2"/>
  <c r="N378" i="2"/>
  <c r="K378" i="2"/>
  <c r="J378" i="2"/>
  <c r="R377" i="2"/>
  <c r="Q377" i="2"/>
  <c r="P377" i="2"/>
  <c r="N377" i="2"/>
  <c r="K377" i="2"/>
  <c r="J377" i="2"/>
  <c r="R376" i="2"/>
  <c r="Q376" i="2"/>
  <c r="P376" i="2"/>
  <c r="N376" i="2"/>
  <c r="K376" i="2"/>
  <c r="J376" i="2"/>
  <c r="R375" i="2"/>
  <c r="Q375" i="2"/>
  <c r="P375" i="2"/>
  <c r="N375" i="2"/>
  <c r="K375" i="2"/>
  <c r="J375" i="2"/>
  <c r="R374" i="2"/>
  <c r="Q374" i="2"/>
  <c r="P374" i="2"/>
  <c r="N374" i="2"/>
  <c r="K374" i="2"/>
  <c r="J374" i="2"/>
  <c r="R373" i="2"/>
  <c r="Q373" i="2"/>
  <c r="P373" i="2"/>
  <c r="N373" i="2"/>
  <c r="K373" i="2"/>
  <c r="J373" i="2"/>
  <c r="R372" i="2"/>
  <c r="Q372" i="2"/>
  <c r="P372" i="2"/>
  <c r="N372" i="2"/>
  <c r="K372" i="2"/>
  <c r="J372" i="2"/>
  <c r="R371" i="2"/>
  <c r="Q371" i="2"/>
  <c r="P371" i="2"/>
  <c r="N371" i="2"/>
  <c r="K371" i="2"/>
  <c r="J371" i="2"/>
  <c r="R370" i="2"/>
  <c r="Q370" i="2"/>
  <c r="P370" i="2"/>
  <c r="N370" i="2"/>
  <c r="K370" i="2"/>
  <c r="R369" i="2"/>
  <c r="Q369" i="2"/>
  <c r="P369" i="2"/>
  <c r="N369" i="2"/>
  <c r="K369" i="2"/>
  <c r="R368" i="2"/>
  <c r="Q368" i="2"/>
  <c r="P368" i="2"/>
  <c r="N368" i="2"/>
  <c r="K368" i="2"/>
  <c r="R367" i="2"/>
  <c r="Q367" i="2"/>
  <c r="P367" i="2"/>
  <c r="N367" i="2"/>
  <c r="K367" i="2"/>
  <c r="R366" i="2"/>
  <c r="Q366" i="2"/>
  <c r="P366" i="2"/>
  <c r="N366" i="2"/>
  <c r="K366" i="2"/>
  <c r="R365" i="2"/>
  <c r="Q365" i="2"/>
  <c r="P365" i="2"/>
  <c r="N365" i="2"/>
  <c r="K365" i="2"/>
  <c r="R364" i="2"/>
  <c r="Q364" i="2"/>
  <c r="P364" i="2"/>
  <c r="N364" i="2"/>
  <c r="K364" i="2"/>
  <c r="R363" i="2"/>
  <c r="Q363" i="2"/>
  <c r="P363" i="2"/>
  <c r="N363" i="2"/>
  <c r="K363" i="2"/>
  <c r="R362" i="2"/>
  <c r="Q362" i="2"/>
  <c r="P362" i="2"/>
  <c r="N362" i="2"/>
  <c r="K362" i="2"/>
  <c r="R361" i="2"/>
  <c r="Q361" i="2"/>
  <c r="P361" i="2"/>
  <c r="N361" i="2"/>
  <c r="K361" i="2"/>
  <c r="R360" i="2"/>
  <c r="Q360" i="2"/>
  <c r="P360" i="2"/>
  <c r="N360" i="2"/>
  <c r="K360" i="2"/>
  <c r="R359" i="2"/>
  <c r="Q359" i="2"/>
  <c r="P359" i="2"/>
  <c r="N359" i="2"/>
  <c r="K359" i="2"/>
  <c r="R358" i="2"/>
  <c r="Q358" i="2"/>
  <c r="P358" i="2"/>
  <c r="N358" i="2"/>
  <c r="K358" i="2"/>
  <c r="R357" i="2"/>
  <c r="Q357" i="2"/>
  <c r="P357" i="2"/>
  <c r="N357" i="2"/>
  <c r="K357" i="2"/>
  <c r="R356" i="2"/>
  <c r="Q356" i="2"/>
  <c r="P356" i="2"/>
  <c r="N356" i="2"/>
  <c r="K356" i="2"/>
  <c r="R355" i="2"/>
  <c r="Q355" i="2"/>
  <c r="P355" i="2"/>
  <c r="N355" i="2"/>
  <c r="K355" i="2"/>
  <c r="R354" i="2"/>
  <c r="Q354" i="2"/>
  <c r="P354" i="2"/>
  <c r="N354" i="2"/>
  <c r="K354" i="2"/>
  <c r="R353" i="2"/>
  <c r="Q353" i="2"/>
  <c r="P353" i="2"/>
  <c r="N353" i="2"/>
  <c r="K353" i="2"/>
  <c r="R352" i="2"/>
  <c r="Q352" i="2"/>
  <c r="P352" i="2"/>
  <c r="N352" i="2"/>
  <c r="K352" i="2"/>
  <c r="R351" i="2"/>
  <c r="Q351" i="2"/>
  <c r="P351" i="2"/>
  <c r="N351" i="2"/>
  <c r="K351" i="2"/>
  <c r="R350" i="2"/>
  <c r="Q350" i="2"/>
  <c r="P350" i="2"/>
  <c r="N350" i="2"/>
  <c r="K350" i="2"/>
  <c r="R349" i="2"/>
  <c r="Q349" i="2"/>
  <c r="P349" i="2"/>
  <c r="N349" i="2"/>
  <c r="K349" i="2"/>
  <c r="R348" i="2"/>
  <c r="Q348" i="2"/>
  <c r="P348" i="2"/>
  <c r="N348" i="2"/>
  <c r="K348" i="2"/>
  <c r="R347" i="2"/>
  <c r="Q347" i="2"/>
  <c r="P347" i="2"/>
  <c r="N347" i="2"/>
  <c r="K347" i="2"/>
  <c r="R346" i="2"/>
  <c r="Q346" i="2"/>
  <c r="P346" i="2"/>
  <c r="N346" i="2"/>
  <c r="K346" i="2"/>
  <c r="R345" i="2"/>
  <c r="Q345" i="2"/>
  <c r="P345" i="2"/>
  <c r="N345" i="2"/>
  <c r="K345" i="2"/>
  <c r="R344" i="2"/>
  <c r="Q344" i="2"/>
  <c r="P344" i="2"/>
  <c r="N344" i="2"/>
  <c r="K344" i="2"/>
  <c r="R343" i="2"/>
  <c r="Q343" i="2"/>
  <c r="P343" i="2"/>
  <c r="N343" i="2"/>
  <c r="K343" i="2"/>
  <c r="R342" i="2"/>
  <c r="Q342" i="2"/>
  <c r="P342" i="2"/>
  <c r="N342" i="2"/>
  <c r="K342" i="2"/>
  <c r="R341" i="2"/>
  <c r="Q341" i="2"/>
  <c r="P341" i="2"/>
  <c r="N341" i="2"/>
  <c r="K341" i="2"/>
  <c r="R340" i="2"/>
  <c r="Q340" i="2"/>
  <c r="P340" i="2"/>
  <c r="N340" i="2"/>
  <c r="K340" i="2"/>
  <c r="R339" i="2"/>
  <c r="Q339" i="2"/>
  <c r="P339" i="2"/>
  <c r="N339" i="2"/>
  <c r="K339" i="2"/>
  <c r="R338" i="2"/>
  <c r="Q338" i="2"/>
  <c r="P338" i="2"/>
  <c r="N338" i="2"/>
  <c r="K338" i="2"/>
  <c r="R337" i="2"/>
  <c r="Q337" i="2"/>
  <c r="P337" i="2"/>
  <c r="N337" i="2"/>
  <c r="K337" i="2"/>
  <c r="R336" i="2"/>
  <c r="Q336" i="2"/>
  <c r="P336" i="2"/>
  <c r="N336" i="2"/>
  <c r="K336" i="2"/>
  <c r="R335" i="2"/>
  <c r="Q335" i="2"/>
  <c r="P335" i="2"/>
  <c r="N335" i="2"/>
  <c r="K335" i="2"/>
  <c r="R334" i="2"/>
  <c r="Q334" i="2"/>
  <c r="P334" i="2"/>
  <c r="N334" i="2"/>
  <c r="K334" i="2"/>
  <c r="R333" i="2"/>
  <c r="Q333" i="2"/>
  <c r="P333" i="2"/>
  <c r="N333" i="2"/>
  <c r="K333" i="2"/>
  <c r="R332" i="2"/>
  <c r="Q332" i="2"/>
  <c r="P332" i="2"/>
  <c r="N332" i="2"/>
  <c r="K332" i="2"/>
  <c r="R331" i="2"/>
  <c r="Q331" i="2"/>
  <c r="P331" i="2"/>
  <c r="N331" i="2"/>
  <c r="K331" i="2"/>
  <c r="R330" i="2"/>
  <c r="Q330" i="2"/>
  <c r="P330" i="2"/>
  <c r="N330" i="2"/>
  <c r="K330" i="2"/>
  <c r="R329" i="2"/>
  <c r="Q329" i="2"/>
  <c r="P329" i="2"/>
  <c r="N329" i="2"/>
  <c r="K329" i="2"/>
  <c r="R328" i="2"/>
  <c r="Q328" i="2"/>
  <c r="P328" i="2"/>
  <c r="N328" i="2"/>
  <c r="K328" i="2"/>
  <c r="R327" i="2"/>
  <c r="Q327" i="2"/>
  <c r="P327" i="2"/>
  <c r="N327" i="2"/>
  <c r="K327" i="2"/>
  <c r="R326" i="2"/>
  <c r="Q326" i="2"/>
  <c r="P326" i="2"/>
  <c r="N326" i="2"/>
  <c r="K326" i="2"/>
  <c r="R325" i="2"/>
  <c r="Q325" i="2"/>
  <c r="P325" i="2"/>
  <c r="N325" i="2"/>
  <c r="K325" i="2"/>
  <c r="R324" i="2"/>
  <c r="Q324" i="2"/>
  <c r="P324" i="2"/>
  <c r="N324" i="2"/>
  <c r="K324" i="2"/>
  <c r="R323" i="2"/>
  <c r="Q323" i="2"/>
  <c r="P323" i="2"/>
  <c r="N323" i="2"/>
  <c r="K323" i="2"/>
  <c r="R322" i="2"/>
  <c r="Q322" i="2"/>
  <c r="P322" i="2"/>
  <c r="N322" i="2"/>
  <c r="K322" i="2"/>
  <c r="R321" i="2"/>
  <c r="Q321" i="2"/>
  <c r="P321" i="2"/>
  <c r="N321" i="2"/>
  <c r="K321" i="2"/>
  <c r="R320" i="2"/>
  <c r="Q320" i="2"/>
  <c r="P320" i="2"/>
  <c r="N320" i="2"/>
  <c r="K320" i="2"/>
  <c r="R319" i="2"/>
  <c r="Q319" i="2"/>
  <c r="P319" i="2"/>
  <c r="N319" i="2"/>
  <c r="K319" i="2"/>
  <c r="R318" i="2"/>
  <c r="Q318" i="2"/>
  <c r="P318" i="2"/>
  <c r="N318" i="2"/>
  <c r="K318" i="2"/>
  <c r="R317" i="2"/>
  <c r="Q317" i="2"/>
  <c r="P317" i="2"/>
  <c r="N317" i="2"/>
  <c r="K317" i="2"/>
  <c r="R316" i="2"/>
  <c r="Q316" i="2"/>
  <c r="P316" i="2"/>
  <c r="N316" i="2"/>
  <c r="K316" i="2"/>
  <c r="R315" i="2"/>
  <c r="Q315" i="2"/>
  <c r="P315" i="2"/>
  <c r="N315" i="2"/>
  <c r="K315" i="2"/>
  <c r="R314" i="2"/>
  <c r="Q314" i="2"/>
  <c r="P314" i="2"/>
  <c r="N314" i="2"/>
  <c r="K314" i="2"/>
  <c r="R313" i="2"/>
  <c r="Q313" i="2"/>
  <c r="P313" i="2"/>
  <c r="N313" i="2"/>
  <c r="K313" i="2"/>
  <c r="R312" i="2"/>
  <c r="Q312" i="2"/>
  <c r="P312" i="2"/>
  <c r="N312" i="2"/>
  <c r="K312" i="2"/>
  <c r="R311" i="2"/>
  <c r="Q311" i="2"/>
  <c r="P311" i="2"/>
  <c r="N311" i="2"/>
  <c r="K311" i="2"/>
  <c r="R310" i="2"/>
  <c r="Q310" i="2"/>
  <c r="P310" i="2"/>
  <c r="N310" i="2"/>
  <c r="K310" i="2"/>
  <c r="R309" i="2"/>
  <c r="Q309" i="2"/>
  <c r="P309" i="2"/>
  <c r="N309" i="2"/>
  <c r="K309" i="2"/>
  <c r="R308" i="2"/>
  <c r="Q308" i="2"/>
  <c r="P308" i="2"/>
  <c r="N308" i="2"/>
  <c r="K308" i="2"/>
  <c r="R307" i="2"/>
  <c r="Q307" i="2"/>
  <c r="P307" i="2"/>
  <c r="N307" i="2"/>
  <c r="K307" i="2"/>
  <c r="R306" i="2"/>
  <c r="Q306" i="2"/>
  <c r="P306" i="2"/>
  <c r="N306" i="2"/>
  <c r="K306" i="2"/>
  <c r="R305" i="2"/>
  <c r="Q305" i="2"/>
  <c r="P305" i="2"/>
  <c r="N305" i="2"/>
  <c r="K305" i="2"/>
  <c r="R304" i="2"/>
  <c r="Q304" i="2"/>
  <c r="P304" i="2"/>
  <c r="N304" i="2"/>
  <c r="K304" i="2"/>
  <c r="R303" i="2"/>
  <c r="Q303" i="2"/>
  <c r="P303" i="2"/>
  <c r="N303" i="2"/>
  <c r="K303" i="2"/>
  <c r="R302" i="2"/>
  <c r="Q302" i="2"/>
  <c r="P302" i="2"/>
  <c r="N302" i="2"/>
  <c r="K302" i="2"/>
  <c r="R301" i="2"/>
  <c r="Q301" i="2"/>
  <c r="P301" i="2"/>
  <c r="N301" i="2"/>
  <c r="K301" i="2"/>
  <c r="R300" i="2"/>
  <c r="Q300" i="2"/>
  <c r="P300" i="2"/>
  <c r="N300" i="2"/>
  <c r="K300" i="2"/>
  <c r="R299" i="2"/>
  <c r="Q299" i="2"/>
  <c r="P299" i="2"/>
  <c r="N299" i="2"/>
  <c r="K299" i="2"/>
  <c r="R298" i="2"/>
  <c r="Q298" i="2"/>
  <c r="P298" i="2"/>
  <c r="N298" i="2"/>
  <c r="K298" i="2"/>
  <c r="R297" i="2"/>
  <c r="Q297" i="2"/>
  <c r="P297" i="2"/>
  <c r="N297" i="2"/>
  <c r="K297" i="2"/>
  <c r="R296" i="2"/>
  <c r="Q296" i="2"/>
  <c r="P296" i="2"/>
  <c r="N296" i="2"/>
  <c r="K296" i="2"/>
  <c r="R295" i="2"/>
  <c r="Q295" i="2"/>
  <c r="P295" i="2"/>
  <c r="N295" i="2"/>
  <c r="K295" i="2"/>
  <c r="R294" i="2"/>
  <c r="Q294" i="2"/>
  <c r="P294" i="2"/>
  <c r="N294" i="2"/>
  <c r="K294" i="2"/>
  <c r="R293" i="2"/>
  <c r="Q293" i="2"/>
  <c r="P293" i="2"/>
  <c r="N293" i="2"/>
  <c r="K293" i="2"/>
  <c r="R292" i="2"/>
  <c r="Q292" i="2"/>
  <c r="P292" i="2"/>
  <c r="N292" i="2"/>
  <c r="K292" i="2"/>
  <c r="R291" i="2"/>
  <c r="Q291" i="2"/>
  <c r="P291" i="2"/>
  <c r="N291" i="2"/>
  <c r="K291" i="2"/>
  <c r="R290" i="2"/>
  <c r="Q290" i="2"/>
  <c r="P290" i="2"/>
  <c r="N290" i="2"/>
  <c r="K290" i="2"/>
  <c r="R289" i="2"/>
  <c r="Q289" i="2"/>
  <c r="P289" i="2"/>
  <c r="N289" i="2"/>
  <c r="K289" i="2"/>
  <c r="R288" i="2"/>
  <c r="Q288" i="2"/>
  <c r="P288" i="2"/>
  <c r="N288" i="2"/>
  <c r="K288" i="2"/>
  <c r="R287" i="2"/>
  <c r="Q287" i="2"/>
  <c r="P287" i="2"/>
  <c r="N287" i="2"/>
  <c r="K287" i="2"/>
  <c r="R286" i="2"/>
  <c r="Q286" i="2"/>
  <c r="P286" i="2"/>
  <c r="N286" i="2"/>
  <c r="K286" i="2"/>
  <c r="R285" i="2"/>
  <c r="Q285" i="2"/>
  <c r="P285" i="2"/>
  <c r="N285" i="2"/>
  <c r="K285" i="2"/>
  <c r="R284" i="2"/>
  <c r="Q284" i="2"/>
  <c r="P284" i="2"/>
  <c r="N284" i="2"/>
  <c r="K284" i="2"/>
  <c r="R283" i="2"/>
  <c r="Q283" i="2"/>
  <c r="P283" i="2"/>
  <c r="N283" i="2"/>
  <c r="K283" i="2"/>
  <c r="R282" i="2"/>
  <c r="Q282" i="2"/>
  <c r="P282" i="2"/>
  <c r="N282" i="2"/>
  <c r="K282" i="2"/>
  <c r="R281" i="2"/>
  <c r="Q281" i="2"/>
  <c r="P281" i="2"/>
  <c r="N281" i="2"/>
  <c r="K281" i="2"/>
  <c r="R280" i="2"/>
  <c r="Q280" i="2"/>
  <c r="P280" i="2"/>
  <c r="N280" i="2"/>
  <c r="K280" i="2"/>
  <c r="R279" i="2"/>
  <c r="Q279" i="2"/>
  <c r="P279" i="2"/>
  <c r="N279" i="2"/>
  <c r="K279" i="2"/>
  <c r="R278" i="2"/>
  <c r="Q278" i="2"/>
  <c r="P278" i="2"/>
  <c r="N278" i="2"/>
  <c r="K278" i="2"/>
  <c r="R277" i="2"/>
  <c r="Q277" i="2"/>
  <c r="P277" i="2"/>
  <c r="N277" i="2"/>
  <c r="K277" i="2"/>
  <c r="R276" i="2"/>
  <c r="Q276" i="2"/>
  <c r="P276" i="2"/>
  <c r="N276" i="2"/>
  <c r="K276" i="2"/>
  <c r="R275" i="2"/>
  <c r="Q275" i="2"/>
  <c r="P275" i="2"/>
  <c r="N275" i="2"/>
  <c r="K275" i="2"/>
  <c r="R274" i="2"/>
  <c r="Q274" i="2"/>
  <c r="P274" i="2"/>
  <c r="N274" i="2"/>
  <c r="K274" i="2"/>
  <c r="R273" i="2"/>
  <c r="Q273" i="2"/>
  <c r="P273" i="2"/>
  <c r="N273" i="2"/>
  <c r="K273" i="2"/>
  <c r="R272" i="2"/>
  <c r="Q272" i="2"/>
  <c r="P272" i="2"/>
  <c r="N272" i="2"/>
  <c r="K272" i="2"/>
  <c r="R271" i="2"/>
  <c r="Q271" i="2"/>
  <c r="P271" i="2"/>
  <c r="N271" i="2"/>
  <c r="K271" i="2"/>
  <c r="R270" i="2"/>
  <c r="Q270" i="2"/>
  <c r="P270" i="2"/>
  <c r="N270" i="2"/>
  <c r="K270" i="2"/>
  <c r="R269" i="2"/>
  <c r="Q269" i="2"/>
  <c r="P269" i="2"/>
  <c r="N269" i="2"/>
  <c r="K269" i="2"/>
  <c r="R268" i="2"/>
  <c r="Q268" i="2"/>
  <c r="P268" i="2"/>
  <c r="N268" i="2"/>
  <c r="K268" i="2"/>
  <c r="R267" i="2"/>
  <c r="Q267" i="2"/>
  <c r="P267" i="2"/>
  <c r="N267" i="2"/>
  <c r="K267" i="2"/>
  <c r="R266" i="2"/>
  <c r="Q266" i="2"/>
  <c r="P266" i="2"/>
  <c r="N266" i="2"/>
  <c r="K266" i="2"/>
  <c r="R265" i="2"/>
  <c r="Q265" i="2"/>
  <c r="P265" i="2"/>
  <c r="N265" i="2"/>
  <c r="K265" i="2"/>
  <c r="R264" i="2"/>
  <c r="Q264" i="2"/>
  <c r="P264" i="2"/>
  <c r="N264" i="2"/>
  <c r="K264" i="2"/>
  <c r="R263" i="2"/>
  <c r="Q263" i="2"/>
  <c r="P263" i="2"/>
  <c r="N263" i="2"/>
  <c r="K263" i="2"/>
  <c r="R262" i="2"/>
  <c r="Q262" i="2"/>
  <c r="P262" i="2"/>
  <c r="N262" i="2"/>
  <c r="K262" i="2"/>
  <c r="R261" i="2"/>
  <c r="Q261" i="2"/>
  <c r="P261" i="2"/>
  <c r="N261" i="2"/>
  <c r="K261" i="2"/>
  <c r="R260" i="2"/>
  <c r="Q260" i="2"/>
  <c r="P260" i="2"/>
  <c r="N260" i="2"/>
  <c r="K260" i="2"/>
  <c r="R259" i="2"/>
  <c r="Q259" i="2"/>
  <c r="P259" i="2"/>
  <c r="N259" i="2"/>
  <c r="K259" i="2"/>
  <c r="R258" i="2"/>
  <c r="Q258" i="2"/>
  <c r="P258" i="2"/>
  <c r="N258" i="2"/>
  <c r="K258" i="2"/>
  <c r="R257" i="2"/>
  <c r="Q257" i="2"/>
  <c r="P257" i="2"/>
  <c r="N257" i="2"/>
  <c r="K257" i="2"/>
  <c r="R256" i="2"/>
  <c r="Q256" i="2"/>
  <c r="P256" i="2"/>
  <c r="N256" i="2"/>
  <c r="K256" i="2"/>
  <c r="R255" i="2"/>
  <c r="Q255" i="2"/>
  <c r="P255" i="2"/>
  <c r="N255" i="2"/>
  <c r="K255" i="2"/>
  <c r="R254" i="2"/>
  <c r="Q254" i="2"/>
  <c r="P254" i="2"/>
  <c r="N254" i="2"/>
  <c r="K254" i="2"/>
  <c r="R253" i="2"/>
  <c r="Q253" i="2"/>
  <c r="P253" i="2"/>
  <c r="N253" i="2"/>
  <c r="K253" i="2"/>
  <c r="R252" i="2"/>
  <c r="Q252" i="2"/>
  <c r="P252" i="2"/>
  <c r="N252" i="2"/>
  <c r="K252" i="2"/>
  <c r="R251" i="2"/>
  <c r="Q251" i="2"/>
  <c r="P251" i="2"/>
  <c r="N251" i="2"/>
  <c r="K251" i="2"/>
  <c r="R250" i="2"/>
  <c r="Q250" i="2"/>
  <c r="P250" i="2"/>
  <c r="N250" i="2"/>
  <c r="K250" i="2"/>
  <c r="R249" i="2"/>
  <c r="Q249" i="2"/>
  <c r="P249" i="2"/>
  <c r="N249" i="2"/>
  <c r="K249" i="2"/>
  <c r="R248" i="2"/>
  <c r="Q248" i="2"/>
  <c r="P248" i="2"/>
  <c r="N248" i="2"/>
  <c r="K248" i="2"/>
  <c r="R247" i="2"/>
  <c r="Q247" i="2"/>
  <c r="P247" i="2"/>
  <c r="N247" i="2"/>
  <c r="K247" i="2"/>
  <c r="R246" i="2"/>
  <c r="Q246" i="2"/>
  <c r="P246" i="2"/>
  <c r="N246" i="2"/>
  <c r="K246" i="2"/>
  <c r="R245" i="2"/>
  <c r="Q245" i="2"/>
  <c r="P245" i="2"/>
  <c r="N245" i="2"/>
  <c r="K245" i="2"/>
  <c r="R244" i="2"/>
  <c r="Q244" i="2"/>
  <c r="P244" i="2"/>
  <c r="N244" i="2"/>
  <c r="K244" i="2"/>
  <c r="R243" i="2"/>
  <c r="Q243" i="2"/>
  <c r="P243" i="2"/>
  <c r="N243" i="2"/>
  <c r="K243" i="2"/>
  <c r="R242" i="2"/>
  <c r="Q242" i="2"/>
  <c r="P242" i="2"/>
  <c r="N242" i="2"/>
  <c r="K242" i="2"/>
  <c r="R241" i="2"/>
  <c r="Q241" i="2"/>
  <c r="P241" i="2"/>
  <c r="N241" i="2"/>
  <c r="K241" i="2"/>
  <c r="R240" i="2"/>
  <c r="Q240" i="2"/>
  <c r="P240" i="2"/>
  <c r="N240" i="2"/>
  <c r="K240" i="2"/>
  <c r="R239" i="2"/>
  <c r="Q239" i="2"/>
  <c r="P239" i="2"/>
  <c r="N239" i="2"/>
  <c r="K239" i="2"/>
  <c r="R238" i="2"/>
  <c r="Q238" i="2"/>
  <c r="P238" i="2"/>
  <c r="N238" i="2"/>
  <c r="K238" i="2"/>
  <c r="R237" i="2"/>
  <c r="Q237" i="2"/>
  <c r="P237" i="2"/>
  <c r="N237" i="2"/>
  <c r="K237" i="2"/>
  <c r="R236" i="2"/>
  <c r="Q236" i="2"/>
  <c r="P236" i="2"/>
  <c r="N236" i="2"/>
  <c r="K236" i="2"/>
  <c r="R235" i="2"/>
  <c r="Q235" i="2"/>
  <c r="P235" i="2"/>
  <c r="N235" i="2"/>
  <c r="K235" i="2"/>
  <c r="R234" i="2"/>
  <c r="Q234" i="2"/>
  <c r="P234" i="2"/>
  <c r="N234" i="2"/>
  <c r="K234" i="2"/>
  <c r="R233" i="2"/>
  <c r="Q233" i="2"/>
  <c r="P233" i="2"/>
  <c r="N233" i="2"/>
  <c r="K233" i="2"/>
  <c r="R232" i="2"/>
  <c r="Q232" i="2"/>
  <c r="P232" i="2"/>
  <c r="N232" i="2"/>
  <c r="K232" i="2"/>
  <c r="R231" i="2"/>
  <c r="Q231" i="2"/>
  <c r="P231" i="2"/>
  <c r="N231" i="2"/>
  <c r="K231" i="2"/>
  <c r="R230" i="2"/>
  <c r="Q230" i="2"/>
  <c r="P230" i="2"/>
  <c r="N230" i="2"/>
  <c r="K230" i="2"/>
  <c r="R229" i="2"/>
  <c r="Q229" i="2"/>
  <c r="P229" i="2"/>
  <c r="N229" i="2"/>
  <c r="K229" i="2"/>
  <c r="R228" i="2"/>
  <c r="Q228" i="2"/>
  <c r="P228" i="2"/>
  <c r="N228" i="2"/>
  <c r="K228" i="2"/>
  <c r="R227" i="2"/>
  <c r="Q227" i="2"/>
  <c r="P227" i="2"/>
  <c r="N227" i="2"/>
  <c r="K227" i="2"/>
  <c r="R226" i="2"/>
  <c r="Q226" i="2"/>
  <c r="P226" i="2"/>
  <c r="N226" i="2"/>
  <c r="K226" i="2"/>
  <c r="R225" i="2"/>
  <c r="Q225" i="2"/>
  <c r="P225" i="2"/>
  <c r="N225" i="2"/>
  <c r="K225" i="2"/>
  <c r="R224" i="2"/>
  <c r="Q224" i="2"/>
  <c r="P224" i="2"/>
  <c r="N224" i="2"/>
  <c r="K224" i="2"/>
  <c r="R223" i="2"/>
  <c r="Q223" i="2"/>
  <c r="P223" i="2"/>
  <c r="N223" i="2"/>
  <c r="K223" i="2"/>
  <c r="R222" i="2"/>
  <c r="Q222" i="2"/>
  <c r="P222" i="2"/>
  <c r="N222" i="2"/>
  <c r="K222" i="2"/>
  <c r="R221" i="2"/>
  <c r="Q221" i="2"/>
  <c r="P221" i="2"/>
  <c r="N221" i="2"/>
  <c r="K221" i="2"/>
  <c r="R220" i="2"/>
  <c r="Q220" i="2"/>
  <c r="P220" i="2"/>
  <c r="N220" i="2"/>
  <c r="K220" i="2"/>
  <c r="R219" i="2"/>
  <c r="Q219" i="2"/>
  <c r="P219" i="2"/>
  <c r="N219" i="2"/>
  <c r="K219" i="2"/>
  <c r="R218" i="2"/>
  <c r="Q218" i="2"/>
  <c r="P218" i="2"/>
  <c r="N218" i="2"/>
  <c r="K218" i="2"/>
  <c r="R217" i="2"/>
  <c r="Q217" i="2"/>
  <c r="P217" i="2"/>
  <c r="N217" i="2"/>
  <c r="K217" i="2"/>
  <c r="R216" i="2"/>
  <c r="Q216" i="2"/>
  <c r="P216" i="2"/>
  <c r="N216" i="2"/>
  <c r="K216" i="2"/>
  <c r="R215" i="2"/>
  <c r="Q215" i="2"/>
  <c r="P215" i="2"/>
  <c r="N215" i="2"/>
  <c r="K215" i="2"/>
  <c r="R214" i="2"/>
  <c r="Q214" i="2"/>
  <c r="P214" i="2"/>
  <c r="N214" i="2"/>
  <c r="K214" i="2"/>
  <c r="R213" i="2"/>
  <c r="Q213" i="2"/>
  <c r="P213" i="2"/>
  <c r="N213" i="2"/>
  <c r="K213" i="2"/>
  <c r="R212" i="2"/>
  <c r="Q212" i="2"/>
  <c r="P212" i="2"/>
  <c r="N212" i="2"/>
  <c r="K212" i="2"/>
  <c r="R211" i="2"/>
  <c r="Q211" i="2"/>
  <c r="P211" i="2"/>
  <c r="N211" i="2"/>
  <c r="K211" i="2"/>
  <c r="R210" i="2"/>
  <c r="Q210" i="2"/>
  <c r="P210" i="2"/>
  <c r="N210" i="2"/>
  <c r="K210" i="2"/>
  <c r="R209" i="2"/>
  <c r="Q209" i="2"/>
  <c r="P209" i="2"/>
  <c r="N209" i="2"/>
  <c r="K209" i="2"/>
  <c r="R208" i="2"/>
  <c r="Q208" i="2"/>
  <c r="P208" i="2"/>
  <c r="N208" i="2"/>
  <c r="K208" i="2"/>
  <c r="R207" i="2"/>
  <c r="Q207" i="2"/>
  <c r="P207" i="2"/>
  <c r="N207" i="2"/>
  <c r="K207" i="2"/>
  <c r="R206" i="2"/>
  <c r="Q206" i="2"/>
  <c r="P206" i="2"/>
  <c r="N206" i="2"/>
  <c r="K206" i="2"/>
  <c r="R205" i="2"/>
  <c r="Q205" i="2"/>
  <c r="P205" i="2"/>
  <c r="N205" i="2"/>
  <c r="K205" i="2"/>
  <c r="R204" i="2"/>
  <c r="Q204" i="2"/>
  <c r="P204" i="2"/>
  <c r="N204" i="2"/>
  <c r="K204" i="2"/>
  <c r="R203" i="2"/>
  <c r="Q203" i="2"/>
  <c r="P203" i="2"/>
  <c r="N203" i="2"/>
  <c r="K203" i="2"/>
  <c r="R202" i="2"/>
  <c r="Q202" i="2"/>
  <c r="P202" i="2"/>
  <c r="N202" i="2"/>
  <c r="K202" i="2"/>
  <c r="R201" i="2"/>
  <c r="Q201" i="2"/>
  <c r="P201" i="2"/>
  <c r="N201" i="2"/>
  <c r="K201" i="2"/>
  <c r="R200" i="2"/>
  <c r="Q200" i="2"/>
  <c r="P200" i="2"/>
  <c r="N200" i="2"/>
  <c r="K200" i="2"/>
  <c r="R199" i="2"/>
  <c r="Q199" i="2"/>
  <c r="P199" i="2"/>
  <c r="N199" i="2"/>
  <c r="K199" i="2"/>
  <c r="R198" i="2"/>
  <c r="Q198" i="2"/>
  <c r="P198" i="2"/>
  <c r="N198" i="2"/>
  <c r="K198" i="2"/>
  <c r="R197" i="2"/>
  <c r="Q197" i="2"/>
  <c r="P197" i="2"/>
  <c r="N197" i="2"/>
  <c r="K197" i="2"/>
  <c r="R196" i="2"/>
  <c r="Q196" i="2"/>
  <c r="P196" i="2"/>
  <c r="N196" i="2"/>
  <c r="K196" i="2"/>
  <c r="R195" i="2"/>
  <c r="Q195" i="2"/>
  <c r="P195" i="2"/>
  <c r="N195" i="2"/>
  <c r="K195" i="2"/>
  <c r="R194" i="2"/>
  <c r="Q194" i="2"/>
  <c r="P194" i="2"/>
  <c r="N194" i="2"/>
  <c r="K194" i="2"/>
  <c r="R193" i="2"/>
  <c r="Q193" i="2"/>
  <c r="P193" i="2"/>
  <c r="N193" i="2"/>
  <c r="K193" i="2"/>
  <c r="R192" i="2"/>
  <c r="Q192" i="2"/>
  <c r="P192" i="2"/>
  <c r="N192" i="2"/>
  <c r="K192" i="2"/>
  <c r="R191" i="2"/>
  <c r="Q191" i="2"/>
  <c r="P191" i="2"/>
  <c r="N191" i="2"/>
  <c r="K191" i="2"/>
  <c r="R190" i="2"/>
  <c r="Q190" i="2"/>
  <c r="P190" i="2"/>
  <c r="N190" i="2"/>
  <c r="K190" i="2"/>
  <c r="R189" i="2"/>
  <c r="Q189" i="2"/>
  <c r="P189" i="2"/>
  <c r="N189" i="2"/>
  <c r="K189" i="2"/>
  <c r="R188" i="2"/>
  <c r="Q188" i="2"/>
  <c r="P188" i="2"/>
  <c r="N188" i="2"/>
  <c r="K188" i="2"/>
  <c r="R187" i="2"/>
  <c r="Q187" i="2"/>
  <c r="P187" i="2"/>
  <c r="N187" i="2"/>
  <c r="K187" i="2"/>
  <c r="R186" i="2"/>
  <c r="Q186" i="2"/>
  <c r="P186" i="2"/>
  <c r="N186" i="2"/>
  <c r="K186" i="2"/>
  <c r="R185" i="2"/>
  <c r="Q185" i="2"/>
  <c r="P185" i="2"/>
  <c r="N185" i="2"/>
  <c r="K185" i="2"/>
  <c r="R184" i="2"/>
  <c r="Q184" i="2"/>
  <c r="P184" i="2"/>
  <c r="N184" i="2"/>
  <c r="K184" i="2"/>
  <c r="R183" i="2"/>
  <c r="Q183" i="2"/>
  <c r="P183" i="2"/>
  <c r="N183" i="2"/>
  <c r="K183" i="2"/>
  <c r="R182" i="2"/>
  <c r="Q182" i="2"/>
  <c r="P182" i="2"/>
  <c r="N182" i="2"/>
  <c r="K182" i="2"/>
  <c r="R181" i="2"/>
  <c r="Q181" i="2"/>
  <c r="P181" i="2"/>
  <c r="N181" i="2"/>
  <c r="K181" i="2"/>
  <c r="R180" i="2"/>
  <c r="Q180" i="2"/>
  <c r="P180" i="2"/>
  <c r="N180" i="2"/>
  <c r="K180" i="2"/>
  <c r="R179" i="2"/>
  <c r="Q179" i="2"/>
  <c r="P179" i="2"/>
  <c r="N179" i="2"/>
  <c r="K179" i="2"/>
  <c r="R178" i="2"/>
  <c r="Q178" i="2"/>
  <c r="P178" i="2"/>
  <c r="N178" i="2"/>
  <c r="K178" i="2"/>
  <c r="R177" i="2"/>
  <c r="Q177" i="2"/>
  <c r="P177" i="2"/>
  <c r="N177" i="2"/>
  <c r="K177" i="2"/>
  <c r="R176" i="2"/>
  <c r="Q176" i="2"/>
  <c r="P176" i="2"/>
  <c r="N176" i="2"/>
  <c r="K176" i="2"/>
  <c r="R175" i="2"/>
  <c r="Q175" i="2"/>
  <c r="P175" i="2"/>
  <c r="N175" i="2"/>
  <c r="K175" i="2"/>
  <c r="R174" i="2"/>
  <c r="Q174" i="2"/>
  <c r="P174" i="2"/>
  <c r="N174" i="2"/>
  <c r="K174" i="2"/>
  <c r="R173" i="2"/>
  <c r="Q173" i="2"/>
  <c r="P173" i="2"/>
  <c r="N173" i="2"/>
  <c r="K173" i="2"/>
  <c r="R172" i="2"/>
  <c r="Q172" i="2"/>
  <c r="P172" i="2"/>
  <c r="N172" i="2"/>
  <c r="K172" i="2"/>
  <c r="R171" i="2"/>
  <c r="Q171" i="2"/>
  <c r="P171" i="2"/>
  <c r="N171" i="2"/>
  <c r="K171" i="2"/>
  <c r="R170" i="2"/>
  <c r="Q170" i="2"/>
  <c r="P170" i="2"/>
  <c r="N170" i="2"/>
  <c r="K170" i="2"/>
  <c r="R169" i="2"/>
  <c r="Q169" i="2"/>
  <c r="P169" i="2"/>
  <c r="N169" i="2"/>
  <c r="K169" i="2"/>
  <c r="R168" i="2"/>
  <c r="Q168" i="2"/>
  <c r="P168" i="2"/>
  <c r="N168" i="2"/>
  <c r="K168" i="2"/>
  <c r="R167" i="2"/>
  <c r="Q167" i="2"/>
  <c r="P167" i="2"/>
  <c r="N167" i="2"/>
  <c r="K167" i="2"/>
  <c r="R166" i="2"/>
  <c r="Q166" i="2"/>
  <c r="P166" i="2"/>
  <c r="N166" i="2"/>
  <c r="K166" i="2"/>
  <c r="R165" i="2"/>
  <c r="Q165" i="2"/>
  <c r="P165" i="2"/>
  <c r="N165" i="2"/>
  <c r="K165" i="2"/>
  <c r="R164" i="2"/>
  <c r="Q164" i="2"/>
  <c r="P164" i="2"/>
  <c r="N164" i="2"/>
  <c r="K164" i="2"/>
  <c r="R163" i="2"/>
  <c r="Q163" i="2"/>
  <c r="P163" i="2"/>
  <c r="N163" i="2"/>
  <c r="K163" i="2"/>
  <c r="R162" i="2"/>
  <c r="Q162" i="2"/>
  <c r="P162" i="2"/>
  <c r="N162" i="2"/>
  <c r="K162" i="2"/>
  <c r="R161" i="2"/>
  <c r="Q161" i="2"/>
  <c r="P161" i="2"/>
  <c r="N161" i="2"/>
  <c r="K161" i="2"/>
  <c r="R160" i="2"/>
  <c r="Q160" i="2"/>
  <c r="P160" i="2"/>
  <c r="N160" i="2"/>
  <c r="K160" i="2"/>
  <c r="R159" i="2"/>
  <c r="Q159" i="2"/>
  <c r="P159" i="2"/>
  <c r="N159" i="2"/>
  <c r="K159" i="2"/>
  <c r="R158" i="2"/>
  <c r="Q158" i="2"/>
  <c r="P158" i="2"/>
  <c r="N158" i="2"/>
  <c r="K158" i="2"/>
  <c r="R157" i="2"/>
  <c r="Q157" i="2"/>
  <c r="P157" i="2"/>
  <c r="N157" i="2"/>
  <c r="K157" i="2"/>
  <c r="R156" i="2"/>
  <c r="Q156" i="2"/>
  <c r="P156" i="2"/>
  <c r="N156" i="2"/>
  <c r="K156" i="2"/>
  <c r="R155" i="2"/>
  <c r="Q155" i="2"/>
  <c r="P155" i="2"/>
  <c r="N155" i="2"/>
  <c r="K155" i="2"/>
  <c r="R154" i="2"/>
  <c r="Q154" i="2"/>
  <c r="P154" i="2"/>
  <c r="N154" i="2"/>
  <c r="K154" i="2"/>
  <c r="R153" i="2"/>
  <c r="Q153" i="2"/>
  <c r="P153" i="2"/>
  <c r="N153" i="2"/>
  <c r="K153" i="2"/>
  <c r="R152" i="2"/>
  <c r="Q152" i="2"/>
  <c r="P152" i="2"/>
  <c r="N152" i="2"/>
  <c r="K152" i="2"/>
  <c r="R151" i="2"/>
  <c r="Q151" i="2"/>
  <c r="P151" i="2"/>
  <c r="N151" i="2"/>
  <c r="K151" i="2"/>
  <c r="R150" i="2"/>
  <c r="Q150" i="2"/>
  <c r="P150" i="2"/>
  <c r="N150" i="2"/>
  <c r="K150" i="2"/>
  <c r="R149" i="2"/>
  <c r="Q149" i="2"/>
  <c r="P149" i="2"/>
  <c r="N149" i="2"/>
  <c r="K149" i="2"/>
  <c r="R148" i="2"/>
  <c r="Q148" i="2"/>
  <c r="P148" i="2"/>
  <c r="N148" i="2"/>
  <c r="K148" i="2"/>
  <c r="R147" i="2"/>
  <c r="Q147" i="2"/>
  <c r="P147" i="2"/>
  <c r="N147" i="2"/>
  <c r="K147" i="2"/>
  <c r="R146" i="2"/>
  <c r="Q146" i="2"/>
  <c r="P146" i="2"/>
  <c r="N146" i="2"/>
  <c r="K146" i="2"/>
  <c r="R145" i="2"/>
  <c r="Q145" i="2"/>
  <c r="P145" i="2"/>
  <c r="N145" i="2"/>
  <c r="K145" i="2"/>
  <c r="R144" i="2"/>
  <c r="Q144" i="2"/>
  <c r="P144" i="2"/>
  <c r="N144" i="2"/>
  <c r="K144" i="2"/>
  <c r="R143" i="2"/>
  <c r="Q143" i="2"/>
  <c r="P143" i="2"/>
  <c r="N143" i="2"/>
  <c r="K143" i="2"/>
  <c r="R142" i="2"/>
  <c r="Q142" i="2"/>
  <c r="P142" i="2"/>
  <c r="N142" i="2"/>
  <c r="K142" i="2"/>
  <c r="R141" i="2"/>
  <c r="Q141" i="2"/>
  <c r="P141" i="2"/>
  <c r="N141" i="2"/>
  <c r="K141" i="2"/>
  <c r="R140" i="2"/>
  <c r="Q140" i="2"/>
  <c r="P140" i="2"/>
  <c r="N140" i="2"/>
  <c r="K140" i="2"/>
  <c r="R139" i="2"/>
  <c r="Q139" i="2"/>
  <c r="P139" i="2"/>
  <c r="N139" i="2"/>
  <c r="K139" i="2"/>
  <c r="R138" i="2"/>
  <c r="Q138" i="2"/>
  <c r="P138" i="2"/>
  <c r="N138" i="2"/>
  <c r="K138" i="2"/>
  <c r="R137" i="2"/>
  <c r="Q137" i="2"/>
  <c r="P137" i="2"/>
  <c r="N137" i="2"/>
  <c r="K137" i="2"/>
  <c r="R136" i="2"/>
  <c r="Q136" i="2"/>
  <c r="P136" i="2"/>
  <c r="N136" i="2"/>
  <c r="K136" i="2"/>
  <c r="R135" i="2"/>
  <c r="Q135" i="2"/>
  <c r="P135" i="2"/>
  <c r="N135" i="2"/>
  <c r="K135" i="2"/>
  <c r="R134" i="2"/>
  <c r="Q134" i="2"/>
  <c r="P134" i="2"/>
  <c r="N134" i="2"/>
  <c r="K134" i="2"/>
  <c r="R133" i="2"/>
  <c r="Q133" i="2"/>
  <c r="P133" i="2"/>
  <c r="N133" i="2"/>
  <c r="K133" i="2"/>
  <c r="R132" i="2"/>
  <c r="Q132" i="2"/>
  <c r="P132" i="2"/>
  <c r="N132" i="2"/>
  <c r="K132" i="2"/>
  <c r="R131" i="2"/>
  <c r="Q131" i="2"/>
  <c r="P131" i="2"/>
  <c r="N131" i="2"/>
  <c r="K131" i="2"/>
  <c r="R130" i="2"/>
  <c r="Q130" i="2"/>
  <c r="P130" i="2"/>
  <c r="N130" i="2"/>
  <c r="K130" i="2"/>
  <c r="R129" i="2"/>
  <c r="Q129" i="2"/>
  <c r="P129" i="2"/>
  <c r="N129" i="2"/>
  <c r="K129" i="2"/>
  <c r="R128" i="2"/>
  <c r="Q128" i="2"/>
  <c r="P128" i="2"/>
  <c r="N128" i="2"/>
  <c r="K128" i="2"/>
  <c r="R127" i="2"/>
  <c r="Q127" i="2"/>
  <c r="P127" i="2"/>
  <c r="N127" i="2"/>
  <c r="K127" i="2"/>
  <c r="R126" i="2"/>
  <c r="Q126" i="2"/>
  <c r="P126" i="2"/>
  <c r="N126" i="2"/>
  <c r="K126" i="2"/>
  <c r="R125" i="2"/>
  <c r="Q125" i="2"/>
  <c r="P125" i="2"/>
  <c r="N125" i="2"/>
  <c r="K125" i="2"/>
  <c r="R124" i="2"/>
  <c r="Q124" i="2"/>
  <c r="P124" i="2"/>
  <c r="N124" i="2"/>
  <c r="K124" i="2"/>
  <c r="R123" i="2"/>
  <c r="Q123" i="2"/>
  <c r="P123" i="2"/>
  <c r="N123" i="2"/>
  <c r="K123" i="2"/>
  <c r="R122" i="2"/>
  <c r="Q122" i="2"/>
  <c r="P122" i="2"/>
  <c r="N122" i="2"/>
  <c r="K122" i="2"/>
  <c r="R121" i="2"/>
  <c r="Q121" i="2"/>
  <c r="P121" i="2"/>
  <c r="N121" i="2"/>
  <c r="K121" i="2"/>
  <c r="R120" i="2"/>
  <c r="Q120" i="2"/>
  <c r="P120" i="2"/>
  <c r="N120" i="2"/>
  <c r="K120" i="2"/>
  <c r="R119" i="2"/>
  <c r="Q119" i="2"/>
  <c r="P119" i="2"/>
  <c r="N119" i="2"/>
  <c r="K119" i="2"/>
  <c r="R118" i="2"/>
  <c r="Q118" i="2"/>
  <c r="P118" i="2"/>
  <c r="N118" i="2"/>
  <c r="K118" i="2"/>
  <c r="R117" i="2"/>
  <c r="Q117" i="2"/>
  <c r="P117" i="2"/>
  <c r="N117" i="2"/>
  <c r="K117" i="2"/>
  <c r="R116" i="2"/>
  <c r="Q116" i="2"/>
  <c r="P116" i="2"/>
  <c r="N116" i="2"/>
  <c r="K116" i="2"/>
  <c r="R115" i="2"/>
  <c r="Q115" i="2"/>
  <c r="P115" i="2"/>
  <c r="N115" i="2"/>
  <c r="K115" i="2"/>
  <c r="R114" i="2"/>
  <c r="Q114" i="2"/>
  <c r="P114" i="2"/>
  <c r="N114" i="2"/>
  <c r="K114" i="2"/>
  <c r="R113" i="2"/>
  <c r="Q113" i="2"/>
  <c r="P113" i="2"/>
  <c r="N113" i="2"/>
  <c r="K113" i="2"/>
  <c r="R112" i="2"/>
  <c r="Q112" i="2"/>
  <c r="P112" i="2"/>
  <c r="N112" i="2"/>
  <c r="K112" i="2"/>
  <c r="R111" i="2"/>
  <c r="Q111" i="2"/>
  <c r="P111" i="2"/>
  <c r="N111" i="2"/>
  <c r="K111" i="2"/>
  <c r="R110" i="2"/>
  <c r="Q110" i="2"/>
  <c r="P110" i="2"/>
  <c r="N110" i="2"/>
  <c r="K110" i="2"/>
  <c r="R109" i="2"/>
  <c r="Q109" i="2"/>
  <c r="P109" i="2"/>
  <c r="N109" i="2"/>
  <c r="K109" i="2"/>
  <c r="R108" i="2"/>
  <c r="Q108" i="2"/>
  <c r="P108" i="2"/>
  <c r="N108" i="2"/>
  <c r="K108" i="2"/>
  <c r="R107" i="2"/>
  <c r="Q107" i="2"/>
  <c r="P107" i="2"/>
  <c r="N107" i="2"/>
  <c r="K107" i="2"/>
  <c r="R106" i="2"/>
  <c r="Q106" i="2"/>
  <c r="P106" i="2"/>
  <c r="N106" i="2"/>
  <c r="K106" i="2"/>
  <c r="R105" i="2"/>
  <c r="Q105" i="2"/>
  <c r="P105" i="2"/>
  <c r="N105" i="2"/>
  <c r="K105" i="2"/>
  <c r="R104" i="2"/>
  <c r="Q104" i="2"/>
  <c r="P104" i="2"/>
  <c r="N104" i="2"/>
  <c r="K104" i="2"/>
  <c r="R103" i="2"/>
  <c r="Q103" i="2"/>
  <c r="P103" i="2"/>
  <c r="N103" i="2"/>
  <c r="K103" i="2"/>
  <c r="R102" i="2"/>
  <c r="Q102" i="2"/>
  <c r="P102" i="2"/>
  <c r="N102" i="2"/>
  <c r="K102" i="2"/>
  <c r="R101" i="2"/>
  <c r="Q101" i="2"/>
  <c r="P101" i="2"/>
  <c r="N101" i="2"/>
  <c r="K101" i="2"/>
  <c r="R100" i="2"/>
  <c r="Q100" i="2"/>
  <c r="P100" i="2"/>
  <c r="N100" i="2"/>
  <c r="K100" i="2"/>
  <c r="R99" i="2"/>
  <c r="Q99" i="2"/>
  <c r="P99" i="2"/>
  <c r="N99" i="2"/>
  <c r="K99" i="2"/>
  <c r="R98" i="2"/>
  <c r="Q98" i="2"/>
  <c r="P98" i="2"/>
  <c r="N98" i="2"/>
  <c r="K98" i="2"/>
  <c r="R97" i="2"/>
  <c r="Q97" i="2"/>
  <c r="P97" i="2"/>
  <c r="N97" i="2"/>
  <c r="K97" i="2"/>
  <c r="R96" i="2"/>
  <c r="Q96" i="2"/>
  <c r="P96" i="2"/>
  <c r="N96" i="2"/>
  <c r="K96" i="2"/>
  <c r="R95" i="2"/>
  <c r="Q95" i="2"/>
  <c r="P95" i="2"/>
  <c r="N95" i="2"/>
  <c r="K95" i="2"/>
  <c r="R94" i="2"/>
  <c r="Q94" i="2"/>
  <c r="P94" i="2"/>
  <c r="N94" i="2"/>
  <c r="K94" i="2"/>
  <c r="R93" i="2"/>
  <c r="Q93" i="2"/>
  <c r="P93" i="2"/>
  <c r="N93" i="2"/>
  <c r="K93" i="2"/>
  <c r="R92" i="2"/>
  <c r="Q92" i="2"/>
  <c r="P92" i="2"/>
  <c r="N92" i="2"/>
  <c r="K92" i="2"/>
  <c r="R91" i="2"/>
  <c r="Q91" i="2"/>
  <c r="P91" i="2"/>
  <c r="N91" i="2"/>
  <c r="K91" i="2"/>
  <c r="R90" i="2"/>
  <c r="Q90" i="2"/>
  <c r="P90" i="2"/>
  <c r="N90" i="2"/>
  <c r="K90" i="2"/>
  <c r="R89" i="2"/>
  <c r="Q89" i="2"/>
  <c r="P89" i="2"/>
  <c r="N89" i="2"/>
  <c r="K89" i="2"/>
  <c r="R88" i="2"/>
  <c r="Q88" i="2"/>
  <c r="P88" i="2"/>
  <c r="N88" i="2"/>
  <c r="K88" i="2"/>
  <c r="R87" i="2"/>
  <c r="Q87" i="2"/>
  <c r="P87" i="2"/>
  <c r="N87" i="2"/>
  <c r="K87" i="2"/>
  <c r="R86" i="2"/>
  <c r="Q86" i="2"/>
  <c r="P86" i="2"/>
  <c r="N86" i="2"/>
  <c r="K86" i="2"/>
  <c r="R85" i="2"/>
  <c r="Q85" i="2"/>
  <c r="P85" i="2"/>
  <c r="N85" i="2"/>
  <c r="K85" i="2"/>
  <c r="R84" i="2"/>
  <c r="Q84" i="2"/>
  <c r="P84" i="2"/>
  <c r="N84" i="2"/>
  <c r="K84" i="2"/>
  <c r="R83" i="2"/>
  <c r="Q83" i="2"/>
  <c r="P83" i="2"/>
  <c r="N83" i="2"/>
  <c r="K83" i="2"/>
  <c r="R82" i="2"/>
  <c r="Q82" i="2"/>
  <c r="P82" i="2"/>
  <c r="N82" i="2"/>
  <c r="K82" i="2"/>
  <c r="R81" i="2"/>
  <c r="Q81" i="2"/>
  <c r="P81" i="2"/>
  <c r="N81" i="2"/>
  <c r="K81" i="2"/>
  <c r="R80" i="2"/>
  <c r="Q80" i="2"/>
  <c r="P80" i="2"/>
  <c r="N80" i="2"/>
  <c r="K80" i="2"/>
  <c r="R79" i="2"/>
  <c r="Q79" i="2"/>
  <c r="P79" i="2"/>
  <c r="N79" i="2"/>
  <c r="K79" i="2"/>
  <c r="R78" i="2"/>
  <c r="Q78" i="2"/>
  <c r="P78" i="2"/>
  <c r="N78" i="2"/>
  <c r="K78" i="2"/>
  <c r="R77" i="2"/>
  <c r="Q77" i="2"/>
  <c r="P77" i="2"/>
  <c r="N77" i="2"/>
  <c r="K77" i="2"/>
  <c r="R76" i="2"/>
  <c r="Q76" i="2"/>
  <c r="P76" i="2"/>
  <c r="N76" i="2"/>
  <c r="K76" i="2"/>
  <c r="R75" i="2"/>
  <c r="Q75" i="2"/>
  <c r="P75" i="2"/>
  <c r="N75" i="2"/>
  <c r="K75" i="2"/>
  <c r="R74" i="2"/>
  <c r="Q74" i="2"/>
  <c r="P74" i="2"/>
  <c r="N74" i="2"/>
  <c r="K74" i="2"/>
  <c r="R73" i="2"/>
  <c r="Q73" i="2"/>
  <c r="P73" i="2"/>
  <c r="N73" i="2"/>
  <c r="K73" i="2"/>
  <c r="R72" i="2"/>
  <c r="Q72" i="2"/>
  <c r="P72" i="2"/>
  <c r="N72" i="2"/>
  <c r="K72" i="2"/>
  <c r="R71" i="2"/>
  <c r="Q71" i="2"/>
  <c r="P71" i="2"/>
  <c r="N71" i="2"/>
  <c r="K71" i="2"/>
  <c r="R70" i="2"/>
  <c r="Q70" i="2"/>
  <c r="P70" i="2"/>
  <c r="N70" i="2"/>
  <c r="K70" i="2"/>
  <c r="R69" i="2"/>
  <c r="Q69" i="2"/>
  <c r="P69" i="2"/>
  <c r="N69" i="2"/>
  <c r="K69" i="2"/>
  <c r="R68" i="2"/>
  <c r="Q68" i="2"/>
  <c r="P68" i="2"/>
  <c r="N68" i="2"/>
  <c r="K68" i="2"/>
  <c r="R67" i="2"/>
  <c r="Q67" i="2"/>
  <c r="P67" i="2"/>
  <c r="N67" i="2"/>
  <c r="K67" i="2"/>
  <c r="R66" i="2"/>
  <c r="Q66" i="2"/>
  <c r="P66" i="2"/>
  <c r="N66" i="2"/>
  <c r="K66" i="2"/>
  <c r="R65" i="2"/>
  <c r="Q65" i="2"/>
  <c r="P65" i="2"/>
  <c r="N65" i="2"/>
  <c r="K65" i="2"/>
  <c r="R64" i="2"/>
  <c r="Q64" i="2"/>
  <c r="P64" i="2"/>
  <c r="N64" i="2"/>
  <c r="K64" i="2"/>
  <c r="R63" i="2"/>
  <c r="Q63" i="2"/>
  <c r="P63" i="2"/>
  <c r="N63" i="2"/>
  <c r="K63" i="2"/>
  <c r="R62" i="2"/>
  <c r="Q62" i="2"/>
  <c r="P62" i="2"/>
  <c r="N62" i="2"/>
  <c r="K62" i="2"/>
  <c r="R61" i="2"/>
  <c r="Q61" i="2"/>
  <c r="P61" i="2"/>
  <c r="N61" i="2"/>
  <c r="K61" i="2"/>
  <c r="R60" i="2"/>
  <c r="Q60" i="2"/>
  <c r="P60" i="2"/>
  <c r="N60" i="2"/>
  <c r="K60" i="2"/>
  <c r="R59" i="2"/>
  <c r="Q59" i="2"/>
  <c r="P59" i="2"/>
  <c r="N59" i="2"/>
  <c r="K59" i="2"/>
  <c r="R58" i="2"/>
  <c r="Q58" i="2"/>
  <c r="P58" i="2"/>
  <c r="N58" i="2"/>
  <c r="K58" i="2"/>
  <c r="R57" i="2"/>
  <c r="Q57" i="2"/>
  <c r="P57" i="2"/>
  <c r="N57" i="2"/>
  <c r="K57" i="2"/>
  <c r="R56" i="2"/>
  <c r="Q56" i="2"/>
  <c r="P56" i="2"/>
  <c r="N56" i="2"/>
  <c r="K56" i="2"/>
  <c r="R55" i="2"/>
  <c r="Q55" i="2"/>
  <c r="P55" i="2"/>
  <c r="N55" i="2"/>
  <c r="K55" i="2"/>
  <c r="R54" i="2"/>
  <c r="Q54" i="2"/>
  <c r="P54" i="2"/>
  <c r="N54" i="2"/>
  <c r="K54" i="2"/>
  <c r="R53" i="2"/>
  <c r="Q53" i="2"/>
  <c r="P53" i="2"/>
  <c r="N53" i="2"/>
  <c r="K53" i="2"/>
  <c r="R52" i="2"/>
  <c r="Q52" i="2"/>
  <c r="P52" i="2"/>
  <c r="N52" i="2"/>
  <c r="K52" i="2"/>
  <c r="R51" i="2"/>
  <c r="Q51" i="2"/>
  <c r="P51" i="2"/>
  <c r="N51" i="2"/>
  <c r="K51" i="2"/>
  <c r="R50" i="2"/>
  <c r="Q50" i="2"/>
  <c r="P50" i="2"/>
  <c r="N50" i="2"/>
  <c r="K50" i="2"/>
  <c r="R49" i="2"/>
  <c r="Q49" i="2"/>
  <c r="P49" i="2"/>
  <c r="N49" i="2"/>
  <c r="K49" i="2"/>
  <c r="R48" i="2"/>
  <c r="Q48" i="2"/>
  <c r="P48" i="2"/>
  <c r="N48" i="2"/>
  <c r="K48" i="2"/>
  <c r="R47" i="2"/>
  <c r="Q47" i="2"/>
  <c r="P47" i="2"/>
  <c r="N47" i="2"/>
  <c r="K47" i="2"/>
  <c r="R46" i="2"/>
  <c r="Q46" i="2"/>
  <c r="P46" i="2"/>
  <c r="N46" i="2"/>
  <c r="K46" i="2"/>
  <c r="R45" i="2"/>
  <c r="Q45" i="2"/>
  <c r="P45" i="2"/>
  <c r="N45" i="2"/>
  <c r="K45" i="2"/>
  <c r="R44" i="2"/>
  <c r="Q44" i="2"/>
  <c r="P44" i="2"/>
  <c r="N44" i="2"/>
  <c r="K44" i="2"/>
  <c r="R43" i="2"/>
  <c r="Q43" i="2"/>
  <c r="P43" i="2"/>
  <c r="N43" i="2"/>
  <c r="K43" i="2"/>
  <c r="R42" i="2"/>
  <c r="Q42" i="2"/>
  <c r="P42" i="2"/>
  <c r="N42" i="2"/>
  <c r="K42" i="2"/>
  <c r="R41" i="2"/>
  <c r="Q41" i="2"/>
  <c r="P41" i="2"/>
  <c r="N41" i="2"/>
  <c r="K41" i="2"/>
  <c r="R40" i="2"/>
  <c r="Q40" i="2"/>
  <c r="P40" i="2"/>
  <c r="N40" i="2"/>
  <c r="K40" i="2"/>
  <c r="R39" i="2"/>
  <c r="Q39" i="2"/>
  <c r="P39" i="2"/>
  <c r="N39" i="2"/>
  <c r="K39" i="2"/>
  <c r="R38" i="2"/>
  <c r="Q38" i="2"/>
  <c r="P38" i="2"/>
  <c r="N38" i="2"/>
  <c r="K38" i="2"/>
  <c r="R37" i="2"/>
  <c r="Q37" i="2"/>
  <c r="P37" i="2"/>
  <c r="N37" i="2"/>
  <c r="K37" i="2"/>
  <c r="R36" i="2"/>
  <c r="Q36" i="2"/>
  <c r="P36" i="2"/>
  <c r="N36" i="2"/>
  <c r="K36" i="2"/>
  <c r="R35" i="2"/>
  <c r="Q35" i="2"/>
  <c r="P35" i="2"/>
  <c r="N35" i="2"/>
  <c r="K35" i="2"/>
  <c r="R34" i="2"/>
  <c r="Q34" i="2"/>
  <c r="P34" i="2"/>
  <c r="N34" i="2"/>
  <c r="K34" i="2"/>
  <c r="R33" i="2"/>
  <c r="Q33" i="2"/>
  <c r="P33" i="2"/>
  <c r="N33" i="2"/>
  <c r="K33" i="2"/>
  <c r="R32" i="2"/>
  <c r="Q32" i="2"/>
  <c r="P32" i="2"/>
  <c r="N32" i="2"/>
  <c r="K32" i="2"/>
  <c r="R31" i="2"/>
  <c r="Q31" i="2"/>
  <c r="P31" i="2"/>
  <c r="N31" i="2"/>
  <c r="K31" i="2"/>
  <c r="R30" i="2"/>
  <c r="Q30" i="2"/>
  <c r="P30" i="2"/>
  <c r="N30" i="2"/>
  <c r="K30" i="2"/>
  <c r="R29" i="2"/>
  <c r="Q29" i="2"/>
  <c r="P29" i="2"/>
  <c r="N29" i="2"/>
  <c r="K29" i="2"/>
  <c r="R28" i="2"/>
  <c r="Q28" i="2"/>
  <c r="P28" i="2"/>
  <c r="N28" i="2"/>
  <c r="K28" i="2"/>
  <c r="R27" i="2"/>
  <c r="Q27" i="2"/>
  <c r="P27" i="2"/>
  <c r="N27" i="2"/>
  <c r="K27" i="2"/>
  <c r="R26" i="2"/>
  <c r="Q26" i="2"/>
  <c r="P26" i="2"/>
  <c r="N26" i="2"/>
  <c r="K26" i="2"/>
  <c r="R25" i="2"/>
  <c r="Q25" i="2"/>
  <c r="P25" i="2"/>
  <c r="N25" i="2"/>
  <c r="K25" i="2"/>
  <c r="R24" i="2"/>
  <c r="Q24" i="2"/>
  <c r="P24" i="2"/>
  <c r="N24" i="2"/>
  <c r="K24" i="2"/>
  <c r="R23" i="2"/>
  <c r="Q23" i="2"/>
  <c r="P23" i="2"/>
  <c r="N23" i="2"/>
  <c r="K23" i="2"/>
  <c r="R22" i="2"/>
  <c r="Q22" i="2"/>
  <c r="P22" i="2"/>
  <c r="N22" i="2"/>
  <c r="K22" i="2"/>
  <c r="R21" i="2"/>
  <c r="Q21" i="2"/>
  <c r="P21" i="2"/>
  <c r="N21" i="2"/>
  <c r="K21" i="2"/>
  <c r="R20" i="2"/>
  <c r="Q20" i="2"/>
  <c r="P20" i="2"/>
  <c r="N20" i="2"/>
  <c r="K20" i="2"/>
  <c r="R19" i="2"/>
  <c r="Q19" i="2"/>
  <c r="P19" i="2"/>
  <c r="N19" i="2"/>
  <c r="K19" i="2"/>
  <c r="R18" i="2"/>
  <c r="Q18" i="2"/>
  <c r="P18" i="2"/>
  <c r="N18" i="2"/>
  <c r="K18" i="2"/>
  <c r="R17" i="2"/>
  <c r="Q17" i="2"/>
  <c r="P17" i="2"/>
  <c r="N17" i="2"/>
  <c r="K17" i="2"/>
  <c r="R16" i="2"/>
  <c r="Q16" i="2"/>
  <c r="P16" i="2"/>
  <c r="N16" i="2"/>
  <c r="K16" i="2"/>
  <c r="R15" i="2"/>
  <c r="Q15" i="2"/>
  <c r="P15" i="2"/>
  <c r="N15" i="2"/>
  <c r="K15" i="2"/>
  <c r="R14" i="2"/>
  <c r="Q14" i="2"/>
  <c r="P14" i="2"/>
  <c r="N14" i="2"/>
  <c r="K14" i="2"/>
  <c r="R13" i="2"/>
  <c r="Q13" i="2"/>
  <c r="P13" i="2"/>
  <c r="N13" i="2"/>
  <c r="K13" i="2"/>
  <c r="R12" i="2"/>
  <c r="Q12" i="2"/>
  <c r="P12" i="2"/>
  <c r="N12" i="2"/>
  <c r="K12" i="2"/>
  <c r="R11" i="2"/>
  <c r="Q11" i="2"/>
  <c r="P11" i="2"/>
  <c r="N11" i="2"/>
  <c r="K11" i="2"/>
  <c r="R10" i="2"/>
  <c r="Q10" i="2"/>
  <c r="P10" i="2"/>
  <c r="N10" i="2"/>
  <c r="K10" i="2"/>
  <c r="R9" i="2"/>
  <c r="Q9" i="2"/>
  <c r="P9" i="2"/>
  <c r="N9" i="2"/>
  <c r="K9" i="2"/>
  <c r="R8" i="2"/>
  <c r="Q8" i="2"/>
  <c r="P8" i="2"/>
  <c r="N8" i="2"/>
  <c r="K8" i="2"/>
  <c r="R7" i="2"/>
  <c r="Q7" i="2"/>
  <c r="P7" i="2"/>
  <c r="N7" i="2"/>
  <c r="K7" i="2"/>
  <c r="R6" i="2"/>
  <c r="Q6" i="2"/>
  <c r="P6" i="2"/>
  <c r="N6" i="2"/>
  <c r="K6" i="2"/>
  <c r="R5" i="2"/>
  <c r="Q5" i="2"/>
  <c r="P5" i="2"/>
  <c r="N5" i="2"/>
  <c r="K5" i="2"/>
  <c r="R4" i="2"/>
  <c r="Q4" i="2"/>
  <c r="P4" i="2"/>
  <c r="N4" i="2"/>
  <c r="K4" i="2"/>
  <c r="R3" i="2"/>
  <c r="Q3" i="2"/>
  <c r="P3" i="2"/>
  <c r="N3" i="2"/>
  <c r="K3" i="2"/>
  <c r="R2" i="2"/>
  <c r="Q2" i="2"/>
  <c r="P2" i="2"/>
  <c r="N2" i="2"/>
  <c r="K2" i="2"/>
  <c r="F13" i="12"/>
  <c r="E13" i="12"/>
  <c r="D13" i="12"/>
  <c r="C13" i="12"/>
  <c r="E12" i="12"/>
  <c r="D12" i="12"/>
  <c r="C12" i="12"/>
  <c r="C14" i="12" s="1"/>
  <c r="K11" i="12"/>
  <c r="J11" i="12"/>
  <c r="I11" i="12"/>
  <c r="L11" i="12" s="1"/>
  <c r="E11" i="12"/>
  <c r="D11" i="12"/>
  <c r="C11" i="12"/>
  <c r="F11" i="12" s="1"/>
  <c r="E10" i="12"/>
  <c r="E14" i="12" s="1"/>
  <c r="D10" i="12"/>
  <c r="C10" i="12"/>
  <c r="E7" i="12"/>
  <c r="D7" i="12"/>
  <c r="C7" i="12"/>
  <c r="F7" i="12" s="1"/>
  <c r="E6" i="12"/>
  <c r="D6" i="12"/>
  <c r="C6" i="12"/>
  <c r="F6" i="12" s="1"/>
  <c r="E5" i="12"/>
  <c r="E8" i="12" s="1"/>
  <c r="D5" i="12"/>
  <c r="D8" i="12" s="1"/>
  <c r="C5" i="12"/>
  <c r="F5" i="12" s="1"/>
  <c r="F8" i="12" s="1"/>
  <c r="N1002" i="1"/>
  <c r="M1002" i="1"/>
  <c r="L1002" i="1"/>
  <c r="K1002" i="1"/>
  <c r="J1002" i="1"/>
  <c r="A1001" i="1"/>
  <c r="A1000" i="1"/>
  <c r="A999" i="1"/>
  <c r="A998" i="1"/>
  <c r="A997" i="1"/>
  <c r="A996" i="1"/>
  <c r="A995" i="1"/>
  <c r="F994" i="1"/>
  <c r="E994" i="1"/>
  <c r="D994" i="1"/>
  <c r="C994" i="1"/>
  <c r="A994" i="1"/>
  <c r="A993" i="1"/>
  <c r="F992" i="1"/>
  <c r="E992" i="1"/>
  <c r="D992" i="1"/>
  <c r="C992" i="1"/>
  <c r="A992" i="1"/>
  <c r="A991" i="1"/>
  <c r="F990" i="1"/>
  <c r="E990" i="1"/>
  <c r="D990" i="1"/>
  <c r="C990" i="1"/>
  <c r="A990" i="1"/>
  <c r="F989" i="1"/>
  <c r="E989" i="1"/>
  <c r="D989" i="1"/>
  <c r="C989" i="1"/>
  <c r="A989" i="1"/>
  <c r="A988" i="1"/>
  <c r="F987" i="1"/>
  <c r="E987" i="1"/>
  <c r="D987" i="1"/>
  <c r="C987" i="1"/>
  <c r="A987" i="1"/>
  <c r="F986" i="1"/>
  <c r="E986" i="1"/>
  <c r="D986" i="1"/>
  <c r="C986" i="1"/>
  <c r="A986" i="1"/>
  <c r="A985" i="1"/>
  <c r="F984" i="1"/>
  <c r="E984" i="1"/>
  <c r="D984" i="1"/>
  <c r="C984" i="1"/>
  <c r="A984" i="1"/>
  <c r="A983" i="1"/>
  <c r="F982" i="1"/>
  <c r="E982" i="1"/>
  <c r="D982" i="1"/>
  <c r="C982" i="1"/>
  <c r="A982" i="1"/>
  <c r="A981" i="1"/>
  <c r="F980" i="1"/>
  <c r="E980" i="1"/>
  <c r="D980" i="1"/>
  <c r="C980" i="1"/>
  <c r="A980" i="1"/>
  <c r="F979" i="1"/>
  <c r="E979" i="1"/>
  <c r="D979" i="1"/>
  <c r="C979" i="1"/>
  <c r="A979" i="1"/>
  <c r="A978" i="1"/>
  <c r="F977" i="1"/>
  <c r="E977" i="1"/>
  <c r="D977" i="1"/>
  <c r="C977" i="1"/>
  <c r="A977" i="1"/>
  <c r="F976" i="1"/>
  <c r="E976" i="1"/>
  <c r="D976" i="1"/>
  <c r="C976" i="1"/>
  <c r="A976" i="1"/>
  <c r="A975" i="1"/>
  <c r="F974" i="1"/>
  <c r="E974" i="1"/>
  <c r="D974" i="1"/>
  <c r="C974" i="1"/>
  <c r="A974" i="1"/>
  <c r="A973" i="1"/>
  <c r="F972" i="1"/>
  <c r="E972" i="1"/>
  <c r="D972" i="1"/>
  <c r="C972" i="1"/>
  <c r="A972" i="1"/>
  <c r="A971" i="1"/>
  <c r="A970" i="1"/>
  <c r="F969" i="1"/>
  <c r="E969" i="1"/>
  <c r="D969" i="1"/>
  <c r="C969" i="1"/>
  <c r="A969" i="1"/>
  <c r="F968" i="1"/>
  <c r="E968" i="1"/>
  <c r="D968" i="1"/>
  <c r="C968" i="1"/>
  <c r="A968" i="1"/>
  <c r="A967" i="1"/>
  <c r="F966" i="1"/>
  <c r="E966" i="1"/>
  <c r="D966" i="1"/>
  <c r="C966" i="1"/>
  <c r="A966" i="1"/>
  <c r="A965" i="1"/>
  <c r="F964" i="1"/>
  <c r="E964" i="1"/>
  <c r="D964" i="1"/>
  <c r="C964"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F850" i="1"/>
  <c r="E850" i="1"/>
  <c r="D850" i="1"/>
  <c r="C850"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F791" i="1"/>
  <c r="E791" i="1"/>
  <c r="D791" i="1"/>
  <c r="C791"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F629" i="1"/>
  <c r="E629" i="1"/>
  <c r="D629" i="1"/>
  <c r="C629" i="1"/>
  <c r="A629" i="1"/>
  <c r="A628" i="1"/>
  <c r="F627" i="1"/>
  <c r="E627" i="1"/>
  <c r="D627" i="1"/>
  <c r="C627" i="1"/>
  <c r="A627" i="1"/>
  <c r="A626" i="1"/>
  <c r="F625" i="1"/>
  <c r="E625" i="1"/>
  <c r="D625" i="1"/>
  <c r="C625" i="1"/>
  <c r="A625" i="1"/>
  <c r="A624" i="1"/>
  <c r="A623" i="1"/>
  <c r="F622" i="1"/>
  <c r="E622" i="1"/>
  <c r="D622" i="1"/>
  <c r="C622" i="1"/>
  <c r="A622" i="1"/>
  <c r="F621" i="1"/>
  <c r="E621" i="1"/>
  <c r="D621" i="1"/>
  <c r="C621" i="1"/>
  <c r="A621" i="1"/>
  <c r="A620" i="1"/>
  <c r="F619" i="1"/>
  <c r="E619" i="1"/>
  <c r="D619" i="1"/>
  <c r="C619" i="1"/>
  <c r="A619" i="1"/>
  <c r="A618" i="1"/>
  <c r="F617" i="1"/>
  <c r="E617" i="1"/>
  <c r="D617" i="1"/>
  <c r="C617" i="1"/>
  <c r="A617" i="1"/>
  <c r="A616" i="1"/>
  <c r="F615" i="1"/>
  <c r="E615" i="1"/>
  <c r="D615" i="1"/>
  <c r="C615" i="1"/>
  <c r="A615" i="1"/>
  <c r="A614" i="1"/>
  <c r="F613" i="1"/>
  <c r="E613" i="1"/>
  <c r="D613" i="1"/>
  <c r="C613" i="1"/>
  <c r="A613" i="1"/>
  <c r="A612" i="1"/>
  <c r="A611" i="1"/>
  <c r="A610" i="1"/>
  <c r="F609" i="1"/>
  <c r="E609" i="1"/>
  <c r="D609" i="1"/>
  <c r="C609" i="1"/>
  <c r="A609" i="1"/>
  <c r="A608" i="1"/>
  <c r="F607" i="1"/>
  <c r="E607" i="1"/>
  <c r="D607" i="1"/>
  <c r="C607" i="1"/>
  <c r="A607" i="1"/>
  <c r="A606" i="1"/>
  <c r="F605" i="1"/>
  <c r="E605" i="1"/>
  <c r="D605" i="1"/>
  <c r="C605" i="1"/>
  <c r="A605" i="1"/>
  <c r="A604" i="1"/>
  <c r="A603" i="1"/>
  <c r="F602" i="1"/>
  <c r="E602" i="1"/>
  <c r="D602" i="1"/>
  <c r="C602" i="1"/>
  <c r="A602" i="1"/>
  <c r="A601" i="1"/>
  <c r="A600" i="1"/>
  <c r="F599" i="1"/>
  <c r="E599" i="1"/>
  <c r="D599" i="1"/>
  <c r="C599" i="1"/>
  <c r="A599" i="1"/>
  <c r="A598" i="1"/>
  <c r="F597" i="1"/>
  <c r="E597" i="1"/>
  <c r="D597" i="1"/>
  <c r="C597" i="1"/>
  <c r="A597" i="1"/>
  <c r="A596" i="1"/>
  <c r="A595" i="1"/>
  <c r="A594" i="1"/>
  <c r="F593" i="1"/>
  <c r="E593" i="1"/>
  <c r="D593" i="1"/>
  <c r="C593" i="1"/>
  <c r="A593" i="1"/>
  <c r="A592" i="1"/>
  <c r="A591" i="1"/>
  <c r="A590" i="1"/>
  <c r="A589" i="1"/>
  <c r="A588" i="1"/>
  <c r="A587" i="1"/>
  <c r="A586" i="1"/>
  <c r="A585" i="1"/>
  <c r="A584" i="1"/>
  <c r="A583" i="1"/>
  <c r="A582" i="1"/>
  <c r="A581" i="1"/>
  <c r="A580" i="1"/>
  <c r="A579" i="1"/>
  <c r="A578" i="1"/>
  <c r="A577" i="1"/>
  <c r="A576" i="1"/>
  <c r="A575" i="1"/>
  <c r="A574" i="1"/>
  <c r="F573" i="1"/>
  <c r="E573" i="1"/>
  <c r="D573" i="1"/>
  <c r="C573" i="1"/>
  <c r="A573" i="1"/>
  <c r="A572" i="1"/>
  <c r="A571" i="1"/>
  <c r="A570" i="1"/>
  <c r="A569" i="1"/>
  <c r="A568" i="1"/>
  <c r="F567" i="1"/>
  <c r="E567" i="1"/>
  <c r="D567" i="1"/>
  <c r="C567" i="1"/>
  <c r="A567" i="1"/>
  <c r="A566" i="1"/>
  <c r="A565" i="1"/>
  <c r="A564" i="1"/>
  <c r="A563" i="1"/>
  <c r="A562" i="1"/>
  <c r="A561" i="1"/>
  <c r="A560" i="1"/>
  <c r="A559" i="1"/>
  <c r="F558" i="1"/>
  <c r="E558" i="1"/>
  <c r="D558" i="1"/>
  <c r="C558" i="1"/>
  <c r="A558" i="1"/>
  <c r="A557" i="1"/>
  <c r="F556" i="1"/>
  <c r="E556" i="1"/>
  <c r="D556" i="1"/>
  <c r="C556" i="1"/>
  <c r="A556" i="1"/>
  <c r="A555" i="1"/>
  <c r="F554" i="1"/>
  <c r="E554" i="1"/>
  <c r="D554" i="1"/>
  <c r="C554" i="1"/>
  <c r="A554" i="1"/>
  <c r="A553" i="1"/>
  <c r="F552" i="1"/>
  <c r="E552" i="1"/>
  <c r="D552" i="1"/>
  <c r="C552" i="1"/>
  <c r="A552" i="1"/>
  <c r="A551" i="1"/>
  <c r="F550" i="1"/>
  <c r="E550" i="1"/>
  <c r="D550" i="1"/>
  <c r="C550" i="1"/>
  <c r="A550" i="1"/>
  <c r="A549" i="1"/>
  <c r="F548" i="1"/>
  <c r="E548" i="1"/>
  <c r="D548" i="1"/>
  <c r="C548" i="1"/>
  <c r="A548" i="1"/>
  <c r="A547" i="1"/>
  <c r="A546" i="1"/>
  <c r="F545" i="1"/>
  <c r="E545" i="1"/>
  <c r="D545" i="1"/>
  <c r="C545" i="1"/>
  <c r="A545" i="1"/>
  <c r="A544" i="1"/>
  <c r="A543" i="1"/>
  <c r="A542" i="1"/>
  <c r="A541" i="1"/>
  <c r="A540" i="1"/>
  <c r="A539" i="1"/>
  <c r="A538" i="1"/>
  <c r="A537" i="1"/>
  <c r="A536" i="1"/>
  <c r="A535" i="1"/>
  <c r="A534" i="1"/>
  <c r="A533" i="1"/>
  <c r="A532" i="1"/>
  <c r="A531" i="1"/>
  <c r="F530" i="1"/>
  <c r="E530" i="1"/>
  <c r="D530" i="1"/>
  <c r="C530" i="1"/>
  <c r="A530" i="1"/>
  <c r="A529" i="1"/>
  <c r="A528" i="1"/>
  <c r="F527" i="1"/>
  <c r="E527" i="1"/>
  <c r="D527" i="1"/>
  <c r="C527" i="1"/>
  <c r="A527" i="1"/>
  <c r="A526" i="1"/>
  <c r="A525" i="1"/>
  <c r="A524" i="1"/>
  <c r="A523" i="1"/>
  <c r="A522" i="1"/>
  <c r="A521" i="1"/>
  <c r="A520" i="1"/>
  <c r="A519" i="1"/>
  <c r="F518" i="1"/>
  <c r="E518" i="1"/>
  <c r="D518" i="1"/>
  <c r="C518" i="1"/>
  <c r="A518" i="1"/>
  <c r="A517" i="1"/>
  <c r="A516" i="1"/>
  <c r="A515" i="1"/>
  <c r="A514" i="1"/>
  <c r="A513" i="1"/>
  <c r="F512" i="1"/>
  <c r="E512" i="1"/>
  <c r="D512" i="1"/>
  <c r="C512" i="1"/>
  <c r="A512" i="1"/>
  <c r="A511" i="1"/>
  <c r="A510" i="1"/>
  <c r="A509" i="1"/>
  <c r="A508" i="1"/>
  <c r="A507" i="1"/>
  <c r="F506" i="1"/>
  <c r="E506" i="1"/>
  <c r="D506" i="1"/>
  <c r="C506" i="1"/>
  <c r="A506" i="1"/>
  <c r="F505" i="1"/>
  <c r="E505" i="1"/>
  <c r="D505" i="1"/>
  <c r="C505" i="1"/>
  <c r="A505" i="1"/>
  <c r="F504" i="1"/>
  <c r="E504" i="1"/>
  <c r="D504" i="1"/>
  <c r="C504" i="1"/>
  <c r="A504" i="1"/>
  <c r="A503" i="1"/>
  <c r="A502" i="1"/>
  <c r="A501" i="1"/>
  <c r="A500" i="1"/>
  <c r="A499" i="1"/>
  <c r="A498" i="1"/>
  <c r="A497" i="1"/>
  <c r="F496" i="1"/>
  <c r="E496" i="1"/>
  <c r="D496" i="1"/>
  <c r="C496" i="1"/>
  <c r="A496" i="1"/>
  <c r="A495" i="1"/>
  <c r="F494" i="1"/>
  <c r="E494" i="1"/>
  <c r="D494" i="1"/>
  <c r="C494" i="1"/>
  <c r="A494" i="1"/>
  <c r="A493" i="1"/>
  <c r="A492" i="1"/>
  <c r="A491" i="1"/>
  <c r="A490" i="1"/>
  <c r="F489" i="1"/>
  <c r="E489" i="1"/>
  <c r="D489" i="1"/>
  <c r="C489" i="1"/>
  <c r="A489" i="1"/>
  <c r="A488" i="1"/>
  <c r="F487" i="1"/>
  <c r="E487" i="1"/>
  <c r="D487" i="1"/>
  <c r="C487" i="1"/>
  <c r="A487" i="1"/>
  <c r="F486" i="1"/>
  <c r="E486" i="1"/>
  <c r="D486" i="1"/>
  <c r="C486" i="1"/>
  <c r="A486" i="1"/>
  <c r="A485" i="1"/>
  <c r="F484" i="1"/>
  <c r="E484" i="1"/>
  <c r="D484" i="1"/>
  <c r="C484" i="1"/>
  <c r="A484" i="1"/>
  <c r="A483" i="1"/>
  <c r="F482" i="1"/>
  <c r="E482" i="1"/>
  <c r="D482" i="1"/>
  <c r="C482" i="1"/>
  <c r="A482" i="1"/>
  <c r="F481" i="1"/>
  <c r="E481" i="1"/>
  <c r="D481" i="1"/>
  <c r="C481" i="1"/>
  <c r="A481" i="1"/>
  <c r="A480" i="1"/>
  <c r="F479" i="1"/>
  <c r="E479" i="1"/>
  <c r="D479" i="1"/>
  <c r="C479" i="1"/>
  <c r="A479" i="1"/>
  <c r="A478" i="1"/>
  <c r="F477" i="1"/>
  <c r="E477" i="1"/>
  <c r="D477" i="1"/>
  <c r="C477" i="1"/>
  <c r="A477" i="1"/>
  <c r="F476" i="1"/>
  <c r="E476" i="1"/>
  <c r="D476" i="1"/>
  <c r="C476" i="1"/>
  <c r="A476" i="1"/>
  <c r="A475" i="1"/>
  <c r="F474" i="1"/>
  <c r="E474" i="1"/>
  <c r="D474" i="1"/>
  <c r="C474" i="1"/>
  <c r="A474" i="1"/>
  <c r="A473" i="1"/>
  <c r="F472" i="1"/>
  <c r="E472" i="1"/>
  <c r="D472" i="1"/>
  <c r="C472" i="1"/>
  <c r="A472" i="1"/>
  <c r="A471" i="1"/>
  <c r="F470" i="1"/>
  <c r="E470" i="1"/>
  <c r="D470" i="1"/>
  <c r="C470" i="1"/>
  <c r="A470" i="1"/>
  <c r="A469" i="1"/>
  <c r="F468" i="1"/>
  <c r="E468" i="1"/>
  <c r="D468" i="1"/>
  <c r="C468" i="1"/>
  <c r="A468" i="1"/>
  <c r="A467" i="1"/>
  <c r="F466" i="1"/>
  <c r="E466" i="1"/>
  <c r="D466" i="1"/>
  <c r="C466"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H431" i="1"/>
  <c r="A431" i="1"/>
  <c r="H430" i="1"/>
  <c r="A430" i="1"/>
  <c r="H429" i="1"/>
  <c r="A429" i="1"/>
  <c r="H428"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E385" i="1"/>
  <c r="D385" i="1"/>
  <c r="C385" i="1"/>
  <c r="A385" i="1"/>
  <c r="A384" i="1"/>
  <c r="A383" i="1"/>
  <c r="A382" i="1"/>
  <c r="E381" i="1"/>
  <c r="D381" i="1"/>
  <c r="C381" i="1"/>
  <c r="A381" i="1"/>
  <c r="A380" i="1"/>
  <c r="C379"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E323" i="1"/>
  <c r="D323" i="1"/>
  <c r="C323" i="1"/>
  <c r="A323" i="1"/>
  <c r="A322" i="1"/>
  <c r="A321" i="1"/>
  <c r="A320" i="1"/>
  <c r="A319" i="1"/>
  <c r="A318" i="1"/>
  <c r="A317" i="1"/>
  <c r="A316" i="1"/>
  <c r="A315" i="1"/>
  <c r="A314" i="1"/>
  <c r="A313" i="1"/>
  <c r="A312" i="1"/>
  <c r="A311" i="1"/>
  <c r="A310" i="1"/>
  <c r="A309" i="1"/>
  <c r="A308" i="1"/>
  <c r="A307" i="1"/>
  <c r="A306" i="1"/>
  <c r="A305" i="1"/>
  <c r="A304" i="1"/>
  <c r="A303" i="1"/>
  <c r="A302" i="1"/>
  <c r="H301" i="1"/>
  <c r="A301" i="1"/>
  <c r="H300" i="1"/>
  <c r="A300" i="1"/>
  <c r="A299" i="1"/>
  <c r="A298" i="1"/>
  <c r="A297" i="1"/>
  <c r="F296" i="1"/>
  <c r="E296" i="1"/>
  <c r="D296" i="1"/>
  <c r="C296" i="1"/>
  <c r="A296" i="1"/>
  <c r="A295" i="1"/>
  <c r="F294" i="1"/>
  <c r="E294" i="1"/>
  <c r="D294" i="1"/>
  <c r="C294" i="1"/>
  <c r="A294" i="1"/>
  <c r="A293" i="1"/>
  <c r="H292" i="1"/>
  <c r="F292" i="1"/>
  <c r="E292" i="1"/>
  <c r="D292" i="1"/>
  <c r="C292" i="1"/>
  <c r="A292" i="1"/>
  <c r="H291" i="1"/>
  <c r="F291" i="1"/>
  <c r="E291" i="1"/>
  <c r="D291" i="1"/>
  <c r="C291" i="1"/>
  <c r="A291" i="1"/>
  <c r="H290" i="1"/>
  <c r="A290" i="1"/>
  <c r="F289" i="1"/>
  <c r="E289" i="1"/>
  <c r="D289" i="1"/>
  <c r="C289" i="1"/>
  <c r="A289" i="1"/>
  <c r="A288" i="1"/>
  <c r="F287" i="1"/>
  <c r="E287" i="1"/>
  <c r="D287" i="1"/>
  <c r="C287" i="1"/>
  <c r="A287" i="1"/>
  <c r="F286" i="1"/>
  <c r="E286" i="1"/>
  <c r="D286" i="1"/>
  <c r="C286" i="1"/>
  <c r="A286" i="1"/>
  <c r="A285" i="1"/>
  <c r="F284" i="1"/>
  <c r="E284" i="1"/>
  <c r="D284" i="1"/>
  <c r="C284" i="1"/>
  <c r="A284" i="1"/>
  <c r="A283" i="1"/>
  <c r="A282" i="1"/>
  <c r="A281" i="1"/>
  <c r="A280" i="1"/>
  <c r="A279" i="1"/>
  <c r="E278" i="1"/>
  <c r="D278" i="1"/>
  <c r="C278" i="1"/>
  <c r="A278" i="1"/>
  <c r="A277" i="1"/>
  <c r="A276" i="1"/>
  <c r="A275" i="1"/>
  <c r="A274" i="1"/>
  <c r="A273" i="1"/>
  <c r="A272" i="1"/>
  <c r="A271" i="1"/>
  <c r="A270" i="1"/>
  <c r="A269" i="1"/>
  <c r="A268" i="1"/>
  <c r="A267" i="1"/>
  <c r="A266" i="1"/>
  <c r="A265" i="1"/>
  <c r="A264" i="1"/>
  <c r="A263" i="1"/>
  <c r="A262" i="1"/>
  <c r="A261" i="1"/>
  <c r="A260" i="1"/>
  <c r="E259" i="1"/>
  <c r="D259" i="1"/>
  <c r="C259" i="1"/>
  <c r="A259" i="1"/>
  <c r="A258" i="1"/>
  <c r="A257" i="1"/>
  <c r="A256" i="1"/>
  <c r="A255" i="1"/>
  <c r="A254" i="1"/>
  <c r="A253" i="1"/>
  <c r="A252" i="1"/>
  <c r="A251" i="1"/>
  <c r="A250" i="1"/>
  <c r="F249" i="1"/>
  <c r="E249" i="1"/>
  <c r="D249" i="1"/>
  <c r="C249" i="1"/>
  <c r="A249" i="1"/>
  <c r="A248" i="1"/>
  <c r="A247" i="1"/>
  <c r="A246" i="1"/>
  <c r="A245" i="1"/>
  <c r="A244" i="1"/>
  <c r="A243" i="1"/>
  <c r="A242" i="1"/>
  <c r="A241" i="1"/>
  <c r="A240" i="1"/>
  <c r="A239" i="1"/>
  <c r="A238" i="1"/>
  <c r="A237" i="1"/>
  <c r="A236" i="1"/>
  <c r="A235" i="1"/>
  <c r="A234" i="1"/>
  <c r="A233" i="1"/>
  <c r="A232" i="1"/>
  <c r="A231" i="1"/>
  <c r="E230" i="1"/>
  <c r="D230" i="1"/>
  <c r="C230" i="1"/>
  <c r="A230" i="1"/>
  <c r="A229" i="1"/>
  <c r="E228" i="1"/>
  <c r="D228" i="1"/>
  <c r="C228" i="1"/>
  <c r="A228" i="1"/>
  <c r="A227" i="1"/>
  <c r="A226" i="1"/>
  <c r="A225" i="1"/>
  <c r="A224" i="1"/>
  <c r="E223" i="1"/>
  <c r="D223" i="1"/>
  <c r="C223" i="1"/>
  <c r="A223" i="1"/>
  <c r="A222" i="1"/>
  <c r="A221" i="1"/>
  <c r="E220" i="1"/>
  <c r="D220" i="1"/>
  <c r="C220" i="1"/>
  <c r="A220" i="1"/>
  <c r="A219" i="1"/>
  <c r="A218" i="1"/>
  <c r="A217" i="1"/>
  <c r="A216" i="1"/>
  <c r="E215" i="1"/>
  <c r="D215" i="1"/>
  <c r="C215" i="1"/>
  <c r="A215" i="1"/>
  <c r="A214" i="1"/>
  <c r="A213" i="1"/>
  <c r="A212" i="1"/>
  <c r="A211" i="1"/>
  <c r="A210" i="1"/>
  <c r="E209" i="1"/>
  <c r="D209" i="1"/>
  <c r="C209" i="1"/>
  <c r="A209" i="1"/>
  <c r="A208" i="1"/>
  <c r="F207" i="1"/>
  <c r="E207" i="1"/>
  <c r="D207" i="1"/>
  <c r="C207" i="1"/>
  <c r="A207" i="1"/>
  <c r="A206" i="1"/>
  <c r="A205" i="1"/>
  <c r="A204" i="1"/>
  <c r="F203" i="1"/>
  <c r="E203" i="1"/>
  <c r="D203" i="1"/>
  <c r="C203" i="1"/>
  <c r="A203" i="1"/>
  <c r="F202" i="1"/>
  <c r="E202" i="1"/>
  <c r="D202" i="1"/>
  <c r="C202" i="1"/>
  <c r="A202" i="1"/>
  <c r="A201" i="1"/>
  <c r="F200" i="1"/>
  <c r="E200" i="1"/>
  <c r="D200" i="1"/>
  <c r="C200" i="1"/>
  <c r="A200" i="1"/>
  <c r="F199" i="1"/>
  <c r="E199" i="1"/>
  <c r="D199" i="1"/>
  <c r="C199"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E164" i="1"/>
  <c r="D164" i="1"/>
  <c r="C164" i="1"/>
  <c r="A164" i="1"/>
  <c r="A163" i="1"/>
  <c r="A162" i="1"/>
  <c r="E161" i="1"/>
  <c r="D161" i="1"/>
  <c r="C161" i="1"/>
  <c r="A161" i="1"/>
  <c r="A160" i="1"/>
  <c r="A159" i="1"/>
  <c r="E158" i="1"/>
  <c r="D158" i="1"/>
  <c r="C158" i="1"/>
  <c r="A158" i="1"/>
  <c r="A157" i="1"/>
  <c r="A156" i="1"/>
  <c r="A155" i="1"/>
  <c r="A154" i="1"/>
  <c r="A153" i="1"/>
  <c r="A152" i="1"/>
  <c r="A151" i="1"/>
  <c r="A150" i="1"/>
  <c r="A149" i="1"/>
  <c r="E148" i="1"/>
  <c r="D148" i="1"/>
  <c r="C148" i="1"/>
  <c r="A148" i="1"/>
  <c r="A147" i="1"/>
  <c r="A146" i="1"/>
  <c r="A145" i="1"/>
  <c r="A144" i="1"/>
  <c r="A143" i="1"/>
  <c r="E142" i="1"/>
  <c r="D142" i="1"/>
  <c r="C142" i="1"/>
  <c r="A142" i="1"/>
  <c r="A141" i="1"/>
  <c r="E140" i="1"/>
  <c r="D140" i="1"/>
  <c r="C140" i="1"/>
  <c r="A140" i="1"/>
  <c r="A139" i="1"/>
  <c r="E138" i="1"/>
  <c r="D138" i="1"/>
  <c r="C138" i="1"/>
  <c r="A138" i="1"/>
  <c r="A137" i="1"/>
  <c r="A136" i="1"/>
  <c r="A135" i="1"/>
  <c r="A134" i="1"/>
  <c r="A133" i="1"/>
  <c r="A132" i="1"/>
  <c r="A131" i="1"/>
  <c r="E130" i="1"/>
  <c r="D130" i="1"/>
  <c r="C130" i="1"/>
  <c r="A130" i="1"/>
  <c r="A129" i="1"/>
  <c r="E128" i="1"/>
  <c r="D128" i="1"/>
  <c r="C128" i="1"/>
  <c r="A128" i="1"/>
  <c r="A127" i="1"/>
  <c r="E126" i="1"/>
  <c r="D126" i="1"/>
  <c r="C126" i="1"/>
  <c r="A126" i="1"/>
  <c r="A125" i="1"/>
  <c r="A124" i="1"/>
  <c r="E123" i="1"/>
  <c r="D123" i="1"/>
  <c r="C123" i="1"/>
  <c r="A123" i="1"/>
  <c r="A122" i="1"/>
  <c r="A121" i="1"/>
  <c r="E120" i="1"/>
  <c r="D120" i="1"/>
  <c r="C120" i="1"/>
  <c r="A120" i="1"/>
  <c r="A119" i="1"/>
  <c r="E118" i="1"/>
  <c r="D118" i="1"/>
  <c r="C118"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E71" i="1"/>
  <c r="D71" i="1"/>
  <c r="C71" i="1"/>
  <c r="A71" i="1"/>
  <c r="A70" i="1"/>
  <c r="A69" i="1"/>
  <c r="A68" i="1"/>
  <c r="A67" i="1"/>
  <c r="A66" i="1"/>
  <c r="A65" i="1"/>
  <c r="F64" i="1"/>
  <c r="E64" i="1"/>
  <c r="D64" i="1"/>
  <c r="C64" i="1"/>
  <c r="A64" i="1"/>
  <c r="A63" i="1"/>
  <c r="A62" i="1"/>
  <c r="A61" i="1"/>
  <c r="A60" i="1"/>
  <c r="A59" i="1"/>
  <c r="A58" i="1"/>
  <c r="A57" i="1"/>
  <c r="A56" i="1"/>
  <c r="A55" i="1"/>
  <c r="I54"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F21" i="1"/>
  <c r="E21" i="1"/>
  <c r="D21" i="1"/>
  <c r="C21" i="1"/>
  <c r="A21" i="1"/>
  <c r="A20" i="1"/>
  <c r="F19" i="1"/>
  <c r="E19" i="1"/>
  <c r="D19" i="1"/>
  <c r="C19" i="1"/>
  <c r="A19" i="1"/>
  <c r="A18" i="1"/>
  <c r="F17" i="1"/>
  <c r="E17" i="1"/>
  <c r="D17" i="1"/>
  <c r="C17" i="1"/>
  <c r="A17" i="1"/>
  <c r="A16" i="1"/>
  <c r="A15" i="1"/>
  <c r="A14" i="1"/>
  <c r="A13" i="1"/>
  <c r="A12" i="1"/>
  <c r="A11" i="1"/>
  <c r="A10" i="1"/>
  <c r="A9" i="1"/>
  <c r="A8" i="1"/>
  <c r="A7" i="1"/>
  <c r="A6" i="1"/>
  <c r="A5" i="1"/>
  <c r="A4" i="1"/>
  <c r="A3" i="1"/>
  <c r="A2" i="1"/>
  <c r="E22" i="12" l="1"/>
  <c r="D20" i="12"/>
  <c r="F19" i="12"/>
  <c r="L8" i="12"/>
  <c r="L5" i="12"/>
  <c r="L9" i="12"/>
  <c r="L7" i="12"/>
  <c r="F21" i="12"/>
  <c r="L6" i="12"/>
  <c r="J9" i="12"/>
  <c r="J7" i="12"/>
  <c r="J5" i="12"/>
  <c r="D19" i="12"/>
  <c r="J6" i="12"/>
  <c r="D21" i="12"/>
  <c r="J8" i="12"/>
  <c r="K8" i="12"/>
  <c r="K7" i="12"/>
  <c r="K6" i="12"/>
  <c r="K5" i="12"/>
  <c r="E20" i="12"/>
  <c r="E18" i="12"/>
  <c r="K9" i="12"/>
  <c r="E21" i="12"/>
  <c r="E19" i="12"/>
  <c r="D18" i="12"/>
  <c r="F10" i="12"/>
  <c r="D14" i="12"/>
  <c r="D22" i="12" s="1"/>
  <c r="F12" i="12"/>
  <c r="F20" i="12" s="1"/>
  <c r="C8" i="12"/>
  <c r="C18" i="12" s="1"/>
  <c r="I8" i="12" l="1"/>
  <c r="I7" i="12"/>
  <c r="I6" i="12"/>
  <c r="I5" i="12"/>
  <c r="C19" i="12"/>
  <c r="C21" i="12"/>
  <c r="I9" i="12"/>
  <c r="F18" i="12"/>
  <c r="F14" i="12"/>
  <c r="F22" i="12" s="1"/>
  <c r="C22" i="12"/>
  <c r="C20" i="12"/>
</calcChain>
</file>

<file path=xl/sharedStrings.xml><?xml version="1.0" encoding="utf-8"?>
<sst xmlns="http://schemas.openxmlformats.org/spreadsheetml/2006/main" count="33794" uniqueCount="4841">
  <si>
    <t>Production Place</t>
  </si>
  <si>
    <t>Type</t>
  </si>
  <si>
    <t>Item code</t>
  </si>
  <si>
    <t>Item</t>
  </si>
  <si>
    <t>Stock list type</t>
  </si>
  <si>
    <t>From storage</t>
  </si>
  <si>
    <t>Production place type</t>
  </si>
  <si>
    <t>Item category</t>
  </si>
  <si>
    <t>Item group</t>
  </si>
  <si>
    <t>Gross Sales (before discount), AED.</t>
  </si>
  <si>
    <t>Ex Tax</t>
  </si>
  <si>
    <t>Discount amount, AED.</t>
  </si>
  <si>
    <t>Cost, AED.</t>
  </si>
  <si>
    <t>Number of ﻿items</t>
  </si>
  <si>
    <t>01906</t>
  </si>
  <si>
    <t>OPEN FOOD</t>
  </si>
  <si>
    <t>KITCHEN</t>
  </si>
  <si>
    <t>Kitchen</t>
  </si>
  <si>
    <t>FOOD</t>
  </si>
  <si>
    <t>OPEN MENU ITEMS</t>
  </si>
  <si>
    <t>01908</t>
  </si>
  <si>
    <t>OPEN NON - ALC  BEVG</t>
  </si>
  <si>
    <t>BEVERAGE</t>
  </si>
  <si>
    <t>Bar</t>
  </si>
  <si>
    <t>NON ALCOHOLIC BEVERAGES</t>
  </si>
  <si>
    <t>01909</t>
  </si>
  <si>
    <t>OPEN MIX</t>
  </si>
  <si>
    <t>EVENTS</t>
  </si>
  <si>
    <t>01913</t>
  </si>
  <si>
    <t>FULL FAT MILK</t>
  </si>
  <si>
    <t>Modifier</t>
  </si>
  <si>
    <t>CHOICE OF MILK(150ML)</t>
  </si>
  <si>
    <t>01914</t>
  </si>
  <si>
    <t>OAT MILK</t>
  </si>
  <si>
    <t>02133</t>
  </si>
  <si>
    <t>Coke</t>
  </si>
  <si>
    <t>MIXERS BEV</t>
  </si>
  <si>
    <t>02134</t>
  </si>
  <si>
    <t>Coke Zero</t>
  </si>
  <si>
    <t>02139</t>
  </si>
  <si>
    <t>Tonic</t>
  </si>
  <si>
    <t>02140</t>
  </si>
  <si>
    <t>Rare</t>
  </si>
  <si>
    <t>Hot</t>
  </si>
  <si>
    <t>PREP TEMPERATURE</t>
  </si>
  <si>
    <t>02141</t>
  </si>
  <si>
    <t>Med Rare</t>
  </si>
  <si>
    <t>02142</t>
  </si>
  <si>
    <t>Medium</t>
  </si>
  <si>
    <t>02143</t>
  </si>
  <si>
    <t>Med Well</t>
  </si>
  <si>
    <t>02144</t>
  </si>
  <si>
    <t>Well Done</t>
  </si>
  <si>
    <t>02145</t>
  </si>
  <si>
    <t>SALADS</t>
  </si>
  <si>
    <t>BURGER SIDES MODS</t>
  </si>
  <si>
    <t>02164</t>
  </si>
  <si>
    <t>Soft</t>
  </si>
  <si>
    <t>EGG PREPARATION MODS</t>
  </si>
  <si>
    <t>02165</t>
  </si>
  <si>
    <t>02166</t>
  </si>
  <si>
    <t>02168</t>
  </si>
  <si>
    <t>2 CUP</t>
  </si>
  <si>
    <t>TEA CUP MODS</t>
  </si>
  <si>
    <t>02169</t>
  </si>
  <si>
    <t>3 CUP</t>
  </si>
  <si>
    <t>02170</t>
  </si>
  <si>
    <t>ALMOND MILK</t>
  </si>
  <si>
    <t>02171</t>
  </si>
  <si>
    <t>COCONUT MILK</t>
  </si>
  <si>
    <t>02172</t>
  </si>
  <si>
    <t>LOW FAT MILK</t>
  </si>
  <si>
    <t>02173</t>
  </si>
  <si>
    <t>SOYA MILK</t>
  </si>
  <si>
    <t>03076</t>
  </si>
  <si>
    <t>Vocation Balance Car</t>
  </si>
  <si>
    <t>Product</t>
  </si>
  <si>
    <t>RETAIL</t>
  </si>
  <si>
    <t>Retail</t>
  </si>
  <si>
    <t>TOY</t>
  </si>
  <si>
    <t>OOly</t>
  </si>
  <si>
    <t>032215032</t>
  </si>
  <si>
    <t>Bobo Bear Brown Eco - 23 cm</t>
  </si>
  <si>
    <t>DOUDOU TOYS AND GAMES TRADING LLC</t>
  </si>
  <si>
    <t>11-1009-03</t>
  </si>
  <si>
    <t>Miniature closet-Light Rose</t>
  </si>
  <si>
    <t>MIAMAX TRADING LLC</t>
  </si>
  <si>
    <t>112-061</t>
  </si>
  <si>
    <t>Petite Sweets Ice Cream Shoppe</t>
  </si>
  <si>
    <t>11-2106-00</t>
  </si>
  <si>
    <t>Chair, Mouse - Gold</t>
  </si>
  <si>
    <t>11-2114-01</t>
  </si>
  <si>
    <t>Thermos and cups - Soft coral</t>
  </si>
  <si>
    <t>11-2122-02</t>
  </si>
  <si>
    <t>Miniature Floor Lamp - Dark Mint</t>
  </si>
  <si>
    <t>11-4107-00</t>
  </si>
  <si>
    <t>Toilet, Mouse</t>
  </si>
  <si>
    <t>11-4113-00</t>
  </si>
  <si>
    <t>Rocking chair, Mini - Dark powder</t>
  </si>
  <si>
    <t>11-4123-01</t>
  </si>
  <si>
    <t>Vintage lantern, Mouse - Blue</t>
  </si>
  <si>
    <t>11-4402-00</t>
  </si>
  <si>
    <t>Babysitter, Micro</t>
  </si>
  <si>
    <t>11-4403-00</t>
  </si>
  <si>
    <t>Pumpkin Carriage, Mouse</t>
  </si>
  <si>
    <t>11-5000-00</t>
  </si>
  <si>
    <t>Table and Chair Set, Mouse - Dark Powder</t>
  </si>
  <si>
    <t>11-5100-00</t>
  </si>
  <si>
    <t>Alarm Clock, Mouse - Mint</t>
  </si>
  <si>
    <t>11-5100-01</t>
  </si>
  <si>
    <t>Alarm Clock, Mouse - Powder</t>
  </si>
  <si>
    <t>11-5101-01</t>
  </si>
  <si>
    <t>Chair Mouse - Yellow</t>
  </si>
  <si>
    <t>11-5101-02</t>
  </si>
  <si>
    <t>Chair Mouse - Dark Powder</t>
  </si>
  <si>
    <t>11-5102-00</t>
  </si>
  <si>
    <t>Kick Board, Mouse - Red</t>
  </si>
  <si>
    <t>11-5102-01</t>
  </si>
  <si>
    <t>Kick Board, Mouse - Orange</t>
  </si>
  <si>
    <t>11-5104-00</t>
  </si>
  <si>
    <t>Cradle, My - Blue Mint</t>
  </si>
  <si>
    <t>11-5105-00</t>
  </si>
  <si>
    <t>Cafe Set, Mouse Big - Pale Pink</t>
  </si>
  <si>
    <t>115-810-313-pigtail-</t>
  </si>
  <si>
    <t>Milledeux ice cream cone - vanilla strawberry pistachio set</t>
  </si>
  <si>
    <t>115-pigtail-CC-05</t>
  </si>
  <si>
    <t>Milledeux® Ice Cream Cone - Strawberry - set with 2 hair clips</t>
  </si>
  <si>
    <t>115-PIGTAIL-CGC-02</t>
  </si>
  <si>
    <t>Milledeux® Medium boutique bow Pigtail Set - alligator clip - powder pink</t>
  </si>
  <si>
    <t>11-9116-00</t>
  </si>
  <si>
    <t>Macarons et chocolat chaud</t>
  </si>
  <si>
    <t>1200</t>
  </si>
  <si>
    <t>French Fries</t>
  </si>
  <si>
    <t>1201</t>
  </si>
  <si>
    <t>Sweet Potato Fries</t>
  </si>
  <si>
    <t>1248</t>
  </si>
  <si>
    <t>Antip Small Spk</t>
  </si>
  <si>
    <t>WATER</t>
  </si>
  <si>
    <t>1250</t>
  </si>
  <si>
    <t>Antip Smal Still</t>
  </si>
  <si>
    <t>1251</t>
  </si>
  <si>
    <t>Antip Lrg Still</t>
  </si>
  <si>
    <t>12520</t>
  </si>
  <si>
    <t>Svoordines In A Can</t>
  </si>
  <si>
    <t>130046</t>
  </si>
  <si>
    <t>Make No Mistake Erasable Markers</t>
  </si>
  <si>
    <t>149-Pigtail-CGC-07</t>
  </si>
  <si>
    <t>Milledeux® Small Bowtie Bow- Snap Clip - wild rose</t>
  </si>
  <si>
    <t>1502</t>
  </si>
  <si>
    <t>E Maragrita Ck</t>
  </si>
  <si>
    <t xml:space="preserve">EVENT - COOKING CLASS </t>
  </si>
  <si>
    <t>COOKING CLASSES EVENTS</t>
  </si>
  <si>
    <t>1505</t>
  </si>
  <si>
    <t>E Bento Ck</t>
  </si>
  <si>
    <t>1508</t>
  </si>
  <si>
    <t>E Cupcakes Ck</t>
  </si>
  <si>
    <t>Pastry</t>
  </si>
  <si>
    <t>1509</t>
  </si>
  <si>
    <t>E Gingerbread Ck</t>
  </si>
  <si>
    <t>1511</t>
  </si>
  <si>
    <t>E Pop It Ck</t>
  </si>
  <si>
    <t>1513</t>
  </si>
  <si>
    <t>E Eskimo Cake Ck</t>
  </si>
  <si>
    <t>1523</t>
  </si>
  <si>
    <t>Cakesicles</t>
  </si>
  <si>
    <t>EVENT PASTRY</t>
  </si>
  <si>
    <t>CANDY BAR</t>
  </si>
  <si>
    <t>1534</t>
  </si>
  <si>
    <t>Donuts</t>
  </si>
  <si>
    <t>1545</t>
  </si>
  <si>
    <t>Cotton Candy</t>
  </si>
  <si>
    <t>SWEET STATION</t>
  </si>
  <si>
    <t>1546</t>
  </si>
  <si>
    <t>Popcorn</t>
  </si>
  <si>
    <t>GROCERIES</t>
  </si>
  <si>
    <t>1556</t>
  </si>
  <si>
    <t>Pistachio &amp; Raspberry</t>
  </si>
  <si>
    <t>CAKE FILLING</t>
  </si>
  <si>
    <t>1568</t>
  </si>
  <si>
    <t xml:space="preserve">Chocolate Ganache </t>
  </si>
  <si>
    <t>CAKE COVER</t>
  </si>
  <si>
    <t>1586</t>
  </si>
  <si>
    <t>Pizza Margherita CC</t>
  </si>
  <si>
    <t>COOKING CLASS</t>
  </si>
  <si>
    <t>COOKING CLASSES</t>
  </si>
  <si>
    <t>1587</t>
  </si>
  <si>
    <t>Gingerbread CC</t>
  </si>
  <si>
    <t>158-SCC-08</t>
  </si>
  <si>
    <t>Milledeux® Box of Crayons - French clip - Quartz</t>
  </si>
  <si>
    <t>1592</t>
  </si>
  <si>
    <t>Cupcakes CC</t>
  </si>
  <si>
    <t>1593</t>
  </si>
  <si>
    <t>Pop It CC</t>
  </si>
  <si>
    <t>1597</t>
  </si>
  <si>
    <t>Eskimo Cakepops CC</t>
  </si>
  <si>
    <t>1598</t>
  </si>
  <si>
    <t>Crazy Shake CC</t>
  </si>
  <si>
    <t>1599</t>
  </si>
  <si>
    <t>Monster Sliders CC</t>
  </si>
  <si>
    <t>1605</t>
  </si>
  <si>
    <t>Pizza Pepperoni CC</t>
  </si>
  <si>
    <t>16-1742-01</t>
  </si>
  <si>
    <t>Beach mice, Dad in Cabin de Plage</t>
  </si>
  <si>
    <t>16412000</t>
  </si>
  <si>
    <t>Rabbit size1 chocolate brown stripped blouse and shorts</t>
  </si>
  <si>
    <t>16-4705-01</t>
  </si>
  <si>
    <t>Lullaby Friends, Mouse Rattle-Light Umber</t>
  </si>
  <si>
    <t>17-2105-00</t>
  </si>
  <si>
    <t>Beach mice, Surfer little brother</t>
  </si>
  <si>
    <t>17-2200-00</t>
  </si>
  <si>
    <t>Maid mouse</t>
  </si>
  <si>
    <t>17-2304-02</t>
  </si>
  <si>
    <t>Mum Clothes for Mouse</t>
  </si>
  <si>
    <t>17-2700-00</t>
  </si>
  <si>
    <t>Angel mouse in suitcase, Little sister</t>
  </si>
  <si>
    <t>17-3202-01</t>
  </si>
  <si>
    <t>Big sister mouse in matchbox</t>
  </si>
  <si>
    <t>17-3302-00</t>
  </si>
  <si>
    <t>Mum and dad mice in cigarbox</t>
  </si>
  <si>
    <t>17-4001-00</t>
  </si>
  <si>
    <t>Sleepy wakey baby mouse in matchbox - Blue</t>
  </si>
  <si>
    <t>17-4200-00</t>
  </si>
  <si>
    <t>17-4201-00</t>
  </si>
  <si>
    <t>Big brother mouse in matchbox</t>
  </si>
  <si>
    <t>1758</t>
  </si>
  <si>
    <t>E Mini Pancakes</t>
  </si>
  <si>
    <t>EVENT FOOD</t>
  </si>
  <si>
    <t>EVT STARTERS</t>
  </si>
  <si>
    <t>1765</t>
  </si>
  <si>
    <t>E Tomato Bruschetta</t>
  </si>
  <si>
    <t>EVT BRUSCHETTAS</t>
  </si>
  <si>
    <t>1778</t>
  </si>
  <si>
    <t>E Edamame Hummusflatbread</t>
  </si>
  <si>
    <t>EVT COLD APPETIZER</t>
  </si>
  <si>
    <t>1779</t>
  </si>
  <si>
    <t>E Red Pepper Hummusflatbread</t>
  </si>
  <si>
    <t>1783</t>
  </si>
  <si>
    <t>E Caviar Blinis 1 Piece Out</t>
  </si>
  <si>
    <t>1793</t>
  </si>
  <si>
    <t>E Watermelon &amp; Feta</t>
  </si>
  <si>
    <t>EVT SALAD</t>
  </si>
  <si>
    <t>1797</t>
  </si>
  <si>
    <t>E Tomato Caprese</t>
  </si>
  <si>
    <t>1807</t>
  </si>
  <si>
    <t>E Almond Shrimp</t>
  </si>
  <si>
    <t>EVT HOT APPETIZER</t>
  </si>
  <si>
    <t>1809</t>
  </si>
  <si>
    <t>E Beef Gyoza</t>
  </si>
  <si>
    <t>1820</t>
  </si>
  <si>
    <t>E Mini Wagyu Slider</t>
  </si>
  <si>
    <t>1831</t>
  </si>
  <si>
    <t>E Grilled Octopus  4-5 PAX</t>
  </si>
  <si>
    <t>EVT MAIN</t>
  </si>
  <si>
    <t>1833</t>
  </si>
  <si>
    <t>E Teriyaki Skirt Steak</t>
  </si>
  <si>
    <t>1838</t>
  </si>
  <si>
    <t>E Truffle Duck Breast</t>
  </si>
  <si>
    <t>1857</t>
  </si>
  <si>
    <t>E Penne Pasta With Chicken</t>
  </si>
  <si>
    <t>EVT KIDS MENU</t>
  </si>
  <si>
    <t>1870</t>
  </si>
  <si>
    <t>E French Fries</t>
  </si>
  <si>
    <t>1872</t>
  </si>
  <si>
    <t>E Chicken Tenders With Fries</t>
  </si>
  <si>
    <t>187-PIGTAIL-CGC-02</t>
  </si>
  <si>
    <t>Milledeux® Medium boutique bow Pigtail Set - alligator clip - azalea</t>
  </si>
  <si>
    <t>187-pigtail-SCC-04</t>
  </si>
  <si>
    <t>Milledeux pencil-set with 2hair clips Gold glitter/Azalea</t>
  </si>
  <si>
    <t>1883</t>
  </si>
  <si>
    <t>E Summer Cup</t>
  </si>
  <si>
    <t>EVENT BEVERAGE</t>
  </si>
  <si>
    <t>EVT BEVERAGES</t>
  </si>
  <si>
    <t>1884</t>
  </si>
  <si>
    <t>E Tropical Glow</t>
  </si>
  <si>
    <t>1895</t>
  </si>
  <si>
    <t>E Classic Lemonade</t>
  </si>
  <si>
    <t>2001</t>
  </si>
  <si>
    <t>E Slime</t>
  </si>
  <si>
    <t>EVENT - ART &amp; CRAFT</t>
  </si>
  <si>
    <t>ARTS&amp;CRAFT 3</t>
  </si>
  <si>
    <t>Element Event Management storage</t>
  </si>
  <si>
    <t>2002</t>
  </si>
  <si>
    <t>E Painting On Canvas</t>
  </si>
  <si>
    <t>2004</t>
  </si>
  <si>
    <t>E Painting Withflowers</t>
  </si>
  <si>
    <t>2007</t>
  </si>
  <si>
    <t>E Shaped Candles</t>
  </si>
  <si>
    <t>ARTS&amp;CRAFT 5</t>
  </si>
  <si>
    <t>2008</t>
  </si>
  <si>
    <t>E Bearbrick Decoration</t>
  </si>
  <si>
    <t>2010</t>
  </si>
  <si>
    <t>E Hand Made Bracelet</t>
  </si>
  <si>
    <t>2011</t>
  </si>
  <si>
    <t>E Tshirt Painting</t>
  </si>
  <si>
    <t>2013</t>
  </si>
  <si>
    <t>E Soapmaking</t>
  </si>
  <si>
    <t>2022</t>
  </si>
  <si>
    <t>E Bath Bombs</t>
  </si>
  <si>
    <t>ARTS&amp;CRAFT 7</t>
  </si>
  <si>
    <t>2024</t>
  </si>
  <si>
    <t>E Ceramic Medium</t>
  </si>
  <si>
    <t>2026</t>
  </si>
  <si>
    <t>E Bceramic Large</t>
  </si>
  <si>
    <t>2031</t>
  </si>
  <si>
    <t>Premium Costume</t>
  </si>
  <si>
    <t>ENTERTAINERS</t>
  </si>
  <si>
    <t>2032</t>
  </si>
  <si>
    <t>Vip Costume</t>
  </si>
  <si>
    <t>2035</t>
  </si>
  <si>
    <t>Challenge Party</t>
  </si>
  <si>
    <t>2036</t>
  </si>
  <si>
    <t>E Wday Playground</t>
  </si>
  <si>
    <t>EVENT - Playground</t>
  </si>
  <si>
    <t>2037</t>
  </si>
  <si>
    <t>E Wend Playground</t>
  </si>
  <si>
    <t>2038</t>
  </si>
  <si>
    <t>E-Playground</t>
  </si>
  <si>
    <t>2040</t>
  </si>
  <si>
    <t>Balloon</t>
  </si>
  <si>
    <t>DÉCOR</t>
  </si>
  <si>
    <t>2044</t>
  </si>
  <si>
    <t>Foil Balloon Number</t>
  </si>
  <si>
    <t>2045</t>
  </si>
  <si>
    <t>Giant Balloon</t>
  </si>
  <si>
    <t>2051</t>
  </si>
  <si>
    <t>Rabbits In A Basket</t>
  </si>
  <si>
    <t>SHOW PROGRAMS</t>
  </si>
  <si>
    <t>2052</t>
  </si>
  <si>
    <t>Petting Zoo</t>
  </si>
  <si>
    <t>2053</t>
  </si>
  <si>
    <t>Bubbles Show</t>
  </si>
  <si>
    <t>2054</t>
  </si>
  <si>
    <t>Neon Bubbles Show</t>
  </si>
  <si>
    <t>2055</t>
  </si>
  <si>
    <t>Family Illusion Show</t>
  </si>
  <si>
    <t>2056</t>
  </si>
  <si>
    <t>Kids Illusion Show</t>
  </si>
  <si>
    <t>2059</t>
  </si>
  <si>
    <t>Science Show</t>
  </si>
  <si>
    <t>2060</t>
  </si>
  <si>
    <t>Cryo Ice Cream</t>
  </si>
  <si>
    <t>2062</t>
  </si>
  <si>
    <t>Crazy Box</t>
  </si>
  <si>
    <t>2063</t>
  </si>
  <si>
    <t>Crazy Box With Animals</t>
  </si>
  <si>
    <t>2071</t>
  </si>
  <si>
    <t>White Paper Disco</t>
  </si>
  <si>
    <t>2072</t>
  </si>
  <si>
    <t>Paper And Foil Disco</t>
  </si>
  <si>
    <t>2075</t>
  </si>
  <si>
    <t>Face Painting</t>
  </si>
  <si>
    <t>2076</t>
  </si>
  <si>
    <t>Beauty Bar</t>
  </si>
  <si>
    <t>2077</t>
  </si>
  <si>
    <t>Piñata Sweets</t>
  </si>
  <si>
    <t>2078</t>
  </si>
  <si>
    <t>Photo</t>
  </si>
  <si>
    <t>2085</t>
  </si>
  <si>
    <t>Cococandle WS</t>
  </si>
  <si>
    <t>ARTS &amp; CRAFTS</t>
  </si>
  <si>
    <t>WORKSHOPS</t>
  </si>
  <si>
    <t>2086</t>
  </si>
  <si>
    <t>Shaped Candles WS</t>
  </si>
  <si>
    <t>2087</t>
  </si>
  <si>
    <t>Soapmaking WS</t>
  </si>
  <si>
    <t>2089</t>
  </si>
  <si>
    <t>Slime WS</t>
  </si>
  <si>
    <t>2091</t>
  </si>
  <si>
    <t>Tie-Dye T-Shirt WS</t>
  </si>
  <si>
    <t>2093</t>
  </si>
  <si>
    <t>Bracelet WS</t>
  </si>
  <si>
    <t>2094</t>
  </si>
  <si>
    <t>Photo Frame WS</t>
  </si>
  <si>
    <t>2096</t>
  </si>
  <si>
    <t>Bath Bombs WS</t>
  </si>
  <si>
    <t>2097</t>
  </si>
  <si>
    <t>Bearbrick WS</t>
  </si>
  <si>
    <t>2105</t>
  </si>
  <si>
    <t>Polymer Mug WS</t>
  </si>
  <si>
    <t>2106</t>
  </si>
  <si>
    <t>Vip Bearbrick WS</t>
  </si>
  <si>
    <t>2107</t>
  </si>
  <si>
    <t>Canva Painting WS</t>
  </si>
  <si>
    <t>2108</t>
  </si>
  <si>
    <t>Ceramic Small WS</t>
  </si>
  <si>
    <t>2109</t>
  </si>
  <si>
    <t>Ceramic Large WS</t>
  </si>
  <si>
    <t>2110</t>
  </si>
  <si>
    <t>Ceramic Regular WS</t>
  </si>
  <si>
    <t>2111</t>
  </si>
  <si>
    <t>Ceramic Medium WS</t>
  </si>
  <si>
    <t>2128</t>
  </si>
  <si>
    <t>Wday Playarea</t>
  </si>
  <si>
    <t>PLAYGROUND</t>
  </si>
  <si>
    <t>PLAY AREA</t>
  </si>
  <si>
    <t>2129</t>
  </si>
  <si>
    <t>Wend Playarea</t>
  </si>
  <si>
    <t>24182242</t>
  </si>
  <si>
    <t>Miffy Sitting Corduroy Pink 70cm</t>
  </si>
  <si>
    <t>24182444</t>
  </si>
  <si>
    <t>Miffy Terty Light Yellow</t>
  </si>
  <si>
    <t>24182445</t>
  </si>
  <si>
    <t xml:space="preserve">Elephant Terry Light Grey - 23 cm </t>
  </si>
  <si>
    <t>24182470</t>
  </si>
  <si>
    <t>Cozy Miffy Cream in giftbox - 23 cm</t>
  </si>
  <si>
    <t>24182477</t>
  </si>
  <si>
    <t>Cozy Miffy Soft Pink in giftbox - 23 cm</t>
  </si>
  <si>
    <t>2418260</t>
  </si>
  <si>
    <t xml:space="preserve">Miffy Eco bubblegum pink 23cm </t>
  </si>
  <si>
    <t>24182600</t>
  </si>
  <si>
    <t>Miffy Eco Corduroy Offwhite - 23cm</t>
  </si>
  <si>
    <t>24182604</t>
  </si>
  <si>
    <t>Miffy Eco Corduroy Pink - 23cm</t>
  </si>
  <si>
    <t>24182616</t>
  </si>
  <si>
    <t>Miffy Eco Corduroy Dusty Rose - 23 cm</t>
  </si>
  <si>
    <t>24182619</t>
  </si>
  <si>
    <t>Miffy Eco Corduroy Ice Blue - 23cm</t>
  </si>
  <si>
    <t>24182645</t>
  </si>
  <si>
    <t>Miffy Eco Tiny Teddy Lavender - 23cm</t>
  </si>
  <si>
    <t>24205076</t>
  </si>
  <si>
    <t>Miffy Squich Ball yellow</t>
  </si>
  <si>
    <t>24205085</t>
  </si>
  <si>
    <t>Miffy Keychain Eco Corduroy Beige - 1o cm</t>
  </si>
  <si>
    <t>32215025</t>
  </si>
  <si>
    <t>Angel Alice Ornament</t>
  </si>
  <si>
    <t>32215027</t>
  </si>
  <si>
    <t>Serve All Together</t>
  </si>
  <si>
    <t>Cold</t>
  </si>
  <si>
    <t>COMMENTS</t>
  </si>
  <si>
    <t>Pasta</t>
  </si>
  <si>
    <t>32215028</t>
  </si>
  <si>
    <t>What ever is ready</t>
  </si>
  <si>
    <t>32215063</t>
  </si>
  <si>
    <t>Antip Lrg Sparkling</t>
  </si>
  <si>
    <t>32215075</t>
  </si>
  <si>
    <t>Blended</t>
  </si>
  <si>
    <t>KIDS SOUP MOD</t>
  </si>
  <si>
    <t>32215076</t>
  </si>
  <si>
    <t>Regular</t>
  </si>
  <si>
    <t>32215081</t>
  </si>
  <si>
    <t>Entertainer 1100</t>
  </si>
  <si>
    <t>32215082</t>
  </si>
  <si>
    <t>Entertainer 1350</t>
  </si>
  <si>
    <t>32215085</t>
  </si>
  <si>
    <t>Photo 1200</t>
  </si>
  <si>
    <t>32215086</t>
  </si>
  <si>
    <t>Mascot Giant</t>
  </si>
  <si>
    <t>32215087</t>
  </si>
  <si>
    <t>Moscot for riding 2500</t>
  </si>
  <si>
    <t>32215089</t>
  </si>
  <si>
    <t>32215090</t>
  </si>
  <si>
    <t>Pinata Toys</t>
  </si>
  <si>
    <t>32215095</t>
  </si>
  <si>
    <t>Stained Glass WS</t>
  </si>
  <si>
    <t>32215177</t>
  </si>
  <si>
    <t>Vanilla Cake</t>
  </si>
  <si>
    <t>32215207</t>
  </si>
  <si>
    <t>Service Charge</t>
  </si>
  <si>
    <t>EVT Open Services</t>
  </si>
  <si>
    <t>32215208</t>
  </si>
  <si>
    <t>Goodie Bags</t>
  </si>
  <si>
    <t>32215209</t>
  </si>
  <si>
    <t>Table Setup</t>
  </si>
  <si>
    <t>32215210</t>
  </si>
  <si>
    <t>Backdrop</t>
  </si>
  <si>
    <t>32215211</t>
  </si>
  <si>
    <t>Ceilling Decor</t>
  </si>
  <si>
    <t>32215212</t>
  </si>
  <si>
    <t>Photogropher</t>
  </si>
  <si>
    <t>32215382</t>
  </si>
  <si>
    <t>Photo Frame Decoration new</t>
  </si>
  <si>
    <t>32215383</t>
  </si>
  <si>
    <t>E Wday Ticket</t>
  </si>
  <si>
    <t>32215408</t>
  </si>
  <si>
    <t>Choco Chip Cookies CC</t>
  </si>
  <si>
    <t>32215409</t>
  </si>
  <si>
    <t>Phone Case Decoration WS</t>
  </si>
  <si>
    <t>32215420</t>
  </si>
  <si>
    <t xml:space="preserve">Weekend Ticket Discounted </t>
  </si>
  <si>
    <t>32215473</t>
  </si>
  <si>
    <t>BENTO CAKES</t>
  </si>
  <si>
    <t>32215480</t>
  </si>
  <si>
    <t>Full Fat Milk</t>
  </si>
  <si>
    <t>Coffee mods</t>
  </si>
  <si>
    <t>32215481</t>
  </si>
  <si>
    <t>Low Fat Milk</t>
  </si>
  <si>
    <t>32215483</t>
  </si>
  <si>
    <t xml:space="preserve">Almond Milk </t>
  </si>
  <si>
    <t>32215484</t>
  </si>
  <si>
    <t xml:space="preserve">Coconut Milk </t>
  </si>
  <si>
    <t>32215485</t>
  </si>
  <si>
    <t xml:space="preserve">Oat Milk </t>
  </si>
  <si>
    <t>32215487</t>
  </si>
  <si>
    <t xml:space="preserve">Soya Milk </t>
  </si>
  <si>
    <t>32215488</t>
  </si>
  <si>
    <t xml:space="preserve">Vanilla Syrup </t>
  </si>
  <si>
    <t>32215489</t>
  </si>
  <si>
    <t>Syrup Caramel</t>
  </si>
  <si>
    <t>32215492</t>
  </si>
  <si>
    <t>Bubbles Show 30 Min</t>
  </si>
  <si>
    <t>32215495</t>
  </si>
  <si>
    <t>32215496</t>
  </si>
  <si>
    <t xml:space="preserve">Caramel Syrup </t>
  </si>
  <si>
    <t>32215497</t>
  </si>
  <si>
    <t xml:space="preserve">Honey </t>
  </si>
  <si>
    <t>32215511</t>
  </si>
  <si>
    <t>Coconut Milk</t>
  </si>
  <si>
    <t>Choice of milk Oatmeal</t>
  </si>
  <si>
    <t>32215513</t>
  </si>
  <si>
    <t>Oat Milk</t>
  </si>
  <si>
    <t>32215514</t>
  </si>
  <si>
    <t>Full Fat</t>
  </si>
  <si>
    <t>32215515</t>
  </si>
  <si>
    <t>Low Fat</t>
  </si>
  <si>
    <t>32215516</t>
  </si>
  <si>
    <t>Polymer Keychain WS</t>
  </si>
  <si>
    <t>32215517</t>
  </si>
  <si>
    <t>Create Jewellery WS</t>
  </si>
  <si>
    <t>32215518</t>
  </si>
  <si>
    <t>Pencil Case WS</t>
  </si>
  <si>
    <t>32215519</t>
  </si>
  <si>
    <t>Tie-Dye Bucket WS</t>
  </si>
  <si>
    <t>32215522</t>
  </si>
  <si>
    <t>create jewelry</t>
  </si>
  <si>
    <t>32215523</t>
  </si>
  <si>
    <t>stained glass</t>
  </si>
  <si>
    <t>32215524</t>
  </si>
  <si>
    <t>phone case</t>
  </si>
  <si>
    <t>32215526</t>
  </si>
  <si>
    <t>polymer keychain</t>
  </si>
  <si>
    <t>32215573</t>
  </si>
  <si>
    <t xml:space="preserve">Condsenced  Milk </t>
  </si>
  <si>
    <t>32215574</t>
  </si>
  <si>
    <t xml:space="preserve">Condensed  Milk </t>
  </si>
  <si>
    <t>32215585</t>
  </si>
  <si>
    <t>NOT REQUIRED</t>
  </si>
  <si>
    <t>32215587</t>
  </si>
  <si>
    <t>E Tea class</t>
  </si>
  <si>
    <t>32215607</t>
  </si>
  <si>
    <t>E BURRATA &amp; BEEF PROSCIUTTO</t>
  </si>
  <si>
    <t>32215608</t>
  </si>
  <si>
    <t>Beach mice, Surfer Big brother</t>
  </si>
  <si>
    <t>32215620</t>
  </si>
  <si>
    <t>DJ</t>
  </si>
  <si>
    <t>32215624</t>
  </si>
  <si>
    <t>e cc decor cupcakes</t>
  </si>
  <si>
    <t>32215626</t>
  </si>
  <si>
    <t>Body perles Blanche</t>
  </si>
  <si>
    <t>LCF KID COLLECTION</t>
  </si>
  <si>
    <t>32215629</t>
  </si>
  <si>
    <t>Beauty Bar WS</t>
  </si>
  <si>
    <t>32215630</t>
  </si>
  <si>
    <t>Face Painting WS</t>
  </si>
  <si>
    <t>32215631</t>
  </si>
  <si>
    <t>Tattoo WS</t>
  </si>
  <si>
    <t>32215710</t>
  </si>
  <si>
    <t>Phone Strap WS</t>
  </si>
  <si>
    <t>32215711</t>
  </si>
  <si>
    <t>E Cookies Bone Decoratio</t>
  </si>
  <si>
    <t>32215712</t>
  </si>
  <si>
    <t>E Decorating shoppers bag</t>
  </si>
  <si>
    <t>32215717</t>
  </si>
  <si>
    <t>32215718</t>
  </si>
  <si>
    <t>Floral Decor</t>
  </si>
  <si>
    <t>32215739</t>
  </si>
  <si>
    <t>Evan Strass Noir 40cm</t>
  </si>
  <si>
    <t>32215751</t>
  </si>
  <si>
    <t>Add Ocietra Caviar / 10g</t>
  </si>
  <si>
    <t>BREAKFAST MODS</t>
  </si>
  <si>
    <t>32215786</t>
  </si>
  <si>
    <t>Egg Poached</t>
  </si>
  <si>
    <t>Egg Instruction</t>
  </si>
  <si>
    <t>32215787</t>
  </si>
  <si>
    <t>Fried Egg</t>
  </si>
  <si>
    <t>32215788</t>
  </si>
  <si>
    <t>Egg Scrambled</t>
  </si>
  <si>
    <t>32215789</t>
  </si>
  <si>
    <t>No Modifier</t>
  </si>
  <si>
    <t>Signature Scramble Modifier</t>
  </si>
  <si>
    <t>32215791</t>
  </si>
  <si>
    <t>Add Salmon</t>
  </si>
  <si>
    <t>Omlette Primavara Modifes</t>
  </si>
  <si>
    <t>32215792</t>
  </si>
  <si>
    <t>32215809</t>
  </si>
  <si>
    <t>Sunny side up</t>
  </si>
  <si>
    <t>32215810</t>
  </si>
  <si>
    <t>No Egg</t>
  </si>
  <si>
    <t>32215813</t>
  </si>
  <si>
    <t xml:space="preserve">Sweets Pinata WS </t>
  </si>
  <si>
    <t>32215825</t>
  </si>
  <si>
    <t>E Avo Toast</t>
  </si>
  <si>
    <t>Event Breakfast</t>
  </si>
  <si>
    <t>32215827</t>
  </si>
  <si>
    <t>E Primavara Omelette</t>
  </si>
  <si>
    <t>32215834</t>
  </si>
  <si>
    <t>E Choice of Hot Drink</t>
  </si>
  <si>
    <t>32215836</t>
  </si>
  <si>
    <t>Orange Juice</t>
  </si>
  <si>
    <t>32215837</t>
  </si>
  <si>
    <t>ENGLISH BREAKFAST TEA</t>
  </si>
  <si>
    <t>Choice of Hot Drink</t>
  </si>
  <si>
    <t>32215839</t>
  </si>
  <si>
    <t>Cappuccino</t>
  </si>
  <si>
    <t>32215840</t>
  </si>
  <si>
    <t>Latte</t>
  </si>
  <si>
    <t>32215842</t>
  </si>
  <si>
    <t>Not Modifier</t>
  </si>
  <si>
    <t>32215843</t>
  </si>
  <si>
    <t>Americano</t>
  </si>
  <si>
    <t>32215865</t>
  </si>
  <si>
    <t>Toddlers WS</t>
  </si>
  <si>
    <t>32215959</t>
  </si>
  <si>
    <t>E Salmon Wasabi Green</t>
  </si>
  <si>
    <t>32215961</t>
  </si>
  <si>
    <t>E Ceremic Penting</t>
  </si>
  <si>
    <t>32215962</t>
  </si>
  <si>
    <t>E Plain Croissant</t>
  </si>
  <si>
    <t>32215964</t>
  </si>
  <si>
    <t>E florarium</t>
  </si>
  <si>
    <t>32216004</t>
  </si>
  <si>
    <t>Fried Calamari 0</t>
  </si>
  <si>
    <t>Promotion - Brunch</t>
  </si>
  <si>
    <t>Brunchissimo - Punching</t>
  </si>
  <si>
    <t>32216007</t>
  </si>
  <si>
    <t>Mushroom Truffle Risotto 0</t>
  </si>
  <si>
    <t>32216019</t>
  </si>
  <si>
    <t>Quiz+Quest</t>
  </si>
  <si>
    <t>32216021</t>
  </si>
  <si>
    <t>E Spaghetti Marinara</t>
  </si>
  <si>
    <t>32216023</t>
  </si>
  <si>
    <t>E Lunch Box for kids</t>
  </si>
  <si>
    <t>32216029</t>
  </si>
  <si>
    <t>E Popcorn</t>
  </si>
  <si>
    <t>32216040</t>
  </si>
  <si>
    <t>OPEN ALC BEVG</t>
  </si>
  <si>
    <t>Alc BEVERAGES</t>
  </si>
  <si>
    <t>32216041</t>
  </si>
  <si>
    <t>Add Strawberry Syrup</t>
  </si>
  <si>
    <t>Mojito Modifier</t>
  </si>
  <si>
    <t>32216042</t>
  </si>
  <si>
    <t>Add Passion Fruit Syrup</t>
  </si>
  <si>
    <t>32216043</t>
  </si>
  <si>
    <t>32216059</t>
  </si>
  <si>
    <t>Welcome Sign</t>
  </si>
  <si>
    <t>32216060</t>
  </si>
  <si>
    <t>Beauty Station</t>
  </si>
  <si>
    <t>32216063</t>
  </si>
  <si>
    <t>Crown &amp; Glitters</t>
  </si>
  <si>
    <t>32216072</t>
  </si>
  <si>
    <t>Add Truffle - Fresh</t>
  </si>
  <si>
    <t>ADD ONS</t>
  </si>
  <si>
    <t>32216077</t>
  </si>
  <si>
    <t xml:space="preserve">Weekend Ticket </t>
  </si>
  <si>
    <t>32216078</t>
  </si>
  <si>
    <t>Choice of Coissant</t>
  </si>
  <si>
    <t>PASTRY</t>
  </si>
  <si>
    <t>Promotions</t>
  </si>
  <si>
    <t>32216079</t>
  </si>
  <si>
    <t>Pistachio</t>
  </si>
  <si>
    <t>Choice Of Croissant BF</t>
  </si>
  <si>
    <t>32216080</t>
  </si>
  <si>
    <t>Berries</t>
  </si>
  <si>
    <t>32216081</t>
  </si>
  <si>
    <t>Hazelnut</t>
  </si>
  <si>
    <t>32216082</t>
  </si>
  <si>
    <t>Coffee</t>
  </si>
  <si>
    <t>32216083</t>
  </si>
  <si>
    <t>Plain</t>
  </si>
  <si>
    <t>32216112</t>
  </si>
  <si>
    <t>Entertainer 1300</t>
  </si>
  <si>
    <t>32216119</t>
  </si>
  <si>
    <t>OD Berry &amp; Yoghurt</t>
  </si>
  <si>
    <t>Bento Cakes - Element</t>
  </si>
  <si>
    <t>32216121</t>
  </si>
  <si>
    <t>OD Honey Cake</t>
  </si>
  <si>
    <t>32216123</t>
  </si>
  <si>
    <t>OD Pistachio &amp; Raspberry</t>
  </si>
  <si>
    <t>32216126</t>
  </si>
  <si>
    <t>OD Blueberry</t>
  </si>
  <si>
    <t>CAKE BERRY - Elements</t>
  </si>
  <si>
    <t>32216128</t>
  </si>
  <si>
    <t>OD Strawberry</t>
  </si>
  <si>
    <t>32216129</t>
  </si>
  <si>
    <t>OD 3 Chocolate Cake</t>
  </si>
  <si>
    <t>Cake Filling - Elements</t>
  </si>
  <si>
    <t>32216131</t>
  </si>
  <si>
    <t>OD Berry Chocolate</t>
  </si>
  <si>
    <t>32216133</t>
  </si>
  <si>
    <t>OD Chocolate Cake</t>
  </si>
  <si>
    <t>32216136</t>
  </si>
  <si>
    <t>32216139</t>
  </si>
  <si>
    <t>32216140</t>
  </si>
  <si>
    <t>OD Red Velvet</t>
  </si>
  <si>
    <t>32216145</t>
  </si>
  <si>
    <t>OD Vanilla Cake</t>
  </si>
  <si>
    <t>32216146</t>
  </si>
  <si>
    <t>OD Cake Cream Cheese</t>
  </si>
  <si>
    <t>Cake Cover - Elements</t>
  </si>
  <si>
    <t>32216148</t>
  </si>
  <si>
    <t>OD Cake Mastic</t>
  </si>
  <si>
    <t>32216149</t>
  </si>
  <si>
    <t xml:space="preserve">OD Chocolate Ganache </t>
  </si>
  <si>
    <t>32216150</t>
  </si>
  <si>
    <t>OD Chocolate Velur</t>
  </si>
  <si>
    <t>32216152</t>
  </si>
  <si>
    <t>OD 3D Medium</t>
  </si>
  <si>
    <t>Cake Decor - Elements</t>
  </si>
  <si>
    <t>32216153</t>
  </si>
  <si>
    <t>OD 3D Simple</t>
  </si>
  <si>
    <t>32216154</t>
  </si>
  <si>
    <t>OD 3D Sophisticated</t>
  </si>
  <si>
    <t>32216157</t>
  </si>
  <si>
    <t>OD Chocolate Smoges Decoration</t>
  </si>
  <si>
    <t>32216158</t>
  </si>
  <si>
    <t>OD Chocolate Spheres 5 Pics</t>
  </si>
  <si>
    <t>32216159</t>
  </si>
  <si>
    <t>OD Chocolatedecorations</t>
  </si>
  <si>
    <t>32216161</t>
  </si>
  <si>
    <t>OD Flat</t>
  </si>
  <si>
    <t>32216165</t>
  </si>
  <si>
    <t>OD Sweets</t>
  </si>
  <si>
    <t>32216167</t>
  </si>
  <si>
    <t>OD Chocolate Mac</t>
  </si>
  <si>
    <t>MACAROONS- Elements</t>
  </si>
  <si>
    <t>32216168</t>
  </si>
  <si>
    <t>OD Coconut Mac</t>
  </si>
  <si>
    <t>32216169</t>
  </si>
  <si>
    <t>OD Crimson Mac</t>
  </si>
  <si>
    <t>32216172</t>
  </si>
  <si>
    <t>OD Pistachio Mac</t>
  </si>
  <si>
    <t>32216173</t>
  </si>
  <si>
    <t>OD Cakepopsdecorate</t>
  </si>
  <si>
    <t>Candy Bar- Elements</t>
  </si>
  <si>
    <t>32216175</t>
  </si>
  <si>
    <t>OD Cakesicles</t>
  </si>
  <si>
    <t>32216179</t>
  </si>
  <si>
    <t>OD Cupcake Medium</t>
  </si>
  <si>
    <t>32216181</t>
  </si>
  <si>
    <t>OD Cupcake Vanilla</t>
  </si>
  <si>
    <t>32216182</t>
  </si>
  <si>
    <t>OD Donuts</t>
  </si>
  <si>
    <t>32216183</t>
  </si>
  <si>
    <t>OD Honeyspice Cookies</t>
  </si>
  <si>
    <t>32216184</t>
  </si>
  <si>
    <t>OD Labubu</t>
  </si>
  <si>
    <t>32216185</t>
  </si>
  <si>
    <t>OD Lolipop- 12AED</t>
  </si>
  <si>
    <t>32216210</t>
  </si>
  <si>
    <t>OD Macaron 1 Piece</t>
  </si>
  <si>
    <t>Showcase sec- Elements</t>
  </si>
  <si>
    <t>32216215</t>
  </si>
  <si>
    <t>OD Ribambelle Labubu</t>
  </si>
  <si>
    <t>32216226</t>
  </si>
  <si>
    <t>Price Diffrence Event</t>
  </si>
  <si>
    <t>EVENTS F&amp;B</t>
  </si>
  <si>
    <t>32216227</t>
  </si>
  <si>
    <t>Price Diffrence Event - Elements</t>
  </si>
  <si>
    <t>Elements -  Event Menu</t>
  </si>
  <si>
    <t>32216229</t>
  </si>
  <si>
    <t>Neon Party</t>
  </si>
  <si>
    <t>Party</t>
  </si>
  <si>
    <t>32216242</t>
  </si>
  <si>
    <t>OD FAKE CAKE</t>
  </si>
  <si>
    <t>Element - Pastry Section</t>
  </si>
  <si>
    <t>32216244</t>
  </si>
  <si>
    <t>Jam</t>
  </si>
  <si>
    <t>32216245</t>
  </si>
  <si>
    <t>Event Commision</t>
  </si>
  <si>
    <t>OD E Labubu</t>
  </si>
  <si>
    <t>32216246</t>
  </si>
  <si>
    <t>Ballon</t>
  </si>
  <si>
    <t>Decor</t>
  </si>
  <si>
    <t>32216247</t>
  </si>
  <si>
    <t>Rumble - 4100</t>
  </si>
  <si>
    <t>32216249</t>
  </si>
  <si>
    <t>Family Illusion</t>
  </si>
  <si>
    <t>32216250</t>
  </si>
  <si>
    <t>Foil Ballon</t>
  </si>
  <si>
    <t>32216252</t>
  </si>
  <si>
    <t>E Eskimo Labubu Ck</t>
  </si>
  <si>
    <t>32216260</t>
  </si>
  <si>
    <t xml:space="preserve">Neon Party Elemnents </t>
  </si>
  <si>
    <t>Event - Services</t>
  </si>
  <si>
    <t>32216261</t>
  </si>
  <si>
    <t>OD E Eskimo Lububu</t>
  </si>
  <si>
    <t>5003</t>
  </si>
  <si>
    <t>OD E Cc Decor Cupcakes</t>
  </si>
  <si>
    <t>5004</t>
  </si>
  <si>
    <t>OD E Cchip Cookies Ck</t>
  </si>
  <si>
    <t>5006</t>
  </si>
  <si>
    <t>OD E Colorful Wafles Ck</t>
  </si>
  <si>
    <t>5008</t>
  </si>
  <si>
    <t>OD E Crazy Shake Ck</t>
  </si>
  <si>
    <t>5009</t>
  </si>
  <si>
    <t>OD E Croquembouche Ck</t>
  </si>
  <si>
    <t>5010</t>
  </si>
  <si>
    <t>OD E Cupcakes Ck</t>
  </si>
  <si>
    <t>5014</t>
  </si>
  <si>
    <t>OD E Maragrita Ck</t>
  </si>
  <si>
    <t>5015</t>
  </si>
  <si>
    <t>OD E Monster Slides Ck</t>
  </si>
  <si>
    <t>5016</t>
  </si>
  <si>
    <t>OD E Pizza Peperoni Ck</t>
  </si>
  <si>
    <t>5017</t>
  </si>
  <si>
    <t>OD E Pop It Ck</t>
  </si>
  <si>
    <t>5019</t>
  </si>
  <si>
    <t>OD E Strwbchocolate Ck</t>
  </si>
  <si>
    <t>5020</t>
  </si>
  <si>
    <t>OD E Sushi Ck</t>
  </si>
  <si>
    <t>5031</t>
  </si>
  <si>
    <t>OD E AntipODes Still Large</t>
  </si>
  <si>
    <t>5033</t>
  </si>
  <si>
    <t>OD E Baby Boss</t>
  </si>
  <si>
    <t>5034</t>
  </si>
  <si>
    <t>OD E Classic Lemonade</t>
  </si>
  <si>
    <t>5035</t>
  </si>
  <si>
    <t>OD E Water Gallon</t>
  </si>
  <si>
    <t>5040</t>
  </si>
  <si>
    <t>OD E Orange Juice</t>
  </si>
  <si>
    <t>5041</t>
  </si>
  <si>
    <t xml:space="preserve">OD E N/A Proseco </t>
  </si>
  <si>
    <t>5053</t>
  </si>
  <si>
    <t>OD E Salmon Brusc Bites</t>
  </si>
  <si>
    <t>5055</t>
  </si>
  <si>
    <t>OD E Skirt Steak Brusc Bites</t>
  </si>
  <si>
    <t>5057</t>
  </si>
  <si>
    <t>OD E Tomato Brusc Bites</t>
  </si>
  <si>
    <t>5062</t>
  </si>
  <si>
    <t>OD E Burrata &amp; Tomatoes</t>
  </si>
  <si>
    <t>5065</t>
  </si>
  <si>
    <t>OD E Cheese Platter</t>
  </si>
  <si>
    <t>5066</t>
  </si>
  <si>
    <t>OD E Cold Cut Platter</t>
  </si>
  <si>
    <t>5072</t>
  </si>
  <si>
    <t>OD E Seabass Ceviche</t>
  </si>
  <si>
    <t>5074</t>
  </si>
  <si>
    <t>OD E Tuna Carpaccio</t>
  </si>
  <si>
    <t>5075</t>
  </si>
  <si>
    <t>OD E Vegetable Platter</t>
  </si>
  <si>
    <t>5079</t>
  </si>
  <si>
    <t>OD E Berry Canape</t>
  </si>
  <si>
    <t>EVT FRUIT &amp; BURRIES</t>
  </si>
  <si>
    <t>5085</t>
  </si>
  <si>
    <t>OD E Almond Shrimp.</t>
  </si>
  <si>
    <t>5093</t>
  </si>
  <si>
    <t>OD E Mini Chicken Slider</t>
  </si>
  <si>
    <t>5095</t>
  </si>
  <si>
    <t>OD E Mini Wagyu Slider</t>
  </si>
  <si>
    <t>5098</t>
  </si>
  <si>
    <t>OD E Salmon Skewers</t>
  </si>
  <si>
    <t>5103</t>
  </si>
  <si>
    <t>OD E Teriyaki Chix Skewers</t>
  </si>
  <si>
    <t>5111</t>
  </si>
  <si>
    <t>OD E Chicken Nuggets</t>
  </si>
  <si>
    <t>5112</t>
  </si>
  <si>
    <t>OD E Chicken Skewers</t>
  </si>
  <si>
    <t>5114</t>
  </si>
  <si>
    <t>OD E French Fries</t>
  </si>
  <si>
    <t>5128</t>
  </si>
  <si>
    <t>OD E Kids Box</t>
  </si>
  <si>
    <t>5129</t>
  </si>
  <si>
    <t>OD E Vegetable Sticks</t>
  </si>
  <si>
    <t>5150</t>
  </si>
  <si>
    <t>OD Backdrop</t>
  </si>
  <si>
    <t>EVT OPEN SERVICES</t>
  </si>
  <si>
    <t>5153</t>
  </si>
  <si>
    <t>OD Floral Decor</t>
  </si>
  <si>
    <t>5154</t>
  </si>
  <si>
    <t>OD GoODie Bags</t>
  </si>
  <si>
    <t>5156</t>
  </si>
  <si>
    <t>OD Service Charge</t>
  </si>
  <si>
    <t>5157</t>
  </si>
  <si>
    <t>OD Table Setup</t>
  </si>
  <si>
    <t>5164</t>
  </si>
  <si>
    <t>OD E Margarita</t>
  </si>
  <si>
    <t>EVT PIZZA</t>
  </si>
  <si>
    <t>5172</t>
  </si>
  <si>
    <t>OD E Crispy Chicken Cup</t>
  </si>
  <si>
    <t>5175</t>
  </si>
  <si>
    <t>OD E GF Fried Halloumi VEG</t>
  </si>
  <si>
    <t>5180</t>
  </si>
  <si>
    <t>OD E Salmon Wasabi Green</t>
  </si>
  <si>
    <t>5184</t>
  </si>
  <si>
    <t>OD E Watermelon In Jar</t>
  </si>
  <si>
    <t>5195</t>
  </si>
  <si>
    <t>OD E Crispy Rice With Tuna 1Pc</t>
  </si>
  <si>
    <t>5196</t>
  </si>
  <si>
    <t>OD E Hummus In Bread Cup</t>
  </si>
  <si>
    <t>5197</t>
  </si>
  <si>
    <t>OD E Korean Beef Lettuce Wraps</t>
  </si>
  <si>
    <t>5198</t>
  </si>
  <si>
    <t>OD E Mini Berry Tart</t>
  </si>
  <si>
    <t>5205</t>
  </si>
  <si>
    <t>OD E Salmon Tacos</t>
  </si>
  <si>
    <t>900-11136</t>
  </si>
  <si>
    <t>Musical Jewelry Box 'Esperides' with Ring Holder, Drawer &amp; Wide Mirror 'Amphitrite'</t>
  </si>
  <si>
    <t>900-11141</t>
  </si>
  <si>
    <t>Musical Jewelry Box ‘Seasons’ with Ring Holder &amp; Wide Mirror ‘Spring’</t>
  </si>
  <si>
    <t>900-11145</t>
  </si>
  <si>
    <t>Musical Jewelry Box ‘Fairy House’ with Ring Holder &amp; Wide Mirror ‘Ellie’</t>
  </si>
  <si>
    <t>900-23064</t>
  </si>
  <si>
    <t>Liquid Stick Kaleidoscope 'Cosmos' 'Space'</t>
  </si>
  <si>
    <t>900-23145</t>
  </si>
  <si>
    <t>Epic Tac Toe</t>
  </si>
  <si>
    <t>A14</t>
  </si>
  <si>
    <t>Milledeux®  Gift set - 4 Small bowtie bows - alligator clip - white/pink</t>
  </si>
  <si>
    <t>B03022</t>
  </si>
  <si>
    <t xml:space="preserve">Pink Summer Glitter Ball 22cm </t>
  </si>
  <si>
    <t>B034-22</t>
  </si>
  <si>
    <t>Summer Silver Glitter Ball 22cm</t>
  </si>
  <si>
    <t>BB15P036</t>
  </si>
  <si>
    <t xml:space="preserve">Cat Bubble Blue Ball 15cm </t>
  </si>
  <si>
    <t>BRS040</t>
  </si>
  <si>
    <t>Mouse Glitter Bouncy Ball Blue</t>
  </si>
  <si>
    <t>BRS041</t>
  </si>
  <si>
    <t>Mouse Glitter Bouncy Ball Pink</t>
  </si>
  <si>
    <t>BRS042</t>
  </si>
  <si>
    <t>Mouse Glitter Bouncy Ball Gold</t>
  </si>
  <si>
    <t>BRS043</t>
  </si>
  <si>
    <t>Mouse Glitter Bouncy BallSilver</t>
  </si>
  <si>
    <t>CND D317</t>
  </si>
  <si>
    <t>Mini Zebra Drifter</t>
  </si>
  <si>
    <t>CND E185</t>
  </si>
  <si>
    <t>Ambulance</t>
  </si>
  <si>
    <t>CND F195</t>
  </si>
  <si>
    <t>Red Racer #5</t>
  </si>
  <si>
    <t>CND F927</t>
  </si>
  <si>
    <t>CND F927 Strawberry Moo</t>
  </si>
  <si>
    <t>CND H189</t>
  </si>
  <si>
    <t>Pink Macaron Van</t>
  </si>
  <si>
    <t>CND K201</t>
  </si>
  <si>
    <t>Magnetic Car Transporter</t>
  </si>
  <si>
    <t>CND T103</t>
  </si>
  <si>
    <t>Coyote Pickup</t>
  </si>
  <si>
    <t>CND T457</t>
  </si>
  <si>
    <t>Tiny Town Bus</t>
  </si>
  <si>
    <t>CND T659</t>
  </si>
  <si>
    <t>Sonora Pickup</t>
  </si>
  <si>
    <t>CND UNI23</t>
  </si>
  <si>
    <t>Unicorn 2.0</t>
  </si>
  <si>
    <t>FPR001</t>
  </si>
  <si>
    <t>Avo. Toast</t>
  </si>
  <si>
    <t>Breakfast</t>
  </si>
  <si>
    <t>FPR002</t>
  </si>
  <si>
    <t>Big Brkfast</t>
  </si>
  <si>
    <t>FPR003</t>
  </si>
  <si>
    <t>Benedict - Beef Bacon</t>
  </si>
  <si>
    <t>FPR004</t>
  </si>
  <si>
    <t>Benedict - With Salmon</t>
  </si>
  <si>
    <t>FPR005</t>
  </si>
  <si>
    <t>Benedict- With Truffle</t>
  </si>
  <si>
    <t>FPR006</t>
  </si>
  <si>
    <t>Buffalo Yogurt</t>
  </si>
  <si>
    <t>FPR007</t>
  </si>
  <si>
    <t>Oatmeal Porridge</t>
  </si>
  <si>
    <t>FPR008</t>
  </si>
  <si>
    <t>Omelete Primavera</t>
  </si>
  <si>
    <t>FPR009</t>
  </si>
  <si>
    <t>Caviar Omelette</t>
  </si>
  <si>
    <t>FPR011</t>
  </si>
  <si>
    <t>Sign. Scramble</t>
  </si>
  <si>
    <t>FPR012</t>
  </si>
  <si>
    <t>Beef Pelmeni</t>
  </si>
  <si>
    <t>Kids Menu - Breakfast</t>
  </si>
  <si>
    <t>FPR013</t>
  </si>
  <si>
    <t>B.Cheese Penne</t>
  </si>
  <si>
    <t>FPR014</t>
  </si>
  <si>
    <t>Chicken Cutlets</t>
  </si>
  <si>
    <t>FPR016</t>
  </si>
  <si>
    <t>Pancakes - Kids Menu</t>
  </si>
  <si>
    <t>FPR017</t>
  </si>
  <si>
    <t>Scrambled Eggs- Kids</t>
  </si>
  <si>
    <t>FPR018</t>
  </si>
  <si>
    <t>T. Penne Chicken</t>
  </si>
  <si>
    <t>FPR020</t>
  </si>
  <si>
    <t>Waffles - Kids Menu</t>
  </si>
  <si>
    <t>FPR021</t>
  </si>
  <si>
    <t>Carrot Cake</t>
  </si>
  <si>
    <t>Pastries</t>
  </si>
  <si>
    <t>FPR022</t>
  </si>
  <si>
    <t>Chocolate Cake</t>
  </si>
  <si>
    <t>FPR023</t>
  </si>
  <si>
    <t xml:space="preserve">Choice of Croissant </t>
  </si>
  <si>
    <t>FPR024</t>
  </si>
  <si>
    <t>French Toast</t>
  </si>
  <si>
    <t>FPR026</t>
  </si>
  <si>
    <t>Pancakes</t>
  </si>
  <si>
    <t>FPR027</t>
  </si>
  <si>
    <t>Syrniki S.Cream</t>
  </si>
  <si>
    <t>FPR028</t>
  </si>
  <si>
    <t>Waffles</t>
  </si>
  <si>
    <t>FPR030</t>
  </si>
  <si>
    <t>Avocado Hummus</t>
  </si>
  <si>
    <t>Appetizers &amp; Salads</t>
  </si>
  <si>
    <t>FPR031</t>
  </si>
  <si>
    <t>Beef Tartare</t>
  </si>
  <si>
    <t>FPR032</t>
  </si>
  <si>
    <t>Burrata &amp; Tomatoes</t>
  </si>
  <si>
    <t>FPR033</t>
  </si>
  <si>
    <t>Cauliflower Popcorn</t>
  </si>
  <si>
    <t>FPR034</t>
  </si>
  <si>
    <t>Tomato Bruschetta</t>
  </si>
  <si>
    <t>FPR035</t>
  </si>
  <si>
    <t>Chicken Salad</t>
  </si>
  <si>
    <t>FPR036</t>
  </si>
  <si>
    <t>Crab &amp; Caviar Bruseta</t>
  </si>
  <si>
    <t>FPR037</t>
  </si>
  <si>
    <t>Crab &amp; Mango Salad</t>
  </si>
  <si>
    <t>FPR038</t>
  </si>
  <si>
    <t>Fried Calamari</t>
  </si>
  <si>
    <t>FPR039</t>
  </si>
  <si>
    <t>Fried Halloumi &amp; Veg</t>
  </si>
  <si>
    <t>FPR040</t>
  </si>
  <si>
    <t>Green Bowl</t>
  </si>
  <si>
    <t>FPR041</t>
  </si>
  <si>
    <t>Insalata Caprese</t>
  </si>
  <si>
    <t>FPR042</t>
  </si>
  <si>
    <t>M.Tuna Carpaccio</t>
  </si>
  <si>
    <t>FPR043</t>
  </si>
  <si>
    <t>Salmon &amp; Avo Bruseta</t>
  </si>
  <si>
    <t>FPR044</t>
  </si>
  <si>
    <t>Salmon Tartar</t>
  </si>
  <si>
    <t>FPR045</t>
  </si>
  <si>
    <t>Sea Bass Carpaccio</t>
  </si>
  <si>
    <t>FPR046</t>
  </si>
  <si>
    <t>Shrimp Popcorn</t>
  </si>
  <si>
    <t>FPR047</t>
  </si>
  <si>
    <t>Tuna Nicoise</t>
  </si>
  <si>
    <t>FPR048</t>
  </si>
  <si>
    <t>Warm Shrimps</t>
  </si>
  <si>
    <t>FPR049</t>
  </si>
  <si>
    <t>Bone-In Rib Steak 1kg</t>
  </si>
  <si>
    <t>MAINS</t>
  </si>
  <si>
    <t>FPR050</t>
  </si>
  <si>
    <t>Bran.Acqua Pazza</t>
  </si>
  <si>
    <t>FPR051</t>
  </si>
  <si>
    <t>Focaccina Capre.</t>
  </si>
  <si>
    <t>Pizza</t>
  </si>
  <si>
    <t>FPR052</t>
  </si>
  <si>
    <t>Chicken Burger</t>
  </si>
  <si>
    <t>FPR053</t>
  </si>
  <si>
    <t>Grilled Octopus</t>
  </si>
  <si>
    <t>FPR054</t>
  </si>
  <si>
    <t>Grilled Salmon</t>
  </si>
  <si>
    <t>FPR055</t>
  </si>
  <si>
    <t>Grill Wagyu Ribeye</t>
  </si>
  <si>
    <t>FPR056</t>
  </si>
  <si>
    <t>Wagyu Tenderloin</t>
  </si>
  <si>
    <t>FPR057</t>
  </si>
  <si>
    <t>Baby Chicken</t>
  </si>
  <si>
    <t>FPR058</t>
  </si>
  <si>
    <t>Marinated Black Cod</t>
  </si>
  <si>
    <t>FPR059</t>
  </si>
  <si>
    <t>Wagyu Beef Burger</t>
  </si>
  <si>
    <t>FPR060</t>
  </si>
  <si>
    <t>Wagyu Beef Cheek</t>
  </si>
  <si>
    <t>FPR061</t>
  </si>
  <si>
    <t>Gazpacho &amp; Crab</t>
  </si>
  <si>
    <t>Pasta &amp; Soup</t>
  </si>
  <si>
    <t>FPR062</t>
  </si>
  <si>
    <t>Gnocchi with Pesto</t>
  </si>
  <si>
    <t>FPR063</t>
  </si>
  <si>
    <t>Lasagna with Beef</t>
  </si>
  <si>
    <t>FPR064</t>
  </si>
  <si>
    <t>Lemon Risotto</t>
  </si>
  <si>
    <t>FPR065</t>
  </si>
  <si>
    <t>Linguine Vongole</t>
  </si>
  <si>
    <t>FPR066</t>
  </si>
  <si>
    <t>Linguini Lobster</t>
  </si>
  <si>
    <t>FPR067</t>
  </si>
  <si>
    <t>Minestrone Pesto</t>
  </si>
  <si>
    <t>FPR068</t>
  </si>
  <si>
    <t>Mush Truf. Risotto</t>
  </si>
  <si>
    <t>FPR069</t>
  </si>
  <si>
    <t>Tag. Puttanesca</t>
  </si>
  <si>
    <t>FPR070</t>
  </si>
  <si>
    <t>Beef Pepperoni P</t>
  </si>
  <si>
    <t>FPR071</t>
  </si>
  <si>
    <t>Burrata &amp; Tom P</t>
  </si>
  <si>
    <t>FPR072</t>
  </si>
  <si>
    <t>Margherita P</t>
  </si>
  <si>
    <t>FPR073</t>
  </si>
  <si>
    <t>Pros. Funghi P</t>
  </si>
  <si>
    <t>FPR074</t>
  </si>
  <si>
    <t>Ribambelle P</t>
  </si>
  <si>
    <t>FPR075</t>
  </si>
  <si>
    <t>Truf.Mush.Parmesan P</t>
  </si>
  <si>
    <t>FPR076</t>
  </si>
  <si>
    <t>Creamed Spinach</t>
  </si>
  <si>
    <t>SIDES</t>
  </si>
  <si>
    <t>FPR077</t>
  </si>
  <si>
    <t>FPR078</t>
  </si>
  <si>
    <t>Grill Asparagus</t>
  </si>
  <si>
    <t>FPR079</t>
  </si>
  <si>
    <t>Grill Veg</t>
  </si>
  <si>
    <t>FPR080</t>
  </si>
  <si>
    <t>Mash Potato Truf</t>
  </si>
  <si>
    <t>FPR081</t>
  </si>
  <si>
    <t>Garlic Broccolini</t>
  </si>
  <si>
    <t>FPR082</t>
  </si>
  <si>
    <t>Swt Potato Fries</t>
  </si>
  <si>
    <t>FPR083</t>
  </si>
  <si>
    <t>Add Avocado</t>
  </si>
  <si>
    <t>FPR084</t>
  </si>
  <si>
    <t>Add Bacon</t>
  </si>
  <si>
    <t>FPR087</t>
  </si>
  <si>
    <t>Add Crab 40 Gr</t>
  </si>
  <si>
    <t>FPR088</t>
  </si>
  <si>
    <t>Add Egg</t>
  </si>
  <si>
    <t>FPR089</t>
  </si>
  <si>
    <t>Add Hashbrown</t>
  </si>
  <si>
    <t>FPR090</t>
  </si>
  <si>
    <t>Add Nutella</t>
  </si>
  <si>
    <t>FPR091</t>
  </si>
  <si>
    <t>Add Pepperoni</t>
  </si>
  <si>
    <t>FPR092</t>
  </si>
  <si>
    <t>Add S Chicken 100 Gr</t>
  </si>
  <si>
    <t>FPR094</t>
  </si>
  <si>
    <t>FPR095</t>
  </si>
  <si>
    <t>Add Sausage</t>
  </si>
  <si>
    <t>FPR096</t>
  </si>
  <si>
    <t>Add Shrimps 5 Pcs</t>
  </si>
  <si>
    <t>FPR097</t>
  </si>
  <si>
    <t>Add Truffle C.</t>
  </si>
  <si>
    <t>FPR098</t>
  </si>
  <si>
    <t>Bread Basket</t>
  </si>
  <si>
    <t>FPR099</t>
  </si>
  <si>
    <t>CHILLI FLAKES</t>
  </si>
  <si>
    <t>FPR100</t>
  </si>
  <si>
    <t>CHILLI OIL</t>
  </si>
  <si>
    <t>FPR101</t>
  </si>
  <si>
    <t>KETCHUP</t>
  </si>
  <si>
    <t>FPR102</t>
  </si>
  <si>
    <t>MAYO</t>
  </si>
  <si>
    <t>FPR103</t>
  </si>
  <si>
    <t>Add Parmesan</t>
  </si>
  <si>
    <t>FPR104</t>
  </si>
  <si>
    <t>Butter Ch. Penne K 0</t>
  </si>
  <si>
    <t>KIDS FREE FOOD</t>
  </si>
  <si>
    <t>FPR105</t>
  </si>
  <si>
    <t>Chicken Cutlets 0</t>
  </si>
  <si>
    <t>FPR106</t>
  </si>
  <si>
    <t>Fruit Puree 0</t>
  </si>
  <si>
    <t>FPR107</t>
  </si>
  <si>
    <t>Kids Bolognese 0</t>
  </si>
  <si>
    <t>FPR108</t>
  </si>
  <si>
    <t>Noodle Soup 0</t>
  </si>
  <si>
    <t>FPR109</t>
  </si>
  <si>
    <t>Pancakes - Kids 00</t>
  </si>
  <si>
    <t>FPR110</t>
  </si>
  <si>
    <t>Pelmeni 0</t>
  </si>
  <si>
    <t>FPR111</t>
  </si>
  <si>
    <t>Quesadilla 0</t>
  </si>
  <si>
    <t>FPR112</t>
  </si>
  <si>
    <t>Scrambled Eggs - kids 00</t>
  </si>
  <si>
    <t>FPR114</t>
  </si>
  <si>
    <t>Tenders 0</t>
  </si>
  <si>
    <t>FPR115</t>
  </si>
  <si>
    <t>T. Penne Chicken 0</t>
  </si>
  <si>
    <t>FPR117</t>
  </si>
  <si>
    <t>Vegetable Puree K 00</t>
  </si>
  <si>
    <t>FPR118</t>
  </si>
  <si>
    <t>Waffles - Kids 00</t>
  </si>
  <si>
    <t>FPR119</t>
  </si>
  <si>
    <t>Beef D. Pelmeni</t>
  </si>
  <si>
    <t>Kids Menu</t>
  </si>
  <si>
    <t>FPR120</t>
  </si>
  <si>
    <t>B.Cheese Penne K</t>
  </si>
  <si>
    <t>FPR121</t>
  </si>
  <si>
    <t>Chicken Ndl Soup - K</t>
  </si>
  <si>
    <t>FPR122</t>
  </si>
  <si>
    <t>Chicken Tenders K</t>
  </si>
  <si>
    <t>FPR123</t>
  </si>
  <si>
    <t>FPR124</t>
  </si>
  <si>
    <t>Fruit Puree K</t>
  </si>
  <si>
    <t>FPR125</t>
  </si>
  <si>
    <t>Bolognese K</t>
  </si>
  <si>
    <t>FPR126</t>
  </si>
  <si>
    <t>Penne Chicken K</t>
  </si>
  <si>
    <t>FPR127</t>
  </si>
  <si>
    <t>Vegetables Puree K</t>
  </si>
  <si>
    <t>FPRB001</t>
  </si>
  <si>
    <t>Corona</t>
  </si>
  <si>
    <t>BTL BEER</t>
  </si>
  <si>
    <t>FPRB002</t>
  </si>
  <si>
    <t>Heineken</t>
  </si>
  <si>
    <t>FPRB003</t>
  </si>
  <si>
    <t>Peroni</t>
  </si>
  <si>
    <t>FPRB010</t>
  </si>
  <si>
    <t>Btl Lp Brut</t>
  </si>
  <si>
    <t>CHAMPAGNE</t>
  </si>
  <si>
    <t>FPRB012</t>
  </si>
  <si>
    <t>Btl Moët</t>
  </si>
  <si>
    <t>FPRB013</t>
  </si>
  <si>
    <t>Btl Moët Ice</t>
  </si>
  <si>
    <t>FPRB014</t>
  </si>
  <si>
    <t>Gls Lp Brut</t>
  </si>
  <si>
    <t>FPRB015</t>
  </si>
  <si>
    <t>Aperol Spiritz</t>
  </si>
  <si>
    <t>CLASSIC COCKTAILS</t>
  </si>
  <si>
    <t>FPRB017</t>
  </si>
  <si>
    <t>Bellini</t>
  </si>
  <si>
    <t>FPRB020</t>
  </si>
  <si>
    <t>Bloody Mary</t>
  </si>
  <si>
    <t>FPRB025</t>
  </si>
  <si>
    <t>Dry Martini</t>
  </si>
  <si>
    <t>FPRB026</t>
  </si>
  <si>
    <t>Espresso Martini</t>
  </si>
  <si>
    <t>FPRB031</t>
  </si>
  <si>
    <t>Long Islanf Ice Tea</t>
  </si>
  <si>
    <t>FPRB032</t>
  </si>
  <si>
    <t>Magarita</t>
  </si>
  <si>
    <t>FPRB036</t>
  </si>
  <si>
    <t>Mimosa</t>
  </si>
  <si>
    <t>FPRB040</t>
  </si>
  <si>
    <t>Negroni</t>
  </si>
  <si>
    <t>FPRB043</t>
  </si>
  <si>
    <t>Old Fashioned Na</t>
  </si>
  <si>
    <t>FPRB044</t>
  </si>
  <si>
    <t>Paloma</t>
  </si>
  <si>
    <t>FPRB045</t>
  </si>
  <si>
    <t>Pina Colada</t>
  </si>
  <si>
    <t>FPRB054</t>
  </si>
  <si>
    <t xml:space="preserve">White Sangria </t>
  </si>
  <si>
    <t>FPRB067</t>
  </si>
  <si>
    <t>Botainist Sht</t>
  </si>
  <si>
    <t>GIN SNGL</t>
  </si>
  <si>
    <t>FPRB068</t>
  </si>
  <si>
    <t>Gin Mare Sht</t>
  </si>
  <si>
    <t>FPRB069</t>
  </si>
  <si>
    <t>Hendricks Sht</t>
  </si>
  <si>
    <t>FPRB072</t>
  </si>
  <si>
    <t>Tanquerey Sht</t>
  </si>
  <si>
    <t>FPRB073</t>
  </si>
  <si>
    <t>MIXERS</t>
  </si>
  <si>
    <t>FPRB074</t>
  </si>
  <si>
    <t>FPRB076</t>
  </si>
  <si>
    <t>Ginger Ale</t>
  </si>
  <si>
    <t>FPRB077</t>
  </si>
  <si>
    <t>Soda</t>
  </si>
  <si>
    <t>FPRB079</t>
  </si>
  <si>
    <t>FPRB084</t>
  </si>
  <si>
    <t>Btl Malbec</t>
  </si>
  <si>
    <t>RED WINE</t>
  </si>
  <si>
    <t>FPRB089</t>
  </si>
  <si>
    <t>Gls Lodez, Merlot</t>
  </si>
  <si>
    <t>FPRB090</t>
  </si>
  <si>
    <t>Gls Malbec Gls</t>
  </si>
  <si>
    <t>FPRB093</t>
  </si>
  <si>
    <t>Btl By.Ott Rose</t>
  </si>
  <si>
    <t>ROSE WINE</t>
  </si>
  <si>
    <t>FPRB094</t>
  </si>
  <si>
    <t>Btl Minuty</t>
  </si>
  <si>
    <t>FPRB095</t>
  </si>
  <si>
    <t>Btl Wastern Cape Rose</t>
  </si>
  <si>
    <t>FPRB096</t>
  </si>
  <si>
    <t>Gls Minuty</t>
  </si>
  <si>
    <t>FPRB097</t>
  </si>
  <si>
    <t>Gls Western Cape Rose</t>
  </si>
  <si>
    <t>FPRB104</t>
  </si>
  <si>
    <t>Bacardi 8 Sht</t>
  </si>
  <si>
    <t>RUM SNGL</t>
  </si>
  <si>
    <t>FPRB107</t>
  </si>
  <si>
    <t>Matuslem Sht</t>
  </si>
  <si>
    <t>FPRB108</t>
  </si>
  <si>
    <t>Ron Z 23 Sht</t>
  </si>
  <si>
    <t>FPRB110</t>
  </si>
  <si>
    <t>Chai Lover</t>
  </si>
  <si>
    <t>SIGNATURE COCKTAILS</t>
  </si>
  <si>
    <t>FPRB112</t>
  </si>
  <si>
    <t>Fuzzy Wasabi</t>
  </si>
  <si>
    <t>FPRB116</t>
  </si>
  <si>
    <t>Mystical Sapphire</t>
  </si>
  <si>
    <t>FPRB118</t>
  </si>
  <si>
    <t>Rhubarb Reverie</t>
  </si>
  <si>
    <t>FPRB119</t>
  </si>
  <si>
    <t>Ribambelle Gentlemen</t>
  </si>
  <si>
    <t>FPRB120</t>
  </si>
  <si>
    <t>Summer Punch</t>
  </si>
  <si>
    <t>FPRB122</t>
  </si>
  <si>
    <t>Alberto Nani Prosecco Btl</t>
  </si>
  <si>
    <t>SPARKLING</t>
  </si>
  <si>
    <t>FPRB123</t>
  </si>
  <si>
    <t>Amaretto SNG</t>
  </si>
  <si>
    <t>FPRB124</t>
  </si>
  <si>
    <t>Btl Codorniu</t>
  </si>
  <si>
    <t>FPRB125</t>
  </si>
  <si>
    <t>Nani Prosecco Gls</t>
  </si>
  <si>
    <t>FPRB126</t>
  </si>
  <si>
    <t>Pierlant Brut Btl</t>
  </si>
  <si>
    <t>FPRB127</t>
  </si>
  <si>
    <t>Pierlant Brut Gls</t>
  </si>
  <si>
    <t>FPRB139</t>
  </si>
  <si>
    <t>Djulio Blanco Sht</t>
  </si>
  <si>
    <t>TEQUILA SNGL</t>
  </si>
  <si>
    <t>FPRB141</t>
  </si>
  <si>
    <t>Jose Cura Sht</t>
  </si>
  <si>
    <t>FPRB144</t>
  </si>
  <si>
    <t>Vida Sht</t>
  </si>
  <si>
    <t>FPRB156</t>
  </si>
  <si>
    <t>Grey Goose Sht</t>
  </si>
  <si>
    <t>VODKA SNGL</t>
  </si>
  <si>
    <t>FPRB158</t>
  </si>
  <si>
    <t>Ketel One Sht</t>
  </si>
  <si>
    <t>FPRB177</t>
  </si>
  <si>
    <t>Monkey Btl</t>
  </si>
  <si>
    <t>WHISKEY BTL</t>
  </si>
  <si>
    <t>FPRB183</t>
  </si>
  <si>
    <t>Glenfiddich 12 Sht</t>
  </si>
  <si>
    <t>WHISKEY SNGL</t>
  </si>
  <si>
    <t>FPRB186</t>
  </si>
  <si>
    <t>Jameson Sht</t>
  </si>
  <si>
    <t>FPRB199</t>
  </si>
  <si>
    <t>Btl Aegerter Chardonnay</t>
  </si>
  <si>
    <t>WHITE WINE</t>
  </si>
  <si>
    <t>FPRB200</t>
  </si>
  <si>
    <t>Btl Ca Montini Pinot G</t>
  </si>
  <si>
    <t>FPRB202</t>
  </si>
  <si>
    <t>Btl Lodez Sb</t>
  </si>
  <si>
    <t>FPRB203</t>
  </si>
  <si>
    <t>Btl Matua Sb</t>
  </si>
  <si>
    <t>FPRB204</t>
  </si>
  <si>
    <t>Btl Pascal J</t>
  </si>
  <si>
    <t>FPRB207</t>
  </si>
  <si>
    <t>Gls Lodez Sb</t>
  </si>
  <si>
    <t>FPRB209</t>
  </si>
  <si>
    <t>Gls Wolf Reisling</t>
  </si>
  <si>
    <t>FPRB210</t>
  </si>
  <si>
    <t>Energy Booster</t>
  </si>
  <si>
    <t>BREAKFAST JUICE</t>
  </si>
  <si>
    <t>FPRB211</t>
  </si>
  <si>
    <t>Green Detox</t>
  </si>
  <si>
    <t>FPRB212</t>
  </si>
  <si>
    <t>Nuttin But Prot</t>
  </si>
  <si>
    <t>FPRB213</t>
  </si>
  <si>
    <t>Tropical PMU</t>
  </si>
  <si>
    <t>FPRB214</t>
  </si>
  <si>
    <t xml:space="preserve">Iced Americano </t>
  </si>
  <si>
    <t>Cold Coffee</t>
  </si>
  <si>
    <t>FPRB215</t>
  </si>
  <si>
    <t>Iced Cappuccino</t>
  </si>
  <si>
    <t>FPRB216</t>
  </si>
  <si>
    <t xml:space="preserve">Iced Latte </t>
  </si>
  <si>
    <t>FPRB217</t>
  </si>
  <si>
    <t xml:space="preserve">Iced Match Latte </t>
  </si>
  <si>
    <t>FPRB218</t>
  </si>
  <si>
    <t xml:space="preserve">Iced Spanish  Latte </t>
  </si>
  <si>
    <t>FPRB219</t>
  </si>
  <si>
    <t>COFFEE</t>
  </si>
  <si>
    <t>FPRB220</t>
  </si>
  <si>
    <t>Babychino</t>
  </si>
  <si>
    <t>FPRB221</t>
  </si>
  <si>
    <t>FPRB222</t>
  </si>
  <si>
    <t>Cortado</t>
  </si>
  <si>
    <t>FPRB223</t>
  </si>
  <si>
    <t>Dbl Espresso</t>
  </si>
  <si>
    <t>FPRB224</t>
  </si>
  <si>
    <t>Espresso</t>
  </si>
  <si>
    <t>FPRB225</t>
  </si>
  <si>
    <t>Flat White</t>
  </si>
  <si>
    <t>FPRB226</t>
  </si>
  <si>
    <t>Hot Chocolate</t>
  </si>
  <si>
    <t>FPRB227</t>
  </si>
  <si>
    <t>FPRB228</t>
  </si>
  <si>
    <t>Macchiato</t>
  </si>
  <si>
    <t>FPRB229</t>
  </si>
  <si>
    <t>Matcha Latte</t>
  </si>
  <si>
    <t>FPRB230</t>
  </si>
  <si>
    <t>Spanish Latte</t>
  </si>
  <si>
    <t>FPRB231</t>
  </si>
  <si>
    <t>Staff Coffee</t>
  </si>
  <si>
    <t>FPRB233</t>
  </si>
  <si>
    <t>Carrot Juice</t>
  </si>
  <si>
    <t>FRESH JUICE</t>
  </si>
  <si>
    <t>FPRB234</t>
  </si>
  <si>
    <t>Grapefruit Juice</t>
  </si>
  <si>
    <t>FPRB235</t>
  </si>
  <si>
    <t>Green Apple Juice</t>
  </si>
  <si>
    <t>FPRB238</t>
  </si>
  <si>
    <t>FPRB239</t>
  </si>
  <si>
    <t>Pineapple  Juice</t>
  </si>
  <si>
    <t>FPRB240</t>
  </si>
  <si>
    <t xml:space="preserve">Red Apple Juice </t>
  </si>
  <si>
    <t>FPRB241</t>
  </si>
  <si>
    <t>Watermelon Juice</t>
  </si>
  <si>
    <t>FPRB242</t>
  </si>
  <si>
    <t>Chocolate Milk Shake</t>
  </si>
  <si>
    <t>MILK SHAKES</t>
  </si>
  <si>
    <t>FPRB243</t>
  </si>
  <si>
    <t>Strawberry Milk Shake</t>
  </si>
  <si>
    <t>FPRB244</t>
  </si>
  <si>
    <t>Vanilla Milk Shake</t>
  </si>
  <si>
    <t>FPRB245</t>
  </si>
  <si>
    <t>Amaretti Sour Non Alc</t>
  </si>
  <si>
    <t>MOCKTAILS</t>
  </si>
  <si>
    <t>FPRB246</t>
  </si>
  <si>
    <t>Ariel'S Bw</t>
  </si>
  <si>
    <t>FPRB249</t>
  </si>
  <si>
    <t xml:space="preserve">Blossom Breeze </t>
  </si>
  <si>
    <t>FPRB250</t>
  </si>
  <si>
    <t>Classic Lemonade</t>
  </si>
  <si>
    <t>FPRB251</t>
  </si>
  <si>
    <t>Espresso Martini Non Alc</t>
  </si>
  <si>
    <t>FPRB252</t>
  </si>
  <si>
    <t>Flower In The D</t>
  </si>
  <si>
    <t>FPRB253</t>
  </si>
  <si>
    <t xml:space="preserve">Golden Grove </t>
  </si>
  <si>
    <t>FPRB254</t>
  </si>
  <si>
    <t xml:space="preserve">Jungle Kiss </t>
  </si>
  <si>
    <t>FPRB255</t>
  </si>
  <si>
    <t>Lemon Iced Tea</t>
  </si>
  <si>
    <t>FPRB256</t>
  </si>
  <si>
    <t>Malfi Spiritz Non Alc</t>
  </si>
  <si>
    <t>FPRB257</t>
  </si>
  <si>
    <t>Negroni Non Alc</t>
  </si>
  <si>
    <t>FPRB258</t>
  </si>
  <si>
    <t>Old Fashioned Non Alc</t>
  </si>
  <si>
    <t>FPRB259</t>
  </si>
  <si>
    <t>Peach Iced Tea</t>
  </si>
  <si>
    <t>FPRB260</t>
  </si>
  <si>
    <t>Ribambelle G&amp;T Non Alc</t>
  </si>
  <si>
    <t>FPRB261</t>
  </si>
  <si>
    <t>Sereni Tea Fizz</t>
  </si>
  <si>
    <t>FPRB262</t>
  </si>
  <si>
    <t>Tropical Tonic</t>
  </si>
  <si>
    <t>FPRB263</t>
  </si>
  <si>
    <t>Tropicana</t>
  </si>
  <si>
    <t>FPRB265</t>
  </si>
  <si>
    <t>Virgin Mojito</t>
  </si>
  <si>
    <t>FPRB266</t>
  </si>
  <si>
    <t>Yuzu Shizuku</t>
  </si>
  <si>
    <t>FPRB267</t>
  </si>
  <si>
    <t>SOFT DRINK</t>
  </si>
  <si>
    <t>FPRB268</t>
  </si>
  <si>
    <t>FPRB269</t>
  </si>
  <si>
    <t>Fanta</t>
  </si>
  <si>
    <t>FPRB270</t>
  </si>
  <si>
    <t>FPRB271</t>
  </si>
  <si>
    <t>Red Bull</t>
  </si>
  <si>
    <t>FPRB272</t>
  </si>
  <si>
    <t>Red Bull Sf</t>
  </si>
  <si>
    <t>FPRB273</t>
  </si>
  <si>
    <t xml:space="preserve">Soda Water </t>
  </si>
  <si>
    <t>FPRB274</t>
  </si>
  <si>
    <t>Sprite</t>
  </si>
  <si>
    <t>FPRB275</t>
  </si>
  <si>
    <t>Tonic Water</t>
  </si>
  <si>
    <t>FPRB276</t>
  </si>
  <si>
    <t>Chamomile</t>
  </si>
  <si>
    <t>TEA</t>
  </si>
  <si>
    <t>FPRB277</t>
  </si>
  <si>
    <t>Earl Grey</t>
  </si>
  <si>
    <t>FPRB278</t>
  </si>
  <si>
    <t>English Breakfast</t>
  </si>
  <si>
    <t>FPRB279</t>
  </si>
  <si>
    <t>Ginger</t>
  </si>
  <si>
    <t>FPRB280</t>
  </si>
  <si>
    <t>Jasmine Mao</t>
  </si>
  <si>
    <t>FPRB281</t>
  </si>
  <si>
    <t>Masala Spice</t>
  </si>
  <si>
    <t>FPRB282</t>
  </si>
  <si>
    <t>Milk Oolong</t>
  </si>
  <si>
    <t>FPRB283</t>
  </si>
  <si>
    <t>Mint Duo</t>
  </si>
  <si>
    <t>FPRB284</t>
  </si>
  <si>
    <t>Moments</t>
  </si>
  <si>
    <t>FPRB285</t>
  </si>
  <si>
    <t>Moroccan Mint</t>
  </si>
  <si>
    <t>FPRB286</t>
  </si>
  <si>
    <t>P&amp;P</t>
  </si>
  <si>
    <t>FPRB287</t>
  </si>
  <si>
    <t>Rooibos</t>
  </si>
  <si>
    <t>FPRB288</t>
  </si>
  <si>
    <t>Rose White</t>
  </si>
  <si>
    <t>FPRB289</t>
  </si>
  <si>
    <t>Rush Hour Berry</t>
  </si>
  <si>
    <t>FPRB290</t>
  </si>
  <si>
    <t>Sapphire Jasmine</t>
  </si>
  <si>
    <t>FPRB291</t>
  </si>
  <si>
    <t>Spring Mao</t>
  </si>
  <si>
    <t>FPRB292</t>
  </si>
  <si>
    <t>Vanilla Pu Erh</t>
  </si>
  <si>
    <t>FPRB293</t>
  </si>
  <si>
    <t>Acqua Panna Large</t>
  </si>
  <si>
    <t>FPRB294</t>
  </si>
  <si>
    <t>Acqua Panna Small</t>
  </si>
  <si>
    <t>FPRB295</t>
  </si>
  <si>
    <t>San. Pellegrino Large</t>
  </si>
  <si>
    <t>FPRB296</t>
  </si>
  <si>
    <t>San. Pellegrino Small</t>
  </si>
  <si>
    <t>FPREV002</t>
  </si>
  <si>
    <t>E Tomato Brusc Bites</t>
  </si>
  <si>
    <t>FPREV003</t>
  </si>
  <si>
    <t>E Crab Brusc Bites</t>
  </si>
  <si>
    <t>FPREV004</t>
  </si>
  <si>
    <t>E Hummus In Bread Cup</t>
  </si>
  <si>
    <t>FPREV005</t>
  </si>
  <si>
    <t>E Salmone Tartar On Cucumber</t>
  </si>
  <si>
    <t>FPREV006</t>
  </si>
  <si>
    <t>E Salmon Tacos</t>
  </si>
  <si>
    <t>FPREV007</t>
  </si>
  <si>
    <t>E Crispy Rice With Tuna 1Pc</t>
  </si>
  <si>
    <t>FPREV008</t>
  </si>
  <si>
    <t>E Caviar Blinis</t>
  </si>
  <si>
    <t>FPREV009</t>
  </si>
  <si>
    <t>E Korean Beef Lettuce Wraps</t>
  </si>
  <si>
    <t>FPREV011</t>
  </si>
  <si>
    <t>E Mini Pastrami Croissant</t>
  </si>
  <si>
    <t>FPREV012</t>
  </si>
  <si>
    <t>E Mini Salmon Croissant</t>
  </si>
  <si>
    <t>FPREV013</t>
  </si>
  <si>
    <t>E Mini Turkey Croissant</t>
  </si>
  <si>
    <t>FPREV015</t>
  </si>
  <si>
    <t>E Salted Edamame</t>
  </si>
  <si>
    <t>FPREV016</t>
  </si>
  <si>
    <t>E Assorted Fruit Platter</t>
  </si>
  <si>
    <t>FPREV017</t>
  </si>
  <si>
    <t>E Berry Canape</t>
  </si>
  <si>
    <t>FPREV018</t>
  </si>
  <si>
    <t>E Beef Carpaccio</t>
  </si>
  <si>
    <t>FPREV019</t>
  </si>
  <si>
    <t>E Beef Tartare</t>
  </si>
  <si>
    <t>FPREV020</t>
  </si>
  <si>
    <t>E Burrata &amp; Tomatoes</t>
  </si>
  <si>
    <t>FPREV024</t>
  </si>
  <si>
    <t>E Cold Cut Platter</t>
  </si>
  <si>
    <t>FPREV025</t>
  </si>
  <si>
    <t>E Cheese Platter</t>
  </si>
  <si>
    <t>FPREV027</t>
  </si>
  <si>
    <t>E Vegetable Platter</t>
  </si>
  <si>
    <t>FPREV028</t>
  </si>
  <si>
    <t>E Chicken Salad</t>
  </si>
  <si>
    <t>FPREV030</t>
  </si>
  <si>
    <t>E Golden Fried Halloumi &amp; Veg.</t>
  </si>
  <si>
    <t>FPREV031</t>
  </si>
  <si>
    <t>E Tuna Niçoise</t>
  </si>
  <si>
    <t>FPREV033</t>
  </si>
  <si>
    <t>E Green Bowl</t>
  </si>
  <si>
    <t>FPREV035</t>
  </si>
  <si>
    <t>E Shrimp Popcorn</t>
  </si>
  <si>
    <t>FPREV036</t>
  </si>
  <si>
    <t>E Cauliflower Popcorn</t>
  </si>
  <si>
    <t>FPREV037</t>
  </si>
  <si>
    <t>E Fried Calamari</t>
  </si>
  <si>
    <t>FPREV042</t>
  </si>
  <si>
    <t>E Seafood Assortment</t>
  </si>
  <si>
    <t>FPREV044</t>
  </si>
  <si>
    <t>E Grilled Ribye 6-8 pax</t>
  </si>
  <si>
    <t>FPREV045</t>
  </si>
  <si>
    <t>E Tamohawk Steak 7-10 PAX</t>
  </si>
  <si>
    <t>FPREV046</t>
  </si>
  <si>
    <t>E Lem Pep Chk Breast 5-8 Pax</t>
  </si>
  <si>
    <t>FPREV047</t>
  </si>
  <si>
    <t>EVT SIDE</t>
  </si>
  <si>
    <t>FPREV048</t>
  </si>
  <si>
    <t>E Mashed Potato Truffle</t>
  </si>
  <si>
    <t>FPREV049</t>
  </si>
  <si>
    <t>E Roasted Baby Potatos</t>
  </si>
  <si>
    <t>FPREV050</t>
  </si>
  <si>
    <t>E Mixed Grilled Veggies</t>
  </si>
  <si>
    <t>FPREV051</t>
  </si>
  <si>
    <t>E Margarita P</t>
  </si>
  <si>
    <t>FPREV052</t>
  </si>
  <si>
    <t>E Sweet Potato Fries</t>
  </si>
  <si>
    <t>FPREV053</t>
  </si>
  <si>
    <t>E Beef Pepperoni</t>
  </si>
  <si>
    <t>FPREV054</t>
  </si>
  <si>
    <t>E Prosciutto Funghi</t>
  </si>
  <si>
    <t>FPREV055</t>
  </si>
  <si>
    <t>E Tomato &amp; Burrata P</t>
  </si>
  <si>
    <t>FPREV056</t>
  </si>
  <si>
    <t>E Truffle Mushroom And Parmesan</t>
  </si>
  <si>
    <t>FPREV057</t>
  </si>
  <si>
    <t>E Vegetarian Pizza</t>
  </si>
  <si>
    <t>FPREV058</t>
  </si>
  <si>
    <t>E Grilled Corn Skewers 3 Pcs</t>
  </si>
  <si>
    <t>FPREV059</t>
  </si>
  <si>
    <t>E Mini Sandwhiches</t>
  </si>
  <si>
    <t>FPREV060</t>
  </si>
  <si>
    <t>E Fried Cheese Croquette 1 Pc</t>
  </si>
  <si>
    <t>FPREV061</t>
  </si>
  <si>
    <t>E Shrimp Skewers</t>
  </si>
  <si>
    <t>FPREV062</t>
  </si>
  <si>
    <t>E Salmon Skewers</t>
  </si>
  <si>
    <t>FPREV063</t>
  </si>
  <si>
    <t>E Meatball Skewers</t>
  </si>
  <si>
    <t>FPREV064</t>
  </si>
  <si>
    <t>E Chicken Skewers</t>
  </si>
  <si>
    <t>FPREV066</t>
  </si>
  <si>
    <t>E Beef Dumplings</t>
  </si>
  <si>
    <t>FPREV067</t>
  </si>
  <si>
    <t>E Beef Sliders</t>
  </si>
  <si>
    <t>FPREV068</t>
  </si>
  <si>
    <t>E Tomato Penne Chicken</t>
  </si>
  <si>
    <t>FPREV070</t>
  </si>
  <si>
    <t>E Penne With Butter And Cheese</t>
  </si>
  <si>
    <t>FPREV072</t>
  </si>
  <si>
    <t>E Chicken Nuggets</t>
  </si>
  <si>
    <t>FPREV074</t>
  </si>
  <si>
    <t>E Vegetable Sticks</t>
  </si>
  <si>
    <t>FPREV075</t>
  </si>
  <si>
    <t>E Fruit Cups</t>
  </si>
  <si>
    <t>FPREV076</t>
  </si>
  <si>
    <t>E Salmon Brusc Bites</t>
  </si>
  <si>
    <t>FPREV077</t>
  </si>
  <si>
    <t>E Skirt Steak Brusc Bites</t>
  </si>
  <si>
    <t>FPREV080</t>
  </si>
  <si>
    <t>E Classic Lemondate</t>
  </si>
  <si>
    <t>FPREV081</t>
  </si>
  <si>
    <t>E Baby Boss</t>
  </si>
  <si>
    <t>FPREV082</t>
  </si>
  <si>
    <t>E Orange Juice</t>
  </si>
  <si>
    <t>FPREV083</t>
  </si>
  <si>
    <t>E Green Apple Juice</t>
  </si>
  <si>
    <t>FPREV084</t>
  </si>
  <si>
    <t xml:space="preserve"> E Acqua Panna Large</t>
  </si>
  <si>
    <t>FPREV085</t>
  </si>
  <si>
    <t xml:space="preserve"> E Acqua Panna Small</t>
  </si>
  <si>
    <t>FPREV086</t>
  </si>
  <si>
    <t xml:space="preserve"> E San. Pellegrino Large</t>
  </si>
  <si>
    <t>FPREV088</t>
  </si>
  <si>
    <t>E Antipodes Sparkling Large</t>
  </si>
  <si>
    <t>FPREV089</t>
  </si>
  <si>
    <t>E Antipodes Sparkling Small</t>
  </si>
  <si>
    <t>FPREV090</t>
  </si>
  <si>
    <t>E Antipodes Still Large</t>
  </si>
  <si>
    <t>FPREV091</t>
  </si>
  <si>
    <t>E Antipodes Still Small</t>
  </si>
  <si>
    <t>FPREV092</t>
  </si>
  <si>
    <t>Chocolate Mac</t>
  </si>
  <si>
    <t>MACAROONS</t>
  </si>
  <si>
    <t>FPREV093</t>
  </si>
  <si>
    <t>Coconut Mac</t>
  </si>
  <si>
    <t>FPREV094</t>
  </si>
  <si>
    <t>Crimson Mac</t>
  </si>
  <si>
    <t>FPREV097</t>
  </si>
  <si>
    <t>Pistachio Mac</t>
  </si>
  <si>
    <t>FPREV098</t>
  </si>
  <si>
    <t>Cupcake Vanilla</t>
  </si>
  <si>
    <t>FPREV099</t>
  </si>
  <si>
    <t>Cupcake Chocolate</t>
  </si>
  <si>
    <t>FPREV101</t>
  </si>
  <si>
    <t>Cupcake Medium</t>
  </si>
  <si>
    <t>FPREV103</t>
  </si>
  <si>
    <t>Cupcake decor:sophisticated</t>
  </si>
  <si>
    <t>FPREV104</t>
  </si>
  <si>
    <t>Labubu</t>
  </si>
  <si>
    <t>FPREV105</t>
  </si>
  <si>
    <t>Cakepops Standard</t>
  </si>
  <si>
    <t>FPREV106</t>
  </si>
  <si>
    <t>Cakepops decorate</t>
  </si>
  <si>
    <t>FPREV107</t>
  </si>
  <si>
    <t>Meringue</t>
  </si>
  <si>
    <t>FPREV108</t>
  </si>
  <si>
    <t>Meringue mini</t>
  </si>
  <si>
    <t>FPREV109</t>
  </si>
  <si>
    <t>Lollipop</t>
  </si>
  <si>
    <t>FPREV110</t>
  </si>
  <si>
    <t>Honey Spice Cookies</t>
  </si>
  <si>
    <t>FPREV112</t>
  </si>
  <si>
    <t>Berry Chocolate</t>
  </si>
  <si>
    <t>FPREV113</t>
  </si>
  <si>
    <t>FPREV114</t>
  </si>
  <si>
    <t>Honey Cake</t>
  </si>
  <si>
    <t>FPREV115</t>
  </si>
  <si>
    <t>Red Velvet</t>
  </si>
  <si>
    <t>FPREV116</t>
  </si>
  <si>
    <t>Mango Mousse Cake</t>
  </si>
  <si>
    <t>FPREV117</t>
  </si>
  <si>
    <t>The "Bird'S Milk" Cake</t>
  </si>
  <si>
    <t>FPREV118</t>
  </si>
  <si>
    <t>Nutella Cake</t>
  </si>
  <si>
    <t>FPREV119</t>
  </si>
  <si>
    <t xml:space="preserve">Snickers </t>
  </si>
  <si>
    <t>FPREV120</t>
  </si>
  <si>
    <t>Banana &amp; Caramel</t>
  </si>
  <si>
    <t>FPREV121</t>
  </si>
  <si>
    <t>Sponge Cake &amp; Raspberries</t>
  </si>
  <si>
    <t>FPREV122</t>
  </si>
  <si>
    <t>Pearl Cake</t>
  </si>
  <si>
    <t>FPREV123</t>
  </si>
  <si>
    <t>Banana &amp; Strawberry Cake</t>
  </si>
  <si>
    <t>FPREV124</t>
  </si>
  <si>
    <t>Berry Yoghurt</t>
  </si>
  <si>
    <t>FPREV126</t>
  </si>
  <si>
    <t>Blackberry</t>
  </si>
  <si>
    <t>CAKE BERRY</t>
  </si>
  <si>
    <t>FPREV127</t>
  </si>
  <si>
    <t>Blueberry</t>
  </si>
  <si>
    <t>FPREV128</t>
  </si>
  <si>
    <t>Raspberries</t>
  </si>
  <si>
    <t>FPREV129</t>
  </si>
  <si>
    <t>Strawberry</t>
  </si>
  <si>
    <t>FPREV131</t>
  </si>
  <si>
    <t>Cake Cream Cheese</t>
  </si>
  <si>
    <t>FPREV132</t>
  </si>
  <si>
    <t>Cake Mastic</t>
  </si>
  <si>
    <t>FPREV133</t>
  </si>
  <si>
    <t>Chocolate Velur</t>
  </si>
  <si>
    <t>FPREV135</t>
  </si>
  <si>
    <t>Chocolate Smoges Decoration</t>
  </si>
  <si>
    <t>CAKE DÉCOR</t>
  </si>
  <si>
    <t>FPREV136</t>
  </si>
  <si>
    <t>Chocolate Spheres 5 Pics</t>
  </si>
  <si>
    <t>FPREV137</t>
  </si>
  <si>
    <t>Sweets</t>
  </si>
  <si>
    <t>FPREV138</t>
  </si>
  <si>
    <t>Flat</t>
  </si>
  <si>
    <t>FPREV139</t>
  </si>
  <si>
    <t>3D Medium</t>
  </si>
  <si>
    <t>FPREV140</t>
  </si>
  <si>
    <t>3D Simple</t>
  </si>
  <si>
    <t>FPREV141</t>
  </si>
  <si>
    <t>3D Sophisticated</t>
  </si>
  <si>
    <t>FPREV143</t>
  </si>
  <si>
    <t>FAKE CAKE</t>
  </si>
  <si>
    <t>FPRP001</t>
  </si>
  <si>
    <t>Ice Cream Chocolate</t>
  </si>
  <si>
    <t>ICE CREAM</t>
  </si>
  <si>
    <t>FPRP002</t>
  </si>
  <si>
    <t>Ice Cream Hazelnut</t>
  </si>
  <si>
    <t>FPRP003</t>
  </si>
  <si>
    <t>Ice Cream Pistacio</t>
  </si>
  <si>
    <t>FPRP004</t>
  </si>
  <si>
    <t>Ice Cream Salted Caramel</t>
  </si>
  <si>
    <t>FPRP005</t>
  </si>
  <si>
    <t>Ice Cream Vanilla</t>
  </si>
  <si>
    <t>FPRP006</t>
  </si>
  <si>
    <t>Sorbet Lemon</t>
  </si>
  <si>
    <t>FPRP007</t>
  </si>
  <si>
    <t>Sorbet Strawberry</t>
  </si>
  <si>
    <t>FPRP008</t>
  </si>
  <si>
    <t>Apple Crumble</t>
  </si>
  <si>
    <t>FPRP009</t>
  </si>
  <si>
    <t>Cherries &amp; Berries</t>
  </si>
  <si>
    <t>FPRP010</t>
  </si>
  <si>
    <t>Chocolate &amp; Hazelnut Flower</t>
  </si>
  <si>
    <t>FPRP011</t>
  </si>
  <si>
    <t>Chocolate Brownie</t>
  </si>
  <si>
    <t>FPRP012</t>
  </si>
  <si>
    <t>Chocolate Fond</t>
  </si>
  <si>
    <t>FPRP013</t>
  </si>
  <si>
    <t>Citrus Tart</t>
  </si>
  <si>
    <t>FPRP014</t>
  </si>
  <si>
    <t>Citrus Tart NEW</t>
  </si>
  <si>
    <t>FPRP017</t>
  </si>
  <si>
    <t>Mango Cheesecake</t>
  </si>
  <si>
    <t>FPRP018</t>
  </si>
  <si>
    <t>Millefuille</t>
  </si>
  <si>
    <t>FPRP019</t>
  </si>
  <si>
    <t>Pavlova</t>
  </si>
  <si>
    <t>FPRP021</t>
  </si>
  <si>
    <t>Tiramisu</t>
  </si>
  <si>
    <t>FPRP022</t>
  </si>
  <si>
    <t>Asst Macarons 6</t>
  </si>
  <si>
    <t>SHOWCASE</t>
  </si>
  <si>
    <t>FPRP023</t>
  </si>
  <si>
    <t>Banoffee</t>
  </si>
  <si>
    <t>FPRP024</t>
  </si>
  <si>
    <t>Berries &amp; Pistachios Tart</t>
  </si>
  <si>
    <t>FPRP025</t>
  </si>
  <si>
    <t>Berry Croissant</t>
  </si>
  <si>
    <t>FPRP028</t>
  </si>
  <si>
    <t>Blueberries Jar</t>
  </si>
  <si>
    <t>FPRP030</t>
  </si>
  <si>
    <t>Cakepops</t>
  </si>
  <si>
    <t>FPRP031</t>
  </si>
  <si>
    <t>FPRP032</t>
  </si>
  <si>
    <t>Coffee Croissant</t>
  </si>
  <si>
    <t>FPRP033</t>
  </si>
  <si>
    <t>FPRP034</t>
  </si>
  <si>
    <t>Dinosaur Cookie</t>
  </si>
  <si>
    <t>FPRP041</t>
  </si>
  <si>
    <t>Hazelnut Chocolate Croissant</t>
  </si>
  <si>
    <t>FPRP042</t>
  </si>
  <si>
    <t>Macaron 1 Piece</t>
  </si>
  <si>
    <t>FPRP043</t>
  </si>
  <si>
    <t>Magic Troll</t>
  </si>
  <si>
    <t>FPRP044</t>
  </si>
  <si>
    <t>Pistachio Croissant</t>
  </si>
  <si>
    <t>FPRP046</t>
  </si>
  <si>
    <t>Raspberry Jar</t>
  </si>
  <si>
    <t>FPRP047</t>
  </si>
  <si>
    <t>Raspberry Tart</t>
  </si>
  <si>
    <t>FPRP048</t>
  </si>
  <si>
    <t>Ribambelle Labubu</t>
  </si>
  <si>
    <t>FPRP049</t>
  </si>
  <si>
    <t>Ribambelle LABUBU Box of 2</t>
  </si>
  <si>
    <t>FPRP050</t>
  </si>
  <si>
    <t>Ribambelle Labubu Box of 8</t>
  </si>
  <si>
    <t>FPRP051</t>
  </si>
  <si>
    <t>Strawberries Jar</t>
  </si>
  <si>
    <t>FPRP053</t>
  </si>
  <si>
    <t>Stuffed Dates</t>
  </si>
  <si>
    <t>FPRP055</t>
  </si>
  <si>
    <t>Yuzu &amp; Merengue</t>
  </si>
  <si>
    <t>FPRP056</t>
  </si>
  <si>
    <t>Slice Carrot Cake</t>
  </si>
  <si>
    <t>SLICED CAKES</t>
  </si>
  <si>
    <t>FPRP057</t>
  </si>
  <si>
    <t>Slice Chocolate Cake</t>
  </si>
  <si>
    <t>FPRP058</t>
  </si>
  <si>
    <t>Slice Honey Cake</t>
  </si>
  <si>
    <t>FPRP059</t>
  </si>
  <si>
    <t>Slice Yoghurt Berry</t>
  </si>
  <si>
    <t>FPRP060</t>
  </si>
  <si>
    <t>Weekend Cake W</t>
  </si>
  <si>
    <t>FPRP06012</t>
  </si>
  <si>
    <t>Sunday Honey Cake</t>
  </si>
  <si>
    <t>FPRP062</t>
  </si>
  <si>
    <t>Weekend Cake</t>
  </si>
  <si>
    <t>LE304694</t>
  </si>
  <si>
    <t>Sona Dore</t>
  </si>
  <si>
    <t>LE306084</t>
  </si>
  <si>
    <t>Adaptateurs Universels Dore</t>
  </si>
  <si>
    <t>LE308230</t>
  </si>
  <si>
    <t>Adaptateurs Universels Argent</t>
  </si>
  <si>
    <t>LE312554</t>
  </si>
  <si>
    <t>Polly Multicolore 120cm</t>
  </si>
  <si>
    <t>Le313573</t>
  </si>
  <si>
    <t>Gia 120cm</t>
  </si>
  <si>
    <t>LE314169</t>
  </si>
  <si>
    <t xml:space="preserve">Coque Iphone 15 </t>
  </si>
  <si>
    <t>LE314170</t>
  </si>
  <si>
    <t>Coque Iphone 15 PLUS</t>
  </si>
  <si>
    <t>LE314171</t>
  </si>
  <si>
    <t xml:space="preserve">Coque Iphone 15 PRO </t>
  </si>
  <si>
    <t>LE314172</t>
  </si>
  <si>
    <t>Coque Iphone 15 PRO MAX</t>
  </si>
  <si>
    <t>LE314897</t>
  </si>
  <si>
    <t>Ambre Rose</t>
  </si>
  <si>
    <t>LE314942</t>
  </si>
  <si>
    <t>Harper multi</t>
  </si>
  <si>
    <t>LE315826</t>
  </si>
  <si>
    <t>NECKLACE ANA VIOLET 40CM</t>
  </si>
  <si>
    <t>LE315834</t>
  </si>
  <si>
    <t>NECKLACE DELLA GROSE 40CM</t>
  </si>
  <si>
    <t>LE315835</t>
  </si>
  <si>
    <t>NECKLACE DELLA GREEN 40CM</t>
  </si>
  <si>
    <t>LE317110</t>
  </si>
  <si>
    <t>LEA MULTICOLOR 100CM</t>
  </si>
  <si>
    <t>LE317442</t>
  </si>
  <si>
    <t>La Coque Francaise Cali 120cm</t>
  </si>
  <si>
    <t>LE317459</t>
  </si>
  <si>
    <t>Iris Green 120cm</t>
  </si>
  <si>
    <t>LE317949</t>
  </si>
  <si>
    <t>Coque Iphone 16 PRO MAX</t>
  </si>
  <si>
    <t>LE317950</t>
  </si>
  <si>
    <t>Coque Iphone 16 PRO</t>
  </si>
  <si>
    <t>MOD001</t>
  </si>
  <si>
    <t>Berries  Croissant</t>
  </si>
  <si>
    <t>Croissant Group</t>
  </si>
  <si>
    <t>MOD002</t>
  </si>
  <si>
    <t>Classic  Croissant</t>
  </si>
  <si>
    <t>MOD003</t>
  </si>
  <si>
    <t>Coffee  Croissant</t>
  </si>
  <si>
    <t>MOD004</t>
  </si>
  <si>
    <t>Nutella Croissant</t>
  </si>
  <si>
    <t>MOD005</t>
  </si>
  <si>
    <t>MOD006</t>
  </si>
  <si>
    <t>Classic Croissant</t>
  </si>
  <si>
    <t>Avo Toast Modifier</t>
  </si>
  <si>
    <t>MOD007</t>
  </si>
  <si>
    <t>Sour Dough Bread</t>
  </si>
  <si>
    <t>MOD008</t>
  </si>
  <si>
    <t>Natural Buf. Yogurt Add - ons</t>
  </si>
  <si>
    <t>MOD009</t>
  </si>
  <si>
    <t>Chocolate Granola</t>
  </si>
  <si>
    <t>MOD010</t>
  </si>
  <si>
    <t>Homemade Granola</t>
  </si>
  <si>
    <t>MOD011</t>
  </si>
  <si>
    <t>Mango</t>
  </si>
  <si>
    <t>MOD012</t>
  </si>
  <si>
    <t>Avocado</t>
  </si>
  <si>
    <t>MOD013</t>
  </si>
  <si>
    <t>Beef Bacon</t>
  </si>
  <si>
    <t>MOD014</t>
  </si>
  <si>
    <t>Crab / 50g</t>
  </si>
  <si>
    <t>MOD016</t>
  </si>
  <si>
    <t>Red Caviar / 50g</t>
  </si>
  <si>
    <t>MOD017</t>
  </si>
  <si>
    <t>Salmon</t>
  </si>
  <si>
    <t>MOD018</t>
  </si>
  <si>
    <t>Tomato</t>
  </si>
  <si>
    <t>MOD019</t>
  </si>
  <si>
    <t>Truffle</t>
  </si>
  <si>
    <t>MOD022</t>
  </si>
  <si>
    <t>Add Chicken 100GR</t>
  </si>
  <si>
    <t>GREEN BOWL MODS</t>
  </si>
  <si>
    <t>OSD5544</t>
  </si>
  <si>
    <t>Seriously Fine Felt Tip Markers</t>
  </si>
  <si>
    <t>OSD5677</t>
  </si>
  <si>
    <t xml:space="preserve">Icy Pops </t>
  </si>
  <si>
    <t>OSD5890</t>
  </si>
  <si>
    <t>Oh My Glitter 12 Glitters Colors</t>
  </si>
  <si>
    <t>OSD6350</t>
  </si>
  <si>
    <t>Mighty mega markers</t>
  </si>
  <si>
    <t>OSD6351</t>
  </si>
  <si>
    <t>Color together 12 Classic Colors</t>
  </si>
  <si>
    <t>P038</t>
  </si>
  <si>
    <t>Cat Bubble Pink Ball 15cm</t>
  </si>
  <si>
    <t>Pink-rowofpencils-06</t>
  </si>
  <si>
    <t>Milledeux row of pencils-pink</t>
  </si>
  <si>
    <t>Total</t>
  </si>
  <si>
    <t>Other Writeoffs</t>
  </si>
  <si>
    <t>Row Labels</t>
  </si>
  <si>
    <t>Cogs Uses</t>
  </si>
  <si>
    <t>Marketing</t>
  </si>
  <si>
    <t>Staff Meal</t>
  </si>
  <si>
    <t>Other Writeoffs ( Non Cogs)</t>
  </si>
  <si>
    <t>Owner</t>
  </si>
  <si>
    <t>Cost Transfer To Retails (Pinata sweets)</t>
  </si>
  <si>
    <t>Good Willing</t>
  </si>
  <si>
    <t>Managing Director</t>
  </si>
  <si>
    <t>General Manager</t>
  </si>
  <si>
    <t>Guest Complaint</t>
  </si>
  <si>
    <t>Training &amp; Testing</t>
  </si>
  <si>
    <t>Supervisor Maxim</t>
  </si>
  <si>
    <t>Supervisor Omar/Aref</t>
  </si>
  <si>
    <t>Events Pavell</t>
  </si>
  <si>
    <t>Corporate</t>
  </si>
  <si>
    <t>Head Of Events</t>
  </si>
  <si>
    <t>Head of Animation</t>
  </si>
  <si>
    <t>Below 10% COGS</t>
  </si>
  <si>
    <t>Supervisor Anesthesia</t>
  </si>
  <si>
    <t>10% to 20% COGS</t>
  </si>
  <si>
    <t>Event Amina</t>
  </si>
  <si>
    <t>20% to 30% COGS</t>
  </si>
  <si>
    <t>Office Management</t>
  </si>
  <si>
    <t>Above 30% COGS</t>
  </si>
  <si>
    <t>Bar Manager</t>
  </si>
  <si>
    <t>Event Sara</t>
  </si>
  <si>
    <t>Executive Chef</t>
  </si>
  <si>
    <t>Marketing Assistance</t>
  </si>
  <si>
    <t>Values</t>
  </si>
  <si>
    <t>Cost %</t>
  </si>
  <si>
    <t>Reservation Manager</t>
  </si>
  <si>
    <t>Sales Ex Tax</t>
  </si>
  <si>
    <t>Total Cost, AED.</t>
  </si>
  <si>
    <t>Exec Pastry Chef</t>
  </si>
  <si>
    <t>Alc Beverages</t>
  </si>
  <si>
    <t>SMM Manager</t>
  </si>
  <si>
    <t>HOD - Zainit</t>
  </si>
  <si>
    <t>Elements Sales</t>
  </si>
  <si>
    <t>Food consumption</t>
  </si>
  <si>
    <t>Supervisor</t>
  </si>
  <si>
    <t>Grand Total</t>
  </si>
  <si>
    <t>Bar Total</t>
  </si>
  <si>
    <t>Alcart - Food</t>
  </si>
  <si>
    <t>Event - Foods</t>
  </si>
  <si>
    <t>Kids Free Food</t>
  </si>
  <si>
    <t>Sum of Ex Tax</t>
  </si>
  <si>
    <t>Kitchen Total</t>
  </si>
  <si>
    <t>Pastry - Alacart</t>
  </si>
  <si>
    <t>Pastry Total</t>
  </si>
  <si>
    <t>Cost Centre →
Description ↓</t>
  </si>
  <si>
    <t>(ALL)</t>
  </si>
  <si>
    <t>COGS Report - June'25</t>
  </si>
  <si>
    <t>Sales Mix % Based on COGS %</t>
  </si>
  <si>
    <t>Sales &amp; COGS Value</t>
  </si>
  <si>
    <r>
      <rPr>
        <b/>
        <sz val="11"/>
        <color theme="0"/>
        <rFont val="Calibri"/>
        <charset val="134"/>
        <scheme val="minor"/>
      </rPr>
      <t xml:space="preserve">Cost Centre </t>
    </r>
    <r>
      <rPr>
        <sz val="15"/>
        <color theme="0"/>
        <rFont val="Arial"/>
        <charset val="134"/>
      </rPr>
      <t>→</t>
    </r>
    <r>
      <rPr>
        <b/>
        <sz val="11"/>
        <color theme="0"/>
        <rFont val="Calibri"/>
        <charset val="134"/>
        <scheme val="minor"/>
      </rPr>
      <t xml:space="preserve">
Description </t>
    </r>
    <r>
      <rPr>
        <b/>
        <sz val="15"/>
        <color theme="0"/>
        <rFont val="Arial"/>
        <charset val="134"/>
      </rPr>
      <t>↓</t>
    </r>
  </si>
  <si>
    <t>COGS Range</t>
  </si>
  <si>
    <r>
      <rPr>
        <sz val="11"/>
        <color theme="1"/>
        <rFont val="Calibri"/>
        <charset val="134"/>
        <scheme val="minor"/>
      </rPr>
      <t xml:space="preserve">Gross Sales </t>
    </r>
    <r>
      <rPr>
        <sz val="11"/>
        <color theme="4" tint="-0.249977111117893"/>
        <rFont val="Calibri"/>
        <charset val="134"/>
        <scheme val="minor"/>
      </rPr>
      <t>(A)</t>
    </r>
  </si>
  <si>
    <t>Open Items (Sales Available No COGS Captured)</t>
  </si>
  <si>
    <r>
      <rPr>
        <sz val="11"/>
        <color theme="1"/>
        <rFont val="Calibri"/>
        <charset val="134"/>
        <scheme val="minor"/>
      </rPr>
      <t xml:space="preserve">Discount </t>
    </r>
    <r>
      <rPr>
        <sz val="11"/>
        <color theme="4" tint="-0.249977111117893"/>
        <rFont val="Calibri"/>
        <charset val="134"/>
        <scheme val="minor"/>
      </rPr>
      <t>(B)</t>
    </r>
  </si>
  <si>
    <r>
      <rPr>
        <sz val="11"/>
        <color theme="1"/>
        <rFont val="Calibri"/>
        <charset val="134"/>
        <scheme val="minor"/>
      </rPr>
      <t xml:space="preserve">Value Added Tax &amp; Municipality Tax </t>
    </r>
    <r>
      <rPr>
        <sz val="11"/>
        <color theme="4" tint="-0.249977111117893"/>
        <rFont val="Calibri"/>
        <charset val="134"/>
        <scheme val="minor"/>
      </rPr>
      <t>(C)</t>
    </r>
  </si>
  <si>
    <r>
      <rPr>
        <b/>
        <sz val="11"/>
        <color theme="1"/>
        <rFont val="Calibri"/>
        <charset val="134"/>
        <scheme val="minor"/>
      </rPr>
      <t xml:space="preserve">Net Sales </t>
    </r>
    <r>
      <rPr>
        <b/>
        <sz val="11"/>
        <color theme="4" tint="-0.249977111117893"/>
        <rFont val="Calibri"/>
        <charset val="134"/>
        <scheme val="minor"/>
      </rPr>
      <t>(D = A-C)</t>
    </r>
  </si>
  <si>
    <r>
      <rPr>
        <sz val="11"/>
        <color theme="1"/>
        <rFont val="Calibri"/>
        <charset val="134"/>
        <scheme val="minor"/>
      </rPr>
      <t xml:space="preserve">COGS As Per Recipe (Theoretical COGS) </t>
    </r>
    <r>
      <rPr>
        <sz val="11"/>
        <color theme="4" tint="-0.249977111117893"/>
        <rFont val="Calibri"/>
        <charset val="134"/>
        <scheme val="minor"/>
      </rPr>
      <t>(E)</t>
    </r>
  </si>
  <si>
    <r>
      <rPr>
        <sz val="11"/>
        <color theme="1"/>
        <rFont val="Calibri"/>
        <charset val="134"/>
        <scheme val="minor"/>
      </rPr>
      <t xml:space="preserve">Wastages </t>
    </r>
    <r>
      <rPr>
        <sz val="11"/>
        <color theme="4" tint="-0.249977111117893"/>
        <rFont val="Calibri"/>
        <charset val="134"/>
        <scheme val="minor"/>
      </rPr>
      <t>(F)</t>
    </r>
  </si>
  <si>
    <t>Modifiers (No Sales but COGS Captured)</t>
  </si>
  <si>
    <r>
      <rPr>
        <sz val="11"/>
        <color theme="1"/>
        <rFont val="Calibri"/>
        <charset val="134"/>
        <scheme val="minor"/>
      </rPr>
      <t xml:space="preserve">Condiments </t>
    </r>
    <r>
      <rPr>
        <sz val="11"/>
        <color theme="4" tint="-0.249977111117893"/>
        <rFont val="Calibri"/>
        <charset val="134"/>
        <scheme val="minor"/>
      </rPr>
      <t>(G)</t>
    </r>
  </si>
  <si>
    <t>Inventory Variances (H)</t>
  </si>
  <si>
    <r>
      <rPr>
        <b/>
        <sz val="11"/>
        <color theme="1"/>
        <rFont val="Calibri"/>
        <charset val="134"/>
        <scheme val="minor"/>
      </rPr>
      <t xml:space="preserve">Actual Total COGS </t>
    </r>
    <r>
      <rPr>
        <b/>
        <sz val="11"/>
        <color theme="4" tint="-0.249977111117893"/>
        <rFont val="Calibri"/>
        <charset val="134"/>
        <scheme val="minor"/>
      </rPr>
      <t>(H = E+F+G+H)</t>
    </r>
  </si>
  <si>
    <t>COGS % On Net Sales</t>
  </si>
  <si>
    <t>COGS As Per Recipe (Theoretical COGS)</t>
  </si>
  <si>
    <t>Wastages</t>
  </si>
  <si>
    <t>Condiments</t>
  </si>
  <si>
    <t>Inventory Variances</t>
  </si>
  <si>
    <t>Actual Total COGS</t>
  </si>
  <si>
    <t>Location Wise Sales Contribution</t>
  </si>
  <si>
    <t>Insights:</t>
  </si>
  <si>
    <t>Location</t>
  </si>
  <si>
    <t>Gross Sales</t>
  </si>
  <si>
    <t>Discount</t>
  </si>
  <si>
    <t>Net Sales</t>
  </si>
  <si>
    <t>Point 1</t>
  </si>
  <si>
    <t>Point 2</t>
  </si>
  <si>
    <t>Point 3</t>
  </si>
  <si>
    <t>Point 4</t>
  </si>
  <si>
    <t>Point 5</t>
  </si>
  <si>
    <t>Point 6</t>
  </si>
  <si>
    <t>Point 7</t>
  </si>
  <si>
    <t>Point 8</t>
  </si>
  <si>
    <t>Recommendations:</t>
  </si>
  <si>
    <t>Tax</t>
  </si>
  <si>
    <t>COST %</t>
  </si>
  <si>
    <t>BAR</t>
  </si>
  <si>
    <t>Weekend cakes</t>
  </si>
  <si>
    <t>Fritta event</t>
  </si>
  <si>
    <t xml:space="preserve">Sum of  240,239 </t>
  </si>
  <si>
    <t>(blank)</t>
  </si>
  <si>
    <t>Detailed turnover balance sheet</t>
  </si>
  <si>
    <t xml:space="preserve">For period: from 6/1/2025 according 6/30/2025 </t>
  </si>
  <si>
    <t>Storage: BEVERAGE</t>
  </si>
  <si>
    <t>Category: All</t>
  </si>
  <si>
    <t>Opening balance</t>
  </si>
  <si>
    <t>Purchase invoices</t>
  </si>
  <si>
    <t>Sales</t>
  </si>
  <si>
    <t>Internal movements</t>
  </si>
  <si>
    <t>Write-offs</t>
  </si>
  <si>
    <t>Inventory reconciliation</t>
  </si>
  <si>
    <t>Expenditure invoices</t>
  </si>
  <si>
    <t>Preparation</t>
  </si>
  <si>
    <t>Substitution</t>
  </si>
  <si>
    <t>Return to vendor</t>
  </si>
  <si>
    <t>Customer return</t>
  </si>
  <si>
    <t>APPREC</t>
  </si>
  <si>
    <t>Closing balance</t>
  </si>
  <si>
    <t>Code</t>
  </si>
  <si>
    <t>Name</t>
  </si>
  <si>
    <t>Category</t>
  </si>
  <si>
    <t>Group</t>
  </si>
  <si>
    <t>Parent group 1</t>
  </si>
  <si>
    <t>Parent group 2</t>
  </si>
  <si>
    <t>U/M</t>
  </si>
  <si>
    <t>Qty</t>
  </si>
  <si>
    <t>Amount excl. tax</t>
  </si>
  <si>
    <t>VAT</t>
  </si>
  <si>
    <t>Variance Amount excl. tax</t>
  </si>
  <si>
    <t>10143B</t>
  </si>
  <si>
    <t>MOET ICE IMPERIAL 75CL</t>
  </si>
  <si>
    <t>ALC BEVERAGE</t>
  </si>
  <si>
    <t>BEVERAGES PRODUCTS</t>
  </si>
  <si>
    <t>l</t>
  </si>
  <si>
    <t>FRESH FRUITS</t>
  </si>
  <si>
    <t>10134B</t>
  </si>
  <si>
    <t>DA LUCA PROSECCO 75CL</t>
  </si>
  <si>
    <t>BAR DRY GOODS</t>
  </si>
  <si>
    <t>32216035</t>
  </si>
  <si>
    <t>AQUA PANNA STILL 750ML</t>
  </si>
  <si>
    <t>NON ALCOHOLIC</t>
  </si>
  <si>
    <t>N/A ALCOHOLIC BEV</t>
  </si>
  <si>
    <t>pcs</t>
  </si>
  <si>
    <t>3443</t>
  </si>
  <si>
    <t>WHIPPING CREAM SPRAY 12X250GM</t>
  </si>
  <si>
    <t>Pastry Material</t>
  </si>
  <si>
    <t>PASTRY PRODUCTS</t>
  </si>
  <si>
    <t>GOODS PRODUCTS</t>
  </si>
  <si>
    <t>Highest level group</t>
  </si>
  <si>
    <t>LIQUEURS</t>
  </si>
  <si>
    <t>10100B</t>
  </si>
  <si>
    <t>VANILLA ICE CREAM 5L</t>
  </si>
  <si>
    <t>BAR PUREES</t>
  </si>
  <si>
    <t>kg</t>
  </si>
  <si>
    <t>SOFT DRINKS</t>
  </si>
  <si>
    <t>1015NP</t>
  </si>
  <si>
    <t>FRESH MILK</t>
  </si>
  <si>
    <t>10016B</t>
  </si>
  <si>
    <t>SYRUP VANILLA</t>
  </si>
  <si>
    <t>WHISKY</t>
  </si>
  <si>
    <t>10056B</t>
  </si>
  <si>
    <t>PEANUT BUTTER SYRUP</t>
  </si>
  <si>
    <t>700ml</t>
  </si>
  <si>
    <t>TEQUILA</t>
  </si>
  <si>
    <t>3004</t>
  </si>
  <si>
    <t>CHEESE PHILADELPHIA CREAM FOR PASTRY</t>
  </si>
  <si>
    <t>DAIRY</t>
  </si>
  <si>
    <t>VODKA</t>
  </si>
  <si>
    <t>3404</t>
  </si>
  <si>
    <t>ALMOND POWDER</t>
  </si>
  <si>
    <t>10007B</t>
  </si>
  <si>
    <t>CRANBERRY JUICE LACNOR</t>
  </si>
  <si>
    <t>GIN</t>
  </si>
  <si>
    <t>32215950</t>
  </si>
  <si>
    <t>SODA CHARGER</t>
  </si>
  <si>
    <t>GENERAL ITEM</t>
  </si>
  <si>
    <t>NON-FOOD</t>
  </si>
  <si>
    <t>RUM</t>
  </si>
  <si>
    <t>10272B</t>
  </si>
  <si>
    <t>CUVEE SABOURIN SAUVIGNON BL 75CL</t>
  </si>
  <si>
    <t>10017B</t>
  </si>
  <si>
    <t>CONDENSED MILK 370G</t>
  </si>
  <si>
    <t>32216036</t>
  </si>
  <si>
    <t>AQUA PANNA STILL 500ML</t>
  </si>
  <si>
    <t>COGNAC</t>
  </si>
  <si>
    <t>10111B</t>
  </si>
  <si>
    <t>WATER ANTIPODS-STILL 500ML</t>
  </si>
  <si>
    <t>FRESH JUICES</t>
  </si>
  <si>
    <t>3391</t>
  </si>
  <si>
    <t>FROZEN MIXED BERREIS</t>
  </si>
  <si>
    <t>3051</t>
  </si>
  <si>
    <t>SHISO LEAVES GREEN</t>
  </si>
  <si>
    <t>FRESH VEGETABLES</t>
  </si>
  <si>
    <t>10069B</t>
  </si>
  <si>
    <t>MILK LOW FAT FRESH</t>
  </si>
  <si>
    <t>3316</t>
  </si>
  <si>
    <t>SUGAR WHITE</t>
  </si>
  <si>
    <t>BEERS</t>
  </si>
  <si>
    <t>10022B</t>
  </si>
  <si>
    <t>CHOCOLATE TOPPING</t>
  </si>
  <si>
    <t>32215259</t>
  </si>
  <si>
    <t>COCONUT DRY</t>
  </si>
  <si>
    <t>32216037</t>
  </si>
  <si>
    <t>SAN PELLIGRINO SPARKLING 750ML</t>
  </si>
  <si>
    <t>10098B</t>
  </si>
  <si>
    <t>YUZU SORBET 5L</t>
  </si>
  <si>
    <t>10135B</t>
  </si>
  <si>
    <t>ALBERTO NANI ORGANIC PROSECCO 75CL</t>
  </si>
  <si>
    <t>10246B</t>
  </si>
  <si>
    <t>J WALKER BLACK</t>
  </si>
  <si>
    <t>10116B</t>
  </si>
  <si>
    <t>WATER ANTIPODS-SPARKLING 500ML</t>
  </si>
  <si>
    <t>10009B</t>
  </si>
  <si>
    <t>OAT MILK BARISTA</t>
  </si>
  <si>
    <t>10061B</t>
  </si>
  <si>
    <t>PINEAPPLE JUICE LACNOR/PKT</t>
  </si>
  <si>
    <t>1038NP</t>
  </si>
  <si>
    <t>OLIVES KALAMATA-GREEN</t>
  </si>
  <si>
    <t>32215949</t>
  </si>
  <si>
    <t>COCONUT YOUNG</t>
  </si>
  <si>
    <t>10155B</t>
  </si>
  <si>
    <t>TANQUERAY 10 75CL</t>
  </si>
  <si>
    <t>32215413</t>
  </si>
  <si>
    <t>SWEET MELON</t>
  </si>
  <si>
    <t>10129B</t>
  </si>
  <si>
    <t>CORONA EXTRA</t>
  </si>
  <si>
    <t>10113B</t>
  </si>
  <si>
    <t>COKE CAN</t>
  </si>
  <si>
    <t>10191B</t>
  </si>
  <si>
    <t>CATENA MALBEC 750ML</t>
  </si>
  <si>
    <t>10156B</t>
  </si>
  <si>
    <t>GIN MARE 70CL</t>
  </si>
  <si>
    <t>1012NP</t>
  </si>
  <si>
    <t>CITRIC ACID</t>
  </si>
  <si>
    <t>10179B</t>
  </si>
  <si>
    <t>ANGOSTURA ORANGE BITTERS 10CL</t>
  </si>
  <si>
    <t>10013B</t>
  </si>
  <si>
    <t>PUREE PASSION FRUIT NO ADDED SUGAR-BOIRON</t>
  </si>
  <si>
    <t>10104B</t>
  </si>
  <si>
    <t>LYRES APERITIF ROSSO 700ML</t>
  </si>
  <si>
    <t>10210B</t>
  </si>
  <si>
    <t>CAPT MORGAN BLACK LABEL 75CL</t>
  </si>
  <si>
    <t>3021</t>
  </si>
  <si>
    <t>PINEAPPLE FRESH</t>
  </si>
  <si>
    <t>32215656</t>
  </si>
  <si>
    <t>PANCAKE MIX POWDER 907GM</t>
  </si>
  <si>
    <t>10265B</t>
  </si>
  <si>
    <t>VILLA WOLF RIESLING DRY</t>
  </si>
  <si>
    <t>32215128</t>
  </si>
  <si>
    <t>FRESH RHUBARB</t>
  </si>
  <si>
    <t>10034B</t>
  </si>
  <si>
    <t>ORGANIC GINGER BREEZE 500G</t>
  </si>
  <si>
    <t>10162B</t>
  </si>
  <si>
    <t>DOLIN VERMOUNT ROUGE 75CL</t>
  </si>
  <si>
    <t>10003B</t>
  </si>
  <si>
    <t>ORANGE JUICE LACNOR PKT</t>
  </si>
  <si>
    <t>10109B</t>
  </si>
  <si>
    <t>LYRES LONDON DRY 700ML</t>
  </si>
  <si>
    <t>10239B</t>
  </si>
  <si>
    <t>JACK DANIEL'S OLD NO 7</t>
  </si>
  <si>
    <t>10251B</t>
  </si>
  <si>
    <t>CHIVAS REGAL 12YO 75CL</t>
  </si>
  <si>
    <t>10119B</t>
  </si>
  <si>
    <t>RED BULL</t>
  </si>
  <si>
    <t>10240B</t>
  </si>
  <si>
    <t>JACK DANIEL'S TENNESSEE RYE WHISKEY 75CL</t>
  </si>
  <si>
    <t>10180B</t>
  </si>
  <si>
    <t>MARTINI EXTRA DRY VERMOUTH 1L</t>
  </si>
  <si>
    <t>10199B</t>
  </si>
  <si>
    <t>LODEZ MERLOT 75CL</t>
  </si>
  <si>
    <t>10170B</t>
  </si>
  <si>
    <t>ANGOSTURA  BITTERS 200ML</t>
  </si>
  <si>
    <t>10070B</t>
  </si>
  <si>
    <t>VANILLA FROSTING BETTY CROCKER 400G</t>
  </si>
  <si>
    <t>32216038</t>
  </si>
  <si>
    <t>SAN PELLEGRINO SPARKLING 500ML</t>
  </si>
  <si>
    <t>10176B</t>
  </si>
  <si>
    <t>JAGERMEISTER</t>
  </si>
  <si>
    <t>10106B</t>
  </si>
  <si>
    <t>LYRES AMERICAN MALT 700ML</t>
  </si>
  <si>
    <t>10165B</t>
  </si>
  <si>
    <t>ARCHERS PEACH SCHNAPPS</t>
  </si>
  <si>
    <t>10207B</t>
  </si>
  <si>
    <t>LIND WESTERN CAPE ROSE 75CL</t>
  </si>
  <si>
    <t>10036B</t>
  </si>
  <si>
    <t>ROSE WHITE 250G</t>
  </si>
  <si>
    <t>10028B</t>
  </si>
  <si>
    <t>SYRUP ROSE</t>
  </si>
  <si>
    <t>10212B</t>
  </si>
  <si>
    <t>MALIBU 70 CL</t>
  </si>
  <si>
    <t>10231B</t>
  </si>
  <si>
    <t>CIROC VODKA 75CL</t>
  </si>
  <si>
    <t>10174B</t>
  </si>
  <si>
    <t>BOLS TRIPLE SEC 70CL</t>
  </si>
  <si>
    <t>10015B</t>
  </si>
  <si>
    <t>LAVENDER SYRUP</t>
  </si>
  <si>
    <t>10014B</t>
  </si>
  <si>
    <t>ALMOND MILK BARISTA</t>
  </si>
  <si>
    <t>32215449</t>
  </si>
  <si>
    <t>GRANADINE SYRUP</t>
  </si>
  <si>
    <t>3045</t>
  </si>
  <si>
    <t>KIWI FRESH</t>
  </si>
  <si>
    <t>10004B</t>
  </si>
  <si>
    <t>APPLE JUICE LACNOR 1L</t>
  </si>
  <si>
    <t>3026</t>
  </si>
  <si>
    <t>BANANA FRESH- FOR PASTRY</t>
  </si>
  <si>
    <t>3107</t>
  </si>
  <si>
    <t>BASIL POT</t>
  </si>
  <si>
    <t>3494</t>
  </si>
  <si>
    <t>PUREE MANGO</t>
  </si>
  <si>
    <t>10117B</t>
  </si>
  <si>
    <t>FANTA 250ML</t>
  </si>
  <si>
    <t>10115B</t>
  </si>
  <si>
    <t>GINGER ALE 300ML</t>
  </si>
  <si>
    <t>3138</t>
  </si>
  <si>
    <t>MINT LEAVES</t>
  </si>
  <si>
    <t>10005B</t>
  </si>
  <si>
    <t>MILK SOYA BARISTA</t>
  </si>
  <si>
    <t>10041B</t>
  </si>
  <si>
    <t>MILK OOLANG</t>
  </si>
  <si>
    <t>10054B</t>
  </si>
  <si>
    <t>ORGANIC SPRING MAO FENG 500G</t>
  </si>
  <si>
    <t>10030B</t>
  </si>
  <si>
    <t>ORIENTAL MOMENTS 500G</t>
  </si>
  <si>
    <t>10023B</t>
  </si>
  <si>
    <t>SYRUP CARAMEL</t>
  </si>
  <si>
    <t>10047B</t>
  </si>
  <si>
    <t>MOROCCAN MINT 500G</t>
  </si>
  <si>
    <t>10025B</t>
  </si>
  <si>
    <t>CINNAMON SYRUP</t>
  </si>
  <si>
    <t>10029B</t>
  </si>
  <si>
    <t>RUSH HOUR BERRY 500G</t>
  </si>
  <si>
    <t>10042B</t>
  </si>
  <si>
    <t>ROOIBOS VANILLA EARL GREY 500G</t>
  </si>
  <si>
    <t>3374</t>
  </si>
  <si>
    <t>VANILLA EXTRACT W/ SEEDS 1L</t>
  </si>
  <si>
    <t>10035B</t>
  </si>
  <si>
    <t>PEACH AND PEAR 250G</t>
  </si>
  <si>
    <t>3381</t>
  </si>
  <si>
    <t>GELATIN LEAF EDIBLE-GELITA (25X1KG)</t>
  </si>
  <si>
    <t>3382</t>
  </si>
  <si>
    <t>COCOA POWDER KG</t>
  </si>
  <si>
    <t>3366</t>
  </si>
  <si>
    <t>DARK CHOCOLATE TANNEA 62% D'OPERA</t>
  </si>
  <si>
    <t>3011</t>
  </si>
  <si>
    <t>BUTTER</t>
  </si>
  <si>
    <t>10261B</t>
  </si>
  <si>
    <t>AEGERTER CHABLIS OR 2021 75CL</t>
  </si>
  <si>
    <t>10262B</t>
  </si>
  <si>
    <t>AEGERTER PULIGNY MONTRACHET 2020 75CL</t>
  </si>
  <si>
    <t>10169B</t>
  </si>
  <si>
    <t>ANGOSTURA COCOA BITTER 10CL</t>
  </si>
  <si>
    <t>10209B</t>
  </si>
  <si>
    <t>BACARDI CARTA BLANCA HALLOWEEN 75CL</t>
  </si>
  <si>
    <t>10171B</t>
  </si>
  <si>
    <t>BAILEYS ORIGINAL</t>
  </si>
  <si>
    <t>10236B</t>
  </si>
  <si>
    <t>BELVEDERE PURE 75CL</t>
  </si>
  <si>
    <t>10172B</t>
  </si>
  <si>
    <t>BENEDICTINE 75CL</t>
  </si>
  <si>
    <t>10177B</t>
  </si>
  <si>
    <t>BITTER CAMPARI 1L</t>
  </si>
  <si>
    <t>32215452</t>
  </si>
  <si>
    <t>BOLS CHERRY BRANDY</t>
  </si>
  <si>
    <t>10186B</t>
  </si>
  <si>
    <t>BOLS VANILLA 70CL</t>
  </si>
  <si>
    <t>32215971</t>
  </si>
  <si>
    <t>Bitter Truth Violet</t>
  </si>
  <si>
    <t>10266B</t>
  </si>
  <si>
    <t>CA MONTINI PINOT GRIGIO 75CL</t>
  </si>
  <si>
    <t>10217B</t>
  </si>
  <si>
    <t>CACHACA 51 70 CL</t>
  </si>
  <si>
    <t>10192B</t>
  </si>
  <si>
    <t>CAIAROSSA 75CL (FWINE) 2018</t>
  </si>
  <si>
    <t>10175B</t>
  </si>
  <si>
    <t>CHAMBORD 70CL</t>
  </si>
  <si>
    <t>10194B</t>
  </si>
  <si>
    <t>CHATEAU STE MICHELLE SYRAH 75CL</t>
  </si>
  <si>
    <t>10195B</t>
  </si>
  <si>
    <t>CHOCOLATE BLOCK 75CL</t>
  </si>
  <si>
    <t>10136B</t>
  </si>
  <si>
    <t>CODORNIU CLASICO BRUT 75CL</t>
  </si>
  <si>
    <t>10166B</t>
  </si>
  <si>
    <t>COINTREAU</t>
  </si>
  <si>
    <t>10196B</t>
  </si>
  <si>
    <t>CONT'UGO BOLGHERI GUADO AL TASSO 2020 75CL</t>
  </si>
  <si>
    <t>10140B</t>
  </si>
  <si>
    <t>CRISTAL (FWINE) 75CL</t>
  </si>
  <si>
    <t>10201B</t>
  </si>
  <si>
    <t>CUVEE SABOURIN ROSE 75CL</t>
  </si>
  <si>
    <t>10219B</t>
  </si>
  <si>
    <t>DEL MAGUEY CREMA MEZCAL 70CL</t>
  </si>
  <si>
    <t>10250B</t>
  </si>
  <si>
    <t>DEWARS WHITE LABEL REFILABLE 75CL</t>
  </si>
  <si>
    <t>10203B</t>
  </si>
  <si>
    <t>DOM PERIGNON BLANC 75CL</t>
  </si>
  <si>
    <t>10204B</t>
  </si>
  <si>
    <t>DOM PERIGNON ROSE 75CL</t>
  </si>
  <si>
    <t>10221B</t>
  </si>
  <si>
    <t>DON JULIO 1942 75CL</t>
  </si>
  <si>
    <t>10242B</t>
  </si>
  <si>
    <t>FOUR ROSES SMALL BATCH 70CL</t>
  </si>
  <si>
    <t>10255B</t>
  </si>
  <si>
    <t>GLENFIDDICH 21 YO 70CL</t>
  </si>
  <si>
    <t>10234B</t>
  </si>
  <si>
    <t>GREY GOOSE 1.5 L</t>
  </si>
  <si>
    <t>10235B</t>
  </si>
  <si>
    <t>HAKU VODKA</t>
  </si>
  <si>
    <t>10214B</t>
  </si>
  <si>
    <t>HAVANA CLUB 7 YEARS 70CL</t>
  </si>
  <si>
    <t>10130B</t>
  </si>
  <si>
    <t>HEINEKEN 33CL BOTTLE OT F&amp;E9M</t>
  </si>
  <si>
    <t>10154B</t>
  </si>
  <si>
    <t>HENDRICKS GIN 70CL</t>
  </si>
  <si>
    <t>10147B</t>
  </si>
  <si>
    <t>HENNESSY VS 70CL GB</t>
  </si>
  <si>
    <t>10148B</t>
  </si>
  <si>
    <t>HENNESSY VSOP 70CL GB</t>
  </si>
  <si>
    <t>10149B</t>
  </si>
  <si>
    <t>HENNESSY XO G/B 70CL</t>
  </si>
  <si>
    <t>32215453</t>
  </si>
  <si>
    <t xml:space="preserve">Heaven Door sake </t>
  </si>
  <si>
    <t>10247B</t>
  </si>
  <si>
    <t>J WALKER BLUE LABLE</t>
  </si>
  <si>
    <t>10256B</t>
  </si>
  <si>
    <t>LAGAVULIN 16Y 70CL</t>
  </si>
  <si>
    <t>10258B</t>
  </si>
  <si>
    <t>LAPHROIAG 10YO 70CL</t>
  </si>
  <si>
    <t>10137B</t>
  </si>
  <si>
    <t>LAURENT PERRIER CUVEE ROSE 75CL</t>
  </si>
  <si>
    <t>10142B</t>
  </si>
  <si>
    <t>LOUIS ROED BRUT ROSE 75CL</t>
  </si>
  <si>
    <t>10141B</t>
  </si>
  <si>
    <t>LOUIS ROEDERER BRUT NV -75CL</t>
  </si>
  <si>
    <t>10244B</t>
  </si>
  <si>
    <t>MACALLAN 18 YO DOUBLE CASK 70CL</t>
  </si>
  <si>
    <t>10257B</t>
  </si>
  <si>
    <t>MACALLAN DOUBLE CASK 12YO 70CL</t>
  </si>
  <si>
    <t>10178B</t>
  </si>
  <si>
    <t>MARASCHINO LIQUERS</t>
  </si>
  <si>
    <t>10270B</t>
  </si>
  <si>
    <t>MATUA SAUVIGNON BLANC 75CL</t>
  </si>
  <si>
    <t>10241B</t>
  </si>
  <si>
    <t>MITCHETER STRAIGHT 75CL</t>
  </si>
  <si>
    <t>10139B</t>
  </si>
  <si>
    <t>MOET IMPERIAL 75CL</t>
  </si>
  <si>
    <t>10152B</t>
  </si>
  <si>
    <t>NIKKA COFFEY GIN (OF JAPAN) 47% 70CL</t>
  </si>
  <si>
    <t>10206B</t>
  </si>
  <si>
    <t>PASCAL JOLIVET SANCERRE 75CL</t>
  </si>
  <si>
    <t>10187B</t>
  </si>
  <si>
    <t>PASSOA PASSION FRUIT LIQUERUR</t>
  </si>
  <si>
    <t>10225B</t>
  </si>
  <si>
    <t>PATRON ANEJO TEQ 75CL (ANES-0001)</t>
  </si>
  <si>
    <t>10226B</t>
  </si>
  <si>
    <t>PATRON EL CIELO 70CL</t>
  </si>
  <si>
    <t>10227B</t>
  </si>
  <si>
    <t>PATRON SILVER TEQUILA 75CL</t>
  </si>
  <si>
    <t>32216243</t>
  </si>
  <si>
    <t>PEGAU CNDP CUVEE RES 2020(CHA-DU PEPE)</t>
  </si>
  <si>
    <t>10182B</t>
  </si>
  <si>
    <t>RIHAKU DREAMY  CLOUDS NIGORI 720CL</t>
  </si>
  <si>
    <t>10213B</t>
  </si>
  <si>
    <t>RON ZACAPA 23YO 75CL</t>
  </si>
  <si>
    <t>10215B</t>
  </si>
  <si>
    <t>SAILOR JERRY 70CL</t>
  </si>
  <si>
    <t>10263B</t>
  </si>
  <si>
    <t>SERIOUSLY COOL CHENIN 75CL</t>
  </si>
  <si>
    <t>10183B</t>
  </si>
  <si>
    <t>SOUTHERN COMFORT 75CL</t>
  </si>
  <si>
    <t>10184B</t>
  </si>
  <si>
    <t>ST GERMAIN 70CL</t>
  </si>
  <si>
    <t>10253B</t>
  </si>
  <si>
    <t>TOKI WHISKY 70CL</t>
  </si>
  <si>
    <t>10267B</t>
  </si>
  <si>
    <t>TORMARESCA CHARDONNAY 75CL</t>
  </si>
  <si>
    <t>10238B</t>
  </si>
  <si>
    <t>WOODFORD RESERVE 75CL</t>
  </si>
  <si>
    <t>1019NP</t>
  </si>
  <si>
    <t>FRUIT JUICE GRAPE SPARKLING NON ALCOHOLIC NOUGHTY-</t>
  </si>
  <si>
    <t>750ml</t>
  </si>
  <si>
    <t>32216254</t>
  </si>
  <si>
    <t xml:space="preserve">HONEY PURE </t>
  </si>
  <si>
    <t>32215101</t>
  </si>
  <si>
    <t>ICE CUBE</t>
  </si>
  <si>
    <t>1027NP</t>
  </si>
  <si>
    <t>LA FEE ABSINTHE PARISIENNE W/ SERVING SP</t>
  </si>
  <si>
    <t>3134</t>
  </si>
  <si>
    <t>LIME KAFFIR LEAVES</t>
  </si>
  <si>
    <t>1029NP</t>
  </si>
  <si>
    <t>MACARON</t>
  </si>
  <si>
    <t>3165</t>
  </si>
  <si>
    <t>SALT FINE NEZO</t>
  </si>
  <si>
    <t>32215451</t>
  </si>
  <si>
    <t>STRAWBERRY SYRUP</t>
  </si>
  <si>
    <t>1056NP</t>
  </si>
  <si>
    <t>SYRUP ORZATA</t>
  </si>
  <si>
    <t>3317</t>
  </si>
  <si>
    <t>TAP WATER</t>
  </si>
  <si>
    <t>32215970</t>
  </si>
  <si>
    <t>Bubble Gum Syrup</t>
  </si>
  <si>
    <t>10046B</t>
  </si>
  <si>
    <t>CARDAMOM</t>
  </si>
  <si>
    <t>10091B</t>
  </si>
  <si>
    <t>CARROT JUICE</t>
  </si>
  <si>
    <t>10114B</t>
  </si>
  <si>
    <t>COKE DIET CAN</t>
  </si>
  <si>
    <t>serv</t>
  </si>
  <si>
    <t>10095B</t>
  </si>
  <si>
    <t>GRAPEFRUIT JUICE FRESH</t>
  </si>
  <si>
    <t>10039B</t>
  </si>
  <si>
    <t>GREEN TEA JASMINE LEAF-THE LEAF 250GM</t>
  </si>
  <si>
    <t>10089B</t>
  </si>
  <si>
    <t>LEMON JUICE FRESH</t>
  </si>
  <si>
    <t>10093B</t>
  </si>
  <si>
    <t>LIME JUICE FRESH</t>
  </si>
  <si>
    <t>10103B</t>
  </si>
  <si>
    <t>LYRES AMARETTI 700ML</t>
  </si>
  <si>
    <t>10032B</t>
  </si>
  <si>
    <t>MASALA SPICE</t>
  </si>
  <si>
    <t>32215448</t>
  </si>
  <si>
    <t>MINT SYRUP</t>
  </si>
  <si>
    <t>10090B</t>
  </si>
  <si>
    <t>ORANGE JUICE</t>
  </si>
  <si>
    <t>10033B</t>
  </si>
  <si>
    <t>ORGANIC ENGLISH BREAKFAST /100 BIO-SILK TEABAGS 300GM</t>
  </si>
  <si>
    <t>10026B</t>
  </si>
  <si>
    <t>ORGANIC MASALA SPICE CHAI 500G</t>
  </si>
  <si>
    <t>10121B</t>
  </si>
  <si>
    <t>RED BULL LIGHT</t>
  </si>
  <si>
    <t>10020B</t>
  </si>
  <si>
    <t>SUGAR BROWN CUBES-LAPERUCCHE</t>
  </si>
  <si>
    <t>10006B</t>
  </si>
  <si>
    <t>TOMATO JUICE PKT/LACNOR</t>
  </si>
  <si>
    <t>10064B</t>
  </si>
  <si>
    <t>YUZU SORBET</t>
  </si>
  <si>
    <t>3447</t>
  </si>
  <si>
    <t>COLOUR POWDER GOLD METALIC-ZEALOUS(40GM)</t>
  </si>
  <si>
    <t>10066B</t>
  </si>
  <si>
    <t>FULL CREAM MILK LACNOR - Kitchen</t>
  </si>
  <si>
    <t>3354</t>
  </si>
  <si>
    <t>GLUCOSE LIQUID SYRUP</t>
  </si>
  <si>
    <t>3312</t>
  </si>
  <si>
    <t>HONEY PURE - FOR PASTRY</t>
  </si>
  <si>
    <t>3343</t>
  </si>
  <si>
    <t>SUGAR CASTER</t>
  </si>
  <si>
    <t>3356</t>
  </si>
  <si>
    <t>SUGAR DARK BROWN SOFT TATE ANDLYLE</t>
  </si>
  <si>
    <t>3385</t>
  </si>
  <si>
    <t>CREAM WHIPPING 35%</t>
  </si>
  <si>
    <t>3371</t>
  </si>
  <si>
    <t>WHITE CHOCOLATE CONCERTO 32% D'OPERA</t>
  </si>
  <si>
    <t>1058NP</t>
  </si>
  <si>
    <t>TABASCO RED 60ML</t>
  </si>
  <si>
    <t>10057B</t>
  </si>
  <si>
    <t>SUGAR WHITE CUBES-LA PERRUCCHE</t>
  </si>
  <si>
    <t>3085</t>
  </si>
  <si>
    <t>GINGER</t>
  </si>
  <si>
    <t>3272</t>
  </si>
  <si>
    <t>WASABI KONA POWDER</t>
  </si>
  <si>
    <t>3454</t>
  </si>
  <si>
    <t>VANILLA MADAGASCAR(250GM)</t>
  </si>
  <si>
    <t>10173B</t>
  </si>
  <si>
    <t>BOLS CURACAO BLUE 70CL</t>
  </si>
  <si>
    <t>10230B</t>
  </si>
  <si>
    <t>KETEL ONE 75CL</t>
  </si>
  <si>
    <t>10252B</t>
  </si>
  <si>
    <t>JAMESON IRISH WHISKEY 75CL</t>
  </si>
  <si>
    <t>10185B</t>
  </si>
  <si>
    <t>MARTINI ROSSO VERMOUTH 1L</t>
  </si>
  <si>
    <t>3019</t>
  </si>
  <si>
    <t>YOGHURT CREAM GREEK</t>
  </si>
  <si>
    <t>10019B</t>
  </si>
  <si>
    <t>LYCHEE IN SYRUO THAI(565GM)</t>
  </si>
  <si>
    <t>10053B</t>
  </si>
  <si>
    <t>PEANUT BUTTER CREAMY 340G</t>
  </si>
  <si>
    <t>10048B</t>
  </si>
  <si>
    <t>MAJESTIC EARL GREY 500G</t>
  </si>
  <si>
    <t>3089</t>
  </si>
  <si>
    <t>KALE</t>
  </si>
  <si>
    <t>10055B</t>
  </si>
  <si>
    <t>SYRUP ROSE-MIKAH</t>
  </si>
  <si>
    <t>10105B</t>
  </si>
  <si>
    <t>LYRES ITALIAN SPRITZ 700ML</t>
  </si>
  <si>
    <t>10216B</t>
  </si>
  <si>
    <t>BACARDI 8 ANOS 70CL</t>
  </si>
  <si>
    <t>10157B</t>
  </si>
  <si>
    <t>MONKEY 47 GIN 50CL</t>
  </si>
  <si>
    <t>10049B</t>
  </si>
  <si>
    <t>ORGANIC CHAMOMILE COOLER 250G</t>
  </si>
  <si>
    <t>3082</t>
  </si>
  <si>
    <t>CELERY</t>
  </si>
  <si>
    <t>10027B</t>
  </si>
  <si>
    <t>SYRUP, ELDERFLOWER 700ML</t>
  </si>
  <si>
    <t>10189B</t>
  </si>
  <si>
    <t>LYRES WHITE CANE 70CL</t>
  </si>
  <si>
    <t>10112B</t>
  </si>
  <si>
    <t>TONIC WATER 300ml</t>
  </si>
  <si>
    <t>3135</t>
  </si>
  <si>
    <t>LEMON GRASS</t>
  </si>
  <si>
    <t>10044B</t>
  </si>
  <si>
    <t>VANILLA PU ERH 500</t>
  </si>
  <si>
    <t>10058B</t>
  </si>
  <si>
    <t>SYRUP COCONUT</t>
  </si>
  <si>
    <t>3203</t>
  </si>
  <si>
    <t>YUZU JUICE UNSLATED 1.8LTR</t>
  </si>
  <si>
    <t>10052B</t>
  </si>
  <si>
    <t>SAPPHIRE JASMINE NEEDLE 250G</t>
  </si>
  <si>
    <t>3120</t>
  </si>
  <si>
    <t>ROSEMARY</t>
  </si>
  <si>
    <t>10021B</t>
  </si>
  <si>
    <t>MATCHA GREEN TEA POWDER</t>
  </si>
  <si>
    <t>3124</t>
  </si>
  <si>
    <t>EDIBLE FLOWER MIX</t>
  </si>
  <si>
    <t>10038B</t>
  </si>
  <si>
    <t>ORGANIC MINT DUO 250G</t>
  </si>
  <si>
    <t>10245B</t>
  </si>
  <si>
    <t>CHIVAS REGAL 18YO 75CL</t>
  </si>
  <si>
    <t>1055NP</t>
  </si>
  <si>
    <t>SYRUP BLUE CURCAO</t>
  </si>
  <si>
    <t>10181B</t>
  </si>
  <si>
    <t>BOLS CRÈME DE CACAO WHITE 70CL</t>
  </si>
  <si>
    <t>10233B</t>
  </si>
  <si>
    <t>BELUGA NOBEL 70CL</t>
  </si>
  <si>
    <t>10122B</t>
  </si>
  <si>
    <t>SPRITE 250ML</t>
  </si>
  <si>
    <t>10254B</t>
  </si>
  <si>
    <t>GLENFIDDICH 12YO 70CL</t>
  </si>
  <si>
    <t>10082B</t>
  </si>
  <si>
    <t>PASSION FRUIT FRESH</t>
  </si>
  <si>
    <t>10224B</t>
  </si>
  <si>
    <t>JOSE CUERVO ESPECIAL GOLD 75CL</t>
  </si>
  <si>
    <t>3024</t>
  </si>
  <si>
    <t>LIME GREEN</t>
  </si>
  <si>
    <t>10248B</t>
  </si>
  <si>
    <t>JIM BEAM</t>
  </si>
  <si>
    <t>10167B</t>
  </si>
  <si>
    <t>KAHLUA 70CL</t>
  </si>
  <si>
    <t>3098</t>
  </si>
  <si>
    <t>SPINACH BABY</t>
  </si>
  <si>
    <t>3416</t>
  </si>
  <si>
    <t>EGG WHITE LIQUID PASTERISED-CHILLED</t>
  </si>
  <si>
    <t>10153B</t>
  </si>
  <si>
    <t>THE BOTANIST GIN 70CL</t>
  </si>
  <si>
    <t>10222B</t>
  </si>
  <si>
    <t>DON JULIO ANEJO 75CL</t>
  </si>
  <si>
    <t>3067</t>
  </si>
  <si>
    <t>AVOCADO HASS</t>
  </si>
  <si>
    <t>10125B</t>
  </si>
  <si>
    <t>COKE 290ML</t>
  </si>
  <si>
    <t>10205B</t>
  </si>
  <si>
    <t>M DE MINUTY ROSÉ - CÔTES DE PROVENCE 75CL</t>
  </si>
  <si>
    <t>10132B</t>
  </si>
  <si>
    <t>PERONI BEER BOTTLE</t>
  </si>
  <si>
    <t>32215646</t>
  </si>
  <si>
    <t>FROZEN RED FRUITS MIX PUREE</t>
  </si>
  <si>
    <t>10012B</t>
  </si>
  <si>
    <t>MANGO JUICE LACNOR</t>
  </si>
  <si>
    <t>3055</t>
  </si>
  <si>
    <t>CARROT</t>
  </si>
  <si>
    <t>10074B</t>
  </si>
  <si>
    <t>APPLE GREEN</t>
  </si>
  <si>
    <t>3460</t>
  </si>
  <si>
    <t>COLORFUL CONFETTI SUGAR SPRINKLES</t>
  </si>
  <si>
    <t>10107B</t>
  </si>
  <si>
    <t>LYRES COFFEE ORIGINAL 700ML</t>
  </si>
  <si>
    <t>10211B</t>
  </si>
  <si>
    <t>MATUSALEM PLATINO 70CL</t>
  </si>
  <si>
    <t>10118B</t>
  </si>
  <si>
    <t>COKE ZERO 290ml</t>
  </si>
  <si>
    <t>10160B</t>
  </si>
  <si>
    <t>APEROL 70CL</t>
  </si>
  <si>
    <t>3031</t>
  </si>
  <si>
    <t>FRESH STRAWBERRY</t>
  </si>
  <si>
    <t>1057NP</t>
  </si>
  <si>
    <t>SYRUP PEACH</t>
  </si>
  <si>
    <t>10151B</t>
  </si>
  <si>
    <t>TANQUERAY GIN 70CL</t>
  </si>
  <si>
    <t>10051B</t>
  </si>
  <si>
    <t>JASMINE MAO JIAN 500G</t>
  </si>
  <si>
    <t>10223B</t>
  </si>
  <si>
    <t>DON JULIO BLANCO 75CL</t>
  </si>
  <si>
    <t>10126B</t>
  </si>
  <si>
    <t>WATER ANTIPODS-SPARKLING 1LTR</t>
  </si>
  <si>
    <t>10161B</t>
  </si>
  <si>
    <t>AMARETTO DISARONNO 70CL</t>
  </si>
  <si>
    <t>10063B</t>
  </si>
  <si>
    <t xml:space="preserve">Strawberry syrup </t>
  </si>
  <si>
    <t>32215463</t>
  </si>
  <si>
    <t>FOUR ROSE YELLOW LABEL 70CL</t>
  </si>
  <si>
    <t>10123B</t>
  </si>
  <si>
    <t>SCHWEPPES SODA 300ML</t>
  </si>
  <si>
    <t>10229B</t>
  </si>
  <si>
    <t>GREY GOOSE 75CL</t>
  </si>
  <si>
    <t>10018B</t>
  </si>
  <si>
    <t>COCONUT MILK BARISTA</t>
  </si>
  <si>
    <t>10075B</t>
  </si>
  <si>
    <t>WATERMELON</t>
  </si>
  <si>
    <t>10124B</t>
  </si>
  <si>
    <t>WATER ANTIPODS-STILL 1LTR</t>
  </si>
  <si>
    <t>10269B</t>
  </si>
  <si>
    <t>LODEZ SAUVIGNON BLANC 75CL</t>
  </si>
  <si>
    <t>10243B</t>
  </si>
  <si>
    <t>MONKEY SHOULDER</t>
  </si>
  <si>
    <t>3027</t>
  </si>
  <si>
    <t>GRAPEFRUIT</t>
  </si>
  <si>
    <t>10050B</t>
  </si>
  <si>
    <t>ORGANIC ENGLISH BREAKFAST 500G</t>
  </si>
  <si>
    <t>10108B</t>
  </si>
  <si>
    <t>LYRES ITALIAN ORANGE 700ML</t>
  </si>
  <si>
    <t>10099B</t>
  </si>
  <si>
    <t>ICE CREAM CHOCOLATE 5L</t>
  </si>
  <si>
    <t>10164B</t>
  </si>
  <si>
    <t>THE BITTER TRUTH GRAPEFRUIT</t>
  </si>
  <si>
    <t>10202B</t>
  </si>
  <si>
    <t>BY OTTE ROSE 75CL</t>
  </si>
  <si>
    <t>10045B</t>
  </si>
  <si>
    <t>PUREE PEACH WHITE-BOIRON</t>
  </si>
  <si>
    <t>10008B</t>
  </si>
  <si>
    <t>PEACH PUREE LIQUID</t>
  </si>
  <si>
    <t>10067B</t>
  </si>
  <si>
    <t>MILK FULL FAT FRESH - BAR</t>
  </si>
  <si>
    <t>10144B</t>
  </si>
  <si>
    <t>L PERRIER LA CUVEE</t>
  </si>
  <si>
    <t>10145B</t>
  </si>
  <si>
    <t>PIERLANT BLANC DE BLANCS BRUT 75CL</t>
  </si>
  <si>
    <t>10031B</t>
  </si>
  <si>
    <t>SYRUP BANANA</t>
  </si>
  <si>
    <t>10060B</t>
  </si>
  <si>
    <t>100%ARABICA BEANS</t>
  </si>
  <si>
    <t>3022</t>
  </si>
  <si>
    <t>LEMON FRESH</t>
  </si>
  <si>
    <t>10197B</t>
  </si>
  <si>
    <t>PAUILLAC DE LATOUR 2016 75CL</t>
  </si>
  <si>
    <t>10073B</t>
  </si>
  <si>
    <t>ORANGE VALENCIA</t>
  </si>
  <si>
    <t>Varinace Amount excl. tax</t>
  </si>
  <si>
    <t>3311</t>
  </si>
  <si>
    <t>OIL OLIVE EXTRA VIRGIN LA CORVINIA</t>
  </si>
  <si>
    <t>32215123</t>
  </si>
  <si>
    <t>Transglutaminase EB Meat Glue 1kg</t>
  </si>
  <si>
    <t>SEAFOOD</t>
  </si>
  <si>
    <t>3119</t>
  </si>
  <si>
    <t>FRESH TRUFFLE BLACK WINTER TUBER</t>
  </si>
  <si>
    <t>32215392</t>
  </si>
  <si>
    <t>VERINIKI</t>
  </si>
  <si>
    <t>3315</t>
  </si>
  <si>
    <t>ZZZ MIRELLA WHOLE PEELED TOMATOES 2.5KG DONT USE</t>
  </si>
  <si>
    <t>32215634</t>
  </si>
  <si>
    <t>OCTOPUS TRAY BANDEJA N1 3/4KG</t>
  </si>
  <si>
    <t>3509</t>
  </si>
  <si>
    <t>TUNA BLUEFIN FRESH</t>
  </si>
  <si>
    <t>3002</t>
  </si>
  <si>
    <t>FROZEN SHREDDED MOZZARELLA-NAPOLI CUT</t>
  </si>
  <si>
    <t>3519</t>
  </si>
  <si>
    <t xml:space="preserve">FROZEN LOBSTER SHELLFISH </t>
  </si>
  <si>
    <t>MEAT</t>
  </si>
  <si>
    <t>3179</t>
  </si>
  <si>
    <t>EXTRA VIRGIN OIL-EVO DOLCIOLIO GIACHI</t>
  </si>
  <si>
    <t>POULTRY</t>
  </si>
  <si>
    <t>3201</t>
  </si>
  <si>
    <t>PEELED TOMATOES TORRENTE 2.5KG</t>
  </si>
  <si>
    <t>3102</t>
  </si>
  <si>
    <t>ASPARAGUS GREEN JUMBO</t>
  </si>
  <si>
    <t>32215878</t>
  </si>
  <si>
    <t>BUTTER CLARIFIED</t>
  </si>
  <si>
    <t>3042</t>
  </si>
  <si>
    <t>RASPBERRY FRESH</t>
  </si>
  <si>
    <t>3321</t>
  </si>
  <si>
    <t>CHILLED WAGYU RIB EYE ROLL LONG</t>
  </si>
  <si>
    <t>32215898</t>
  </si>
  <si>
    <t>CORN FLAKES KELLEOGS</t>
  </si>
  <si>
    <t>3505</t>
  </si>
  <si>
    <t>BABY SQUID PREMIUM WHOLE CLEANED FROZEN 10/20</t>
  </si>
  <si>
    <t>32215981</t>
  </si>
  <si>
    <t>CHICKEN NUGGETS</t>
  </si>
  <si>
    <t>3277</t>
  </si>
  <si>
    <t>WONTON WRAPPER 200G</t>
  </si>
  <si>
    <t>3243</t>
  </si>
  <si>
    <t>MUSHROOM PORCINI DRIED 500GM</t>
  </si>
  <si>
    <t>3479</t>
  </si>
  <si>
    <t>CHICKEN WHOLE SEARA 10X1.2KG</t>
  </si>
  <si>
    <t>32215637</t>
  </si>
  <si>
    <t>SYRNIKI(Cheese cakes)0.45</t>
  </si>
  <si>
    <t>32215893</t>
  </si>
  <si>
    <t>TOMATOES DATTERINO YELLOW</t>
  </si>
  <si>
    <t>32215391</t>
  </si>
  <si>
    <t>PELMINI</t>
  </si>
  <si>
    <t>3512</t>
  </si>
  <si>
    <t>FROZEN TENTACLES 200/300</t>
  </si>
  <si>
    <t>32216111</t>
  </si>
  <si>
    <t>LOBSTER HEADS IQF</t>
  </si>
  <si>
    <t>32215891</t>
  </si>
  <si>
    <t>WHITE SOURDOUGH HYDRATION 800G IN TIN</t>
  </si>
  <si>
    <t>3475</t>
  </si>
  <si>
    <t>EGGS FRESH 1X360PCS</t>
  </si>
  <si>
    <t>3507</t>
  </si>
  <si>
    <t>SHRIMPS JUMBO HOSO</t>
  </si>
  <si>
    <t>32215653</t>
  </si>
  <si>
    <t>BRIOCHW 120GM-LOBSTER ROLL</t>
  </si>
  <si>
    <t>32215793</t>
  </si>
  <si>
    <t>VONGOLE VERACI</t>
  </si>
  <si>
    <t>3156</t>
  </si>
  <si>
    <t>FLOUR PIZZA BLUE 00 CAPUTO 25KG</t>
  </si>
  <si>
    <t>3014</t>
  </si>
  <si>
    <t>CHEESE BURRATA</t>
  </si>
  <si>
    <t>32215602</t>
  </si>
  <si>
    <t>BAGUETTE (LARGE) 400G</t>
  </si>
  <si>
    <t>3328</t>
  </si>
  <si>
    <t>BEEF SALAMI SLICED 100GM MILANO FOR PIZZA</t>
  </si>
  <si>
    <t>32215822</t>
  </si>
  <si>
    <t>Buffalo Yogurt from WISK</t>
  </si>
  <si>
    <t>3322</t>
  </si>
  <si>
    <t>BEEF MINCE-WAGYU</t>
  </si>
  <si>
    <t>32215807</t>
  </si>
  <si>
    <t>BRIOCH BUN 40GM</t>
  </si>
  <si>
    <t>32215899</t>
  </si>
  <si>
    <t>POTATO AGRIA</t>
  </si>
  <si>
    <t>3012</t>
  </si>
  <si>
    <t>SOUR CREAM 24%</t>
  </si>
  <si>
    <t>1062NP</t>
  </si>
  <si>
    <t>VEAL COOKED HAM ROASTED 5KG</t>
  </si>
  <si>
    <t>32215120</t>
  </si>
  <si>
    <t>Kalamata Pitted Olive</t>
  </si>
  <si>
    <t>3078</t>
  </si>
  <si>
    <t>BROCCOLINI</t>
  </si>
  <si>
    <t>32215499</t>
  </si>
  <si>
    <t>PASTA SPAGHETTINI #11</t>
  </si>
  <si>
    <t>32215662</t>
  </si>
  <si>
    <t>PEPPER ROASTED FIAMMANTE 350GM</t>
  </si>
  <si>
    <t>3068</t>
  </si>
  <si>
    <t>TOMATO BEEF</t>
  </si>
  <si>
    <t>3511</t>
  </si>
  <si>
    <t>FRESH SEA BASS WHOLE 800/1000</t>
  </si>
  <si>
    <t>1008NP</t>
  </si>
  <si>
    <t>BUFFALO MOZZARELLA(125GM)</t>
  </si>
  <si>
    <t>3242</t>
  </si>
  <si>
    <t>CREAM OF TARATAR-LOUIS FRANCOIS</t>
  </si>
  <si>
    <t>3164</t>
  </si>
  <si>
    <t>SEMOLA DURUN WHEAT CAPUTO</t>
  </si>
  <si>
    <t>3083</t>
  </si>
  <si>
    <t>TOMATO CHERRY RED ON VINE</t>
  </si>
  <si>
    <t>32215806</t>
  </si>
  <si>
    <t>LASAGNA SHEET 2.5KG</t>
  </si>
  <si>
    <t>3150</t>
  </si>
  <si>
    <t>Dont Use</t>
  </si>
  <si>
    <t>3206</t>
  </si>
  <si>
    <t>FROZEN RASPBERRY</t>
  </si>
  <si>
    <t>3297</t>
  </si>
  <si>
    <t xml:space="preserve">SWEET POTATO FRIES </t>
  </si>
  <si>
    <t>3506</t>
  </si>
  <si>
    <t xml:space="preserve">FRESH SALMON- NEW </t>
  </si>
  <si>
    <t>3040</t>
  </si>
  <si>
    <t>BLUEBERRY FRESH</t>
  </si>
  <si>
    <t>32216061</t>
  </si>
  <si>
    <t>SALT OF TRAPANI ROCK 1KG</t>
  </si>
  <si>
    <t>3210</t>
  </si>
  <si>
    <t>KAGAYAKI RICE</t>
  </si>
  <si>
    <t>3489</t>
  </si>
  <si>
    <t>CHICKEN THIGH CORNFED SKIN ON 130G</t>
  </si>
  <si>
    <t>3183</t>
  </si>
  <si>
    <t>SESAME DRESSING ROASTED</t>
  </si>
  <si>
    <t>32216101</t>
  </si>
  <si>
    <t>BEEF STOCK POWDER</t>
  </si>
  <si>
    <t>32215805</t>
  </si>
  <si>
    <t>PECORINO ROMANO 200GM</t>
  </si>
  <si>
    <t>32215253</t>
  </si>
  <si>
    <t>SOUR CREAM 15% 325GM</t>
  </si>
  <si>
    <t>32215280</t>
  </si>
  <si>
    <t>PAKCHOY BABY</t>
  </si>
  <si>
    <t>32215821</t>
  </si>
  <si>
    <t>Red Caviare Roe from WISK</t>
  </si>
  <si>
    <t>32215604</t>
  </si>
  <si>
    <t>MULTI GRAIN 1300G (TIN)</t>
  </si>
  <si>
    <t>32215657</t>
  </si>
  <si>
    <t>DEMI BAGUETTE</t>
  </si>
  <si>
    <t>3325</t>
  </si>
  <si>
    <t>BEEF-THIN SKIRT/OUTSIDE SKIRT-AUSTRALIA ANGUS</t>
  </si>
  <si>
    <t>1014NP</t>
  </si>
  <si>
    <t>FLOUR TORTILLA</t>
  </si>
  <si>
    <t>1036NP</t>
  </si>
  <si>
    <t>MUSHROOM SHIMEJI WHITE</t>
  </si>
  <si>
    <t>3151</t>
  </si>
  <si>
    <t>TORTILLA 12IN</t>
  </si>
  <si>
    <t>32215954</t>
  </si>
  <si>
    <t>Fennel cut 15gm</t>
  </si>
  <si>
    <t>3062</t>
  </si>
  <si>
    <t>SWEET CORN</t>
  </si>
  <si>
    <t>3071</t>
  </si>
  <si>
    <t>VERBENA LEAF SG U 20 LEAVES</t>
  </si>
  <si>
    <t>3176</t>
  </si>
  <si>
    <t>SOY SAUCE DATUPUTI - SM</t>
  </si>
  <si>
    <t>3110</t>
  </si>
  <si>
    <t>CORNFLOWER EF U 10 FLOWERS</t>
  </si>
  <si>
    <t>3081</t>
  </si>
  <si>
    <t>ZUCCHINI YELLOW</t>
  </si>
  <si>
    <t>3238</t>
  </si>
  <si>
    <t>VINEGAR BALSAMIC</t>
  </si>
  <si>
    <t>32215892</t>
  </si>
  <si>
    <t>BEEF CHEEK</t>
  </si>
  <si>
    <t>3033</t>
  </si>
  <si>
    <t>MANGO FRESH</t>
  </si>
  <si>
    <t>3517</t>
  </si>
  <si>
    <t>TOBIKO FISH ROE</t>
  </si>
  <si>
    <t>3208</t>
  </si>
  <si>
    <t>NUTELLA</t>
  </si>
  <si>
    <t>32216044</t>
  </si>
  <si>
    <t>APPLE CIDER VINEGAR</t>
  </si>
  <si>
    <t>3074</t>
  </si>
  <si>
    <t>CABBAGE CHINSE</t>
  </si>
  <si>
    <t>3115</t>
  </si>
  <si>
    <t>SAKURA MIX CRESS</t>
  </si>
  <si>
    <t>3491</t>
  </si>
  <si>
    <t>TOM YUM PASTE</t>
  </si>
  <si>
    <t>32215895</t>
  </si>
  <si>
    <t>BROCCOLI NEW LEAF</t>
  </si>
  <si>
    <t>32215795</t>
  </si>
  <si>
    <t>TENDRIL PEA</t>
  </si>
  <si>
    <t>3168</t>
  </si>
  <si>
    <t>PASTA LINGUINE</t>
  </si>
  <si>
    <t>3090</t>
  </si>
  <si>
    <t>MUSHROOM SHITAKE</t>
  </si>
  <si>
    <t>3513</t>
  </si>
  <si>
    <t>FROZEN SHRIMPS PD EXTRA LARGE 16/20</t>
  </si>
  <si>
    <t>3152</t>
  </si>
  <si>
    <t>ANCHOVY FILLET IN SUNFLOWER OIL MARE NOSTRUM 720GM</t>
  </si>
  <si>
    <t>32215636</t>
  </si>
  <si>
    <t>BILINIS</t>
  </si>
  <si>
    <t>3104</t>
  </si>
  <si>
    <t>ASIAN MIX</t>
  </si>
  <si>
    <t>3278</t>
  </si>
  <si>
    <t>KNOR CHICKEN STOCK POWDER</t>
  </si>
  <si>
    <t>3088</t>
  </si>
  <si>
    <t>BROCCOLI FRESH</t>
  </si>
  <si>
    <t>32215611</t>
  </si>
  <si>
    <t>LARGE LOAF BREAD JAP</t>
  </si>
  <si>
    <t>32215819</t>
  </si>
  <si>
    <t>English Muffin 40GM</t>
  </si>
  <si>
    <t>3069</t>
  </si>
  <si>
    <t>POTATO SWEET</t>
  </si>
  <si>
    <t>3319</t>
  </si>
  <si>
    <t>CHILLED AUSTRALIAN TOPSIDE FRZN-STAFF MEAL</t>
  </si>
  <si>
    <t>1002NP</t>
  </si>
  <si>
    <t>APRICOTS DRY</t>
  </si>
  <si>
    <t>3258</t>
  </si>
  <si>
    <t>WHITE BALSAMIC VINEGAR</t>
  </si>
  <si>
    <t>3504</t>
  </si>
  <si>
    <t>FROZEN CREAM DORY FILLET</t>
  </si>
  <si>
    <t>3193</t>
  </si>
  <si>
    <t>OYSTER SAUCE</t>
  </si>
  <si>
    <t>32215890</t>
  </si>
  <si>
    <t>GNOCCHI POTATO -PASTA</t>
  </si>
  <si>
    <t>3094</t>
  </si>
  <si>
    <t>CARROT BABY RAINBOW</t>
  </si>
  <si>
    <t>32216031</t>
  </si>
  <si>
    <t>RED MAN GUM PASTE 1KG</t>
  </si>
  <si>
    <t>32215897</t>
  </si>
  <si>
    <t>RED RAMBO RADISH NEW LEAF</t>
  </si>
  <si>
    <t>32215896</t>
  </si>
  <si>
    <t>RED RUSSIAN KALE NEW</t>
  </si>
  <si>
    <t>3333</t>
  </si>
  <si>
    <t>MORTADELLA-PLAIN BEEF 2.4KG</t>
  </si>
  <si>
    <t>3187</t>
  </si>
  <si>
    <t>3 KANT TRIANGLE-MCCN HASH BROWN</t>
  </si>
  <si>
    <t>3080</t>
  </si>
  <si>
    <t>BEETROOT GOLDEN</t>
  </si>
  <si>
    <t>32215652</t>
  </si>
  <si>
    <t>BASIL LEAVES</t>
  </si>
  <si>
    <t>3111</t>
  </si>
  <si>
    <t>BEANS GREEN</t>
  </si>
  <si>
    <t>3158</t>
  </si>
  <si>
    <t>QUAIL FRESH EGGS 18'S</t>
  </si>
  <si>
    <t>3178</t>
  </si>
  <si>
    <t>CHILLI CHIPOTLE IN ADOBO</t>
  </si>
  <si>
    <t>32215540</t>
  </si>
  <si>
    <t>DATES AJWA</t>
  </si>
  <si>
    <t>3241</t>
  </si>
  <si>
    <t>BUCK WHEAT 800GM</t>
  </si>
  <si>
    <t>3103</t>
  </si>
  <si>
    <t>CHILLI RED LONG</t>
  </si>
  <si>
    <t>3073</t>
  </si>
  <si>
    <t>AFFILLA CRESS</t>
  </si>
  <si>
    <t>32215804</t>
  </si>
  <si>
    <t>ONION FRIED</t>
  </si>
  <si>
    <t>3284</t>
  </si>
  <si>
    <t>CINNAMON STICKS</t>
  </si>
  <si>
    <t>32215796</t>
  </si>
  <si>
    <t>FENNEL</t>
  </si>
  <si>
    <t>3123</t>
  </si>
  <si>
    <t>SAGE</t>
  </si>
  <si>
    <t>3079</t>
  </si>
  <si>
    <t>ONION SHALLOT BANANA</t>
  </si>
  <si>
    <t>32215263</t>
  </si>
  <si>
    <t>Corn Starch</t>
  </si>
  <si>
    <t>3492</t>
  </si>
  <si>
    <t>PASTE TAHINA</t>
  </si>
  <si>
    <t>32216259</t>
  </si>
  <si>
    <t>MULTI GRAIN BATARD 1200GM</t>
  </si>
  <si>
    <t>3484</t>
  </si>
  <si>
    <t>SAUSAGE-CHICKEN BREAKFAST</t>
  </si>
  <si>
    <t>3299</t>
  </si>
  <si>
    <t>ALMOND SLICED</t>
  </si>
  <si>
    <t>3301</t>
  </si>
  <si>
    <t>COCONUT CREAM UHT KARA</t>
  </si>
  <si>
    <t>3087</t>
  </si>
  <si>
    <t>EGGPLANT</t>
  </si>
  <si>
    <t>3060</t>
  </si>
  <si>
    <t>CABBAGE WHITE</t>
  </si>
  <si>
    <t>3105</t>
  </si>
  <si>
    <t>LETTUCE FRISEE YELLOW</t>
  </si>
  <si>
    <t>32215572</t>
  </si>
  <si>
    <t>TARAGON</t>
  </si>
  <si>
    <t>3175</t>
  </si>
  <si>
    <t>VINEGAR DATUPUTI - SM</t>
  </si>
  <si>
    <t>3039</t>
  </si>
  <si>
    <t>PEARS</t>
  </si>
  <si>
    <t>32215571</t>
  </si>
  <si>
    <t>GARLIC POWDER</t>
  </si>
  <si>
    <t>3215</t>
  </si>
  <si>
    <t>KINGWAY PAPRIKA POWDER</t>
  </si>
  <si>
    <t>3072</t>
  </si>
  <si>
    <t>CAPSICUM YELLOW</t>
  </si>
  <si>
    <t>32215541</t>
  </si>
  <si>
    <t>DATES SAGHAI</t>
  </si>
  <si>
    <t>3220</t>
  </si>
  <si>
    <t>FISH SAUCE 700ML</t>
  </si>
  <si>
    <t>3049</t>
  </si>
  <si>
    <t>HONEYDEW MELON</t>
  </si>
  <si>
    <t>3244</t>
  </si>
  <si>
    <t>CHILLI CRUSHED</t>
  </si>
  <si>
    <t>3260</t>
  </si>
  <si>
    <t>GOCHUJANG RED PEPPER PASTE KOREAN</t>
  </si>
  <si>
    <t>3137</t>
  </si>
  <si>
    <t>HORSE RADISH</t>
  </si>
  <si>
    <t>1031NP</t>
  </si>
  <si>
    <t>MARSHMALLOW REGULAR</t>
  </si>
  <si>
    <t>3268</t>
  </si>
  <si>
    <t>FOOD COLOR RED NATCO</t>
  </si>
  <si>
    <t>3140</t>
  </si>
  <si>
    <t>DILL LEAVES</t>
  </si>
  <si>
    <t>3029</t>
  </si>
  <si>
    <t>POMEGRANATE</t>
  </si>
  <si>
    <t>3171</t>
  </si>
  <si>
    <t>SUNFLOWER OIL 4X5LTR</t>
  </si>
  <si>
    <t>3112</t>
  </si>
  <si>
    <t>BEETROOT RED</t>
  </si>
  <si>
    <t>3269</t>
  </si>
  <si>
    <t>KINGSWAY STAR ANISE</t>
  </si>
  <si>
    <t>3287</t>
  </si>
  <si>
    <t>SEED SESAME ROASTED BLACK</t>
  </si>
  <si>
    <t>3184</t>
  </si>
  <si>
    <t>SHIRAGIKU RICE VINEGAR MIZKAN(1.8LTR)</t>
  </si>
  <si>
    <t>3280</t>
  </si>
  <si>
    <t>FIVE SPICES POWDER 20X500GM</t>
  </si>
  <si>
    <t>3058</t>
  </si>
  <si>
    <t>ONION RED</t>
  </si>
  <si>
    <t>3290</t>
  </si>
  <si>
    <t>TURMERIC POWDER</t>
  </si>
  <si>
    <t>3106</t>
  </si>
  <si>
    <t>RADISH RED BABY</t>
  </si>
  <si>
    <t>32216066</t>
  </si>
  <si>
    <t>PAPPA AL POMODORO</t>
  </si>
  <si>
    <t>SF</t>
  </si>
  <si>
    <t>32215978</t>
  </si>
  <si>
    <t>PIPING BAG S 25CM</t>
  </si>
  <si>
    <t>32215689</t>
  </si>
  <si>
    <t xml:space="preserve">PR Vanilla Cookie </t>
  </si>
  <si>
    <t>Pastry Semifinished</t>
  </si>
  <si>
    <t>32215327</t>
  </si>
  <si>
    <t>R Pepper Corn sauce</t>
  </si>
  <si>
    <t>1217SF</t>
  </si>
  <si>
    <t>R Pesto</t>
  </si>
  <si>
    <t>1220SF</t>
  </si>
  <si>
    <t>R Pickled Shallots</t>
  </si>
  <si>
    <t>1221SF</t>
  </si>
  <si>
    <t>R Pita Bread</t>
  </si>
  <si>
    <t>1223SF</t>
  </si>
  <si>
    <t>R Pizza Cream</t>
  </si>
  <si>
    <t>1224SF</t>
  </si>
  <si>
    <t>R Pizza Dough</t>
  </si>
  <si>
    <t>1226SF</t>
  </si>
  <si>
    <t>R Ponzu</t>
  </si>
  <si>
    <t>1227SF</t>
  </si>
  <si>
    <t>R Porcini Broth</t>
  </si>
  <si>
    <t>1232SF</t>
  </si>
  <si>
    <t>R Prep Chicken Breast</t>
  </si>
  <si>
    <t>1234SF</t>
  </si>
  <si>
    <t>R Prep Jumbo Shrimp</t>
  </si>
  <si>
    <t>1236SF</t>
  </si>
  <si>
    <t>R Prep Ribeye</t>
  </si>
  <si>
    <t>1240SF</t>
  </si>
  <si>
    <t>R Prep Tenderloin</t>
  </si>
  <si>
    <t>1244SF</t>
  </si>
  <si>
    <t>R Radicchio</t>
  </si>
  <si>
    <t>1248SF</t>
  </si>
  <si>
    <t>R Rice for Sushi</t>
  </si>
  <si>
    <t>1255SF</t>
  </si>
  <si>
    <t>R Romaine Lettuce</t>
  </si>
  <si>
    <t>1275SF</t>
  </si>
  <si>
    <t>R SIDE BACON</t>
  </si>
  <si>
    <t>1276SF</t>
  </si>
  <si>
    <t>R SIDE BAGUETTE</t>
  </si>
  <si>
    <t>1279SF</t>
  </si>
  <si>
    <t>R SIDE SAUSAGE</t>
  </si>
  <si>
    <t>1285SF</t>
  </si>
  <si>
    <t>R SOY AU JUS</t>
  </si>
  <si>
    <t>1259SF</t>
  </si>
  <si>
    <t>R Sauteed Mushroom</t>
  </si>
  <si>
    <t>1263SF</t>
  </si>
  <si>
    <t>R Seabass Ceviche</t>
  </si>
  <si>
    <t>1265SF</t>
  </si>
  <si>
    <t>R Sesame Dressing</t>
  </si>
  <si>
    <t>1266SF</t>
  </si>
  <si>
    <t>R Sesame Kimchi</t>
  </si>
  <si>
    <t>1271SF</t>
  </si>
  <si>
    <t>R Shrimp Arancini</t>
  </si>
  <si>
    <t>1273SF</t>
  </si>
  <si>
    <t>R Shrimp Dumplings</t>
  </si>
  <si>
    <t>32215313</t>
  </si>
  <si>
    <t>R SourDough starter</t>
  </si>
  <si>
    <t>1281SF</t>
  </si>
  <si>
    <t>R Souvide Chicken</t>
  </si>
  <si>
    <t>1286SF</t>
  </si>
  <si>
    <t>R Soy Sauce</t>
  </si>
  <si>
    <t>1299SF</t>
  </si>
  <si>
    <t>R Tobikko Aioli</t>
  </si>
  <si>
    <t>1303SF</t>
  </si>
  <si>
    <t>R Tonatto Dressing</t>
  </si>
  <si>
    <t>1304SF</t>
  </si>
  <si>
    <t>R Truffle Aioli</t>
  </si>
  <si>
    <t>32215888</t>
  </si>
  <si>
    <t>SF - Lasagnia Finished</t>
  </si>
  <si>
    <t>1225SF</t>
  </si>
  <si>
    <t>SF - Pizza Sauce</t>
  </si>
  <si>
    <t>32216046</t>
  </si>
  <si>
    <t>SF - Vegetables Stock New</t>
  </si>
  <si>
    <t>Event - SF</t>
  </si>
  <si>
    <t>New Menu SF</t>
  </si>
  <si>
    <t>32215841</t>
  </si>
  <si>
    <t>SF - Yuzu Dressing</t>
  </si>
  <si>
    <t>32215849</t>
  </si>
  <si>
    <t>SF AVOCADO HUMMUS</t>
  </si>
  <si>
    <t>32215848</t>
  </si>
  <si>
    <t>SF Gazpacho Sauce</t>
  </si>
  <si>
    <t>32215833</t>
  </si>
  <si>
    <t>SF Honey Mustard Dressing</t>
  </si>
  <si>
    <t>32215868</t>
  </si>
  <si>
    <t>SF LEMON OLIVE OIL</t>
  </si>
  <si>
    <t>32215820</t>
  </si>
  <si>
    <t>SF PARMESAN SAUCE</t>
  </si>
  <si>
    <t>1305SF</t>
  </si>
  <si>
    <t>SF TRUFFLE SAUCE</t>
  </si>
  <si>
    <t>3261</t>
  </si>
  <si>
    <t>ALMOND WITH SKIN</t>
  </si>
  <si>
    <t>1001NP</t>
  </si>
  <si>
    <t>APPLE BERRY CAPERS CARBONEL</t>
  </si>
  <si>
    <t>3485</t>
  </si>
  <si>
    <t>CHICKEN LIVER</t>
  </si>
  <si>
    <t>32215250</t>
  </si>
  <si>
    <t>COCONUT OIL 1LTR</t>
  </si>
  <si>
    <t>1013NP</t>
  </si>
  <si>
    <t>CORN OIL YONCA 4X5LTR</t>
  </si>
  <si>
    <t>32215870</t>
  </si>
  <si>
    <t>Chrdoney Vinegar</t>
  </si>
  <si>
    <t>32215818</t>
  </si>
  <si>
    <t>DNU- Rocca Levae</t>
  </si>
  <si>
    <t>3480</t>
  </si>
  <si>
    <t>DUCK LEGS RAW-FRZN(300GM)</t>
  </si>
  <si>
    <t>1016NP</t>
  </si>
  <si>
    <t>FRESH SALMON FILLET SKIN ON PRIMIUM SASHIMI</t>
  </si>
  <si>
    <t>3493</t>
  </si>
  <si>
    <t>GOCHUJANG CHILI PASTE 500G</t>
  </si>
  <si>
    <t>3047</t>
  </si>
  <si>
    <t>GRAPES GREEN</t>
  </si>
  <si>
    <t>1028NP</t>
  </si>
  <si>
    <t>LAMB MINCE</t>
  </si>
  <si>
    <t>32215994</t>
  </si>
  <si>
    <t>LOBSTAER SHELL</t>
  </si>
  <si>
    <t>1030NP</t>
  </si>
  <si>
    <t>MALTODEXTRINE 12DE-SOSA(500GM)</t>
  </si>
  <si>
    <t>3030</t>
  </si>
  <si>
    <t>MANDARINE</t>
  </si>
  <si>
    <t>3264</t>
  </si>
  <si>
    <t>MASOOR DAL RED</t>
  </si>
  <si>
    <t>3267</t>
  </si>
  <si>
    <t>NORI SHEETS</t>
  </si>
  <si>
    <t>32215869</t>
  </si>
  <si>
    <t>Pommery Mustard</t>
  </si>
  <si>
    <t>1047NP</t>
  </si>
  <si>
    <t>R GRILLED YELLOW ZUCCHIN</t>
  </si>
  <si>
    <t>32215316</t>
  </si>
  <si>
    <t>R Prawn Marinade</t>
  </si>
  <si>
    <t>3131</t>
  </si>
  <si>
    <t>RADISH RED</t>
  </si>
  <si>
    <t>3136</t>
  </si>
  <si>
    <t>RADISH WHITE</t>
  </si>
  <si>
    <t>1050NP</t>
  </si>
  <si>
    <t>RICOTTA CHEESE 1.5K</t>
  </si>
  <si>
    <t>32215876</t>
  </si>
  <si>
    <t>Rock Salt</t>
  </si>
  <si>
    <t>1053NP</t>
  </si>
  <si>
    <t>SAUCE TERIYAK</t>
  </si>
  <si>
    <t>3298</t>
  </si>
  <si>
    <t>SAUCE TERIYAKI</t>
  </si>
  <si>
    <t>32216067</t>
  </si>
  <si>
    <t>SF - Shitaki stock</t>
  </si>
  <si>
    <t>32215883</t>
  </si>
  <si>
    <t>SF Cooked Clams (Meat)</t>
  </si>
  <si>
    <t>3306</t>
  </si>
  <si>
    <t>SPRING ROLL WRAPPER 345G</t>
  </si>
  <si>
    <t>1054NP</t>
  </si>
  <si>
    <t>STAFF COFFEE</t>
  </si>
  <si>
    <t>32215828</t>
  </si>
  <si>
    <t>SYRINIKI RAW</t>
  </si>
  <si>
    <t>32215980</t>
  </si>
  <si>
    <t>VINEGAR JERAZ-SHERRY</t>
  </si>
  <si>
    <t>3270</t>
  </si>
  <si>
    <t>YUZU GREEN CHILI PASTE-YUZU KHOSO(80GM)</t>
  </si>
  <si>
    <t>3161</t>
  </si>
  <si>
    <t>ZZZ FLOUR SEMOLINA DO NOT</t>
  </si>
  <si>
    <t>3302</t>
  </si>
  <si>
    <t>WALNUT HALVED</t>
  </si>
  <si>
    <t>3162</t>
  </si>
  <si>
    <t>FLOUR CORN</t>
  </si>
  <si>
    <t>3274</t>
  </si>
  <si>
    <t>POMEGRANATE MOLASSES SYRUP 750ML</t>
  </si>
  <si>
    <t>3254</t>
  </si>
  <si>
    <t>BLACK SEA SALT</t>
  </si>
  <si>
    <t>3129</t>
  </si>
  <si>
    <t>LEMON BASIL 15G</t>
  </si>
  <si>
    <t>3292</t>
  </si>
  <si>
    <t>CHIA SEEDS BLACK 500GM</t>
  </si>
  <si>
    <t>3213</t>
  </si>
  <si>
    <t>CAPERS IN VINEGAR</t>
  </si>
  <si>
    <t>3056</t>
  </si>
  <si>
    <t>ONION WHITE</t>
  </si>
  <si>
    <t>3490</t>
  </si>
  <si>
    <t>TOMATO PASTE 2.2KG</t>
  </si>
  <si>
    <t>3273</t>
  </si>
  <si>
    <t>CHILLI OIL-LOYU</t>
  </si>
  <si>
    <t>3240</t>
  </si>
  <si>
    <t>CUMIN POWDER</t>
  </si>
  <si>
    <t>3141</t>
  </si>
  <si>
    <t>SNOW PEAS</t>
  </si>
  <si>
    <t>3005</t>
  </si>
  <si>
    <t>STRACCIATELLA 250G</t>
  </si>
  <si>
    <t>3099</t>
  </si>
  <si>
    <t>CORIANDER LEAVES</t>
  </si>
  <si>
    <t>3010</t>
  </si>
  <si>
    <t>FETA CHEESE</t>
  </si>
  <si>
    <t>3116</t>
  </si>
  <si>
    <t>LETTUCE BOSTON</t>
  </si>
  <si>
    <t>3100</t>
  </si>
  <si>
    <t>ONION SPRING</t>
  </si>
  <si>
    <t>3516</t>
  </si>
  <si>
    <t>COOKED KING CRAB FRZN</t>
  </si>
  <si>
    <t>3239</t>
  </si>
  <si>
    <t>CHILLI POWDER</t>
  </si>
  <si>
    <t>32215873</t>
  </si>
  <si>
    <t>LETTUCE FRISEE GREEN</t>
  </si>
  <si>
    <t>32215610</t>
  </si>
  <si>
    <t>STAFF WATER GAL</t>
  </si>
  <si>
    <t>3146</t>
  </si>
  <si>
    <t>LETTUCE ROMAINE</t>
  </si>
  <si>
    <t>3286</t>
  </si>
  <si>
    <t>SHICHCIMI TOGARASHI-7SPICE CHILLI PPR-SANKO</t>
  </si>
  <si>
    <t>3154</t>
  </si>
  <si>
    <t>HOBA LEAVES DRIED(20S)</t>
  </si>
  <si>
    <t>3192</t>
  </si>
  <si>
    <t>PANKO BREAD CRUMBS</t>
  </si>
  <si>
    <t>3113</t>
  </si>
  <si>
    <t>MUSHROOM SHIMEJI BROWN</t>
  </si>
  <si>
    <t>32215663</t>
  </si>
  <si>
    <t>CARNAROLI RICE CASINETTO</t>
  </si>
  <si>
    <t>32215649</t>
  </si>
  <si>
    <t>ONION POWDER</t>
  </si>
  <si>
    <t>3237</t>
  </si>
  <si>
    <t>ZATAAR</t>
  </si>
  <si>
    <t>3245</t>
  </si>
  <si>
    <t>CINNAMON POWDER</t>
  </si>
  <si>
    <t>32215127</t>
  </si>
  <si>
    <t>Bresaola Punta DAnca Gold PGI Sliced 100g</t>
  </si>
  <si>
    <t>3373</t>
  </si>
  <si>
    <t>BUCK WHEAT FLOUR -DOVES FARM</t>
  </si>
  <si>
    <t>3227</t>
  </si>
  <si>
    <t>OREGANO</t>
  </si>
  <si>
    <t>3223</t>
  </si>
  <si>
    <t>WHOLE GRAIN MUSTARD DIJON 845G</t>
  </si>
  <si>
    <t>3205</t>
  </si>
  <si>
    <t>RICE ARBORIO</t>
  </si>
  <si>
    <t>3248</t>
  </si>
  <si>
    <t>CURRY POWDER MADRAS(500GM)</t>
  </si>
  <si>
    <t>3189</t>
  </si>
  <si>
    <t>PEPPER BLACK WHOLE</t>
  </si>
  <si>
    <t>3291</t>
  </si>
  <si>
    <t>RICE QUINOA RED</t>
  </si>
  <si>
    <t>3250</t>
  </si>
  <si>
    <t>TOMATOES SUNDRIED IN OIL-LA CORVINIA</t>
  </si>
  <si>
    <t>3046</t>
  </si>
  <si>
    <t>CUCUMBER ENGLISH</t>
  </si>
  <si>
    <t>3226</t>
  </si>
  <si>
    <t>WHITE MISO PATE-SHINSHU MISO YUSHUTSUYOU-HIKARI</t>
  </si>
  <si>
    <t>1026NP</t>
  </si>
  <si>
    <t>LA BOULANGERE WHITE SLICED</t>
  </si>
  <si>
    <t>3221</t>
  </si>
  <si>
    <t>SAUCE SRIRACHA</t>
  </si>
  <si>
    <t>3170</t>
  </si>
  <si>
    <t>EDAMAME WHOLE GREEN SOYABEANS 500G-FROZEN</t>
  </si>
  <si>
    <t>3246</t>
  </si>
  <si>
    <t>FROZEN GREEN PEAS 2.5KG/PKT</t>
  </si>
  <si>
    <t>3008</t>
  </si>
  <si>
    <t>CHEDDAR CHEESE RED</t>
  </si>
  <si>
    <t>3257</t>
  </si>
  <si>
    <t>BONITO FLAKES</t>
  </si>
  <si>
    <t>3209</t>
  </si>
  <si>
    <t>STRAWBERRY JAM 400G</t>
  </si>
  <si>
    <t>3265</t>
  </si>
  <si>
    <t>KNORR DEMI GLACE SAUCE 6X750GM</t>
  </si>
  <si>
    <t>32215885</t>
  </si>
  <si>
    <t>Fettucine Pasta</t>
  </si>
  <si>
    <t>3225</t>
  </si>
  <si>
    <t>WHITE TRUFFLE 250ML</t>
  </si>
  <si>
    <t>3252</t>
  </si>
  <si>
    <t>DRESSING AOJISO NON OIL GREEN PERILLA -KENKO</t>
  </si>
  <si>
    <t>1042NP</t>
  </si>
  <si>
    <t>POTATO PEELED</t>
  </si>
  <si>
    <t>3075</t>
  </si>
  <si>
    <t>ZUCCHINI GREEN</t>
  </si>
  <si>
    <t>3520</t>
  </si>
  <si>
    <t>CAVIAR HYBRID</t>
  </si>
  <si>
    <t>3488</t>
  </si>
  <si>
    <t>CHICKEN BONE</t>
  </si>
  <si>
    <t>3101</t>
  </si>
  <si>
    <t>PARSLEY</t>
  </si>
  <si>
    <t>3084</t>
  </si>
  <si>
    <t>LEEKS</t>
  </si>
  <si>
    <t>3057</t>
  </si>
  <si>
    <t>CUCUMBER</t>
  </si>
  <si>
    <t>3249</t>
  </si>
  <si>
    <t>CLOVES WHOLE</t>
  </si>
  <si>
    <t>3117</t>
  </si>
  <si>
    <t>GALANGAL</t>
  </si>
  <si>
    <t>3334</t>
  </si>
  <si>
    <t>BEEF PASTRAMI PREMIUM</t>
  </si>
  <si>
    <t>3233</t>
  </si>
  <si>
    <t>PEPPERCORN GREEN IN BRINE950GM</t>
  </si>
  <si>
    <t>3059</t>
  </si>
  <si>
    <t>CAULIFLOWER</t>
  </si>
  <si>
    <t>3228</t>
  </si>
  <si>
    <t>FIGS DRIED</t>
  </si>
  <si>
    <t>3118</t>
  </si>
  <si>
    <t>THYME</t>
  </si>
  <si>
    <t>32216230</t>
  </si>
  <si>
    <t xml:space="preserve">LOBSTER WHOLE FRESH </t>
  </si>
  <si>
    <t>3200</t>
  </si>
  <si>
    <t>WORCESTERSPHIRE SAUCE</t>
  </si>
  <si>
    <t>3285</t>
  </si>
  <si>
    <t>BLACK PEPPER CRUSHED</t>
  </si>
  <si>
    <t>3303</t>
  </si>
  <si>
    <t>COCONUT DESSICATED</t>
  </si>
  <si>
    <t>3177</t>
  </si>
  <si>
    <t>KIMCHE NO MOTO-KIMCHCI BASE(450GM)</t>
  </si>
  <si>
    <t>1023NP</t>
  </si>
  <si>
    <t>HALLOUMI CHEESE 200G/PKT</t>
  </si>
  <si>
    <t>3182</t>
  </si>
  <si>
    <t>SUNBULAH KONAFAH 12*500GM</t>
  </si>
  <si>
    <t>3211</t>
  </si>
  <si>
    <t>SMOKED PAPRIKA</t>
  </si>
  <si>
    <t>3295</t>
  </si>
  <si>
    <t>MUSTARD DIJON FINE 865G</t>
  </si>
  <si>
    <t>3097</t>
  </si>
  <si>
    <t>LETTUCE RED</t>
  </si>
  <si>
    <t>3063</t>
  </si>
  <si>
    <t>BABY POTATO</t>
  </si>
  <si>
    <t>32215877</t>
  </si>
  <si>
    <t>SHRIMPS RED GOBETTO PEELED 11X82GM</t>
  </si>
  <si>
    <t>3326</t>
  </si>
  <si>
    <t>BEEF PATTY WAGYU 130G 70/30%</t>
  </si>
  <si>
    <t>3247</t>
  </si>
  <si>
    <t>RICE KRISPIES</t>
  </si>
  <si>
    <t>3305</t>
  </si>
  <si>
    <t>RAMEN NOODELS BOILED-FROZEN</t>
  </si>
  <si>
    <t>3169</t>
  </si>
  <si>
    <t>JASMINE RICE 20KG</t>
  </si>
  <si>
    <t>3016</t>
  </si>
  <si>
    <t>MIXED EUROPEAN CHEESE</t>
  </si>
  <si>
    <t>3294</t>
  </si>
  <si>
    <t>CHICK PEAS 14MM</t>
  </si>
  <si>
    <t>3025</t>
  </si>
  <si>
    <t>WATERMELON SEEDLESS</t>
  </si>
  <si>
    <t>3003</t>
  </si>
  <si>
    <t>FORDILATTE MOZZERELLA BLOCK 1KG</t>
  </si>
  <si>
    <t>3092</t>
  </si>
  <si>
    <t>UZBEK TOMATO</t>
  </si>
  <si>
    <t>32215500</t>
  </si>
  <si>
    <t>LABNEH</t>
  </si>
  <si>
    <t>3142</t>
  </si>
  <si>
    <t>CARROT BABY</t>
  </si>
  <si>
    <t>32215983</t>
  </si>
  <si>
    <t>DRIED NORI SEAWEED SHEETS(100S) by Pcs</t>
  </si>
  <si>
    <t>3133</t>
  </si>
  <si>
    <t>PACKCHOY BABY</t>
  </si>
  <si>
    <t>3234</t>
  </si>
  <si>
    <t>SEED SESAME ROASTED WHITE</t>
  </si>
  <si>
    <t>3065</t>
  </si>
  <si>
    <t>MUSHROOM BUTTON</t>
  </si>
  <si>
    <t>3259</t>
  </si>
  <si>
    <t>BAY LEAVES WHOLE-NATURAL SPICES(500GM)</t>
  </si>
  <si>
    <t>3304</t>
  </si>
  <si>
    <t>HONTERI MIRIN-SWEET SEASONING SAUCE JAPANSE</t>
  </si>
  <si>
    <t>3109</t>
  </si>
  <si>
    <t>WILD ROCKET BABY-ROCKET LEAVES (ROCCA)</t>
  </si>
  <si>
    <t>32216013</t>
  </si>
  <si>
    <t>RASPBERRY FRESH - FOR PASTRY</t>
  </si>
  <si>
    <t>3515</t>
  </si>
  <si>
    <t>FROZEN MUSSELS</t>
  </si>
  <si>
    <t>3066</t>
  </si>
  <si>
    <t>GARLIC PEELED</t>
  </si>
  <si>
    <t>3332</t>
  </si>
  <si>
    <t>SPICY SALAMI SPIANATA BEEF SLICED 100G</t>
  </si>
  <si>
    <t>3122</t>
  </si>
  <si>
    <t>LETTUCE LAMB</t>
  </si>
  <si>
    <t>3064</t>
  </si>
  <si>
    <t>CAPSICUM RED</t>
  </si>
  <si>
    <t>3130</t>
  </si>
  <si>
    <t>TOMATO CHERRY RAINBOW</t>
  </si>
  <si>
    <t>3345</t>
  </si>
  <si>
    <t>ALL PURPOSE FLOUR 10KG</t>
  </si>
  <si>
    <t>32215601</t>
  </si>
  <si>
    <t>BRIOCHE BUN 80G</t>
  </si>
  <si>
    <t>3219</t>
  </si>
  <si>
    <t>REGULAR SOYA SAUCE-YAMASA 18LTR</t>
  </si>
  <si>
    <t>3308</t>
  </si>
  <si>
    <t>EDAMAME PEELED GREEN SOYABEANS-FROZEN</t>
  </si>
  <si>
    <t>3006</t>
  </si>
  <si>
    <t>PARMESAN CHEESE-</t>
  </si>
  <si>
    <t>3337</t>
  </si>
  <si>
    <t>WAGYU CHILLED TENDERLION 1824</t>
  </si>
  <si>
    <t>3276</t>
  </si>
  <si>
    <t>DASHI KOMBU-DREID KELP</t>
  </si>
  <si>
    <t>3145</t>
  </si>
  <si>
    <t>TOMATO DATTERINO</t>
  </si>
  <si>
    <t>3139</t>
  </si>
  <si>
    <t>CHIVES</t>
  </si>
  <si>
    <t>32215638</t>
  </si>
  <si>
    <t>CARPACCIO SLICED BLACK TRUFFLE IN EVO 280GM JAR</t>
  </si>
  <si>
    <t>32216062</t>
  </si>
  <si>
    <t>OSCIETRA CLASSIC CAVIAR</t>
  </si>
  <si>
    <t>3496</t>
  </si>
  <si>
    <t>WHITE SWEET MISO PASTE-SAIKYO MISO</t>
  </si>
  <si>
    <t>3191</t>
  </si>
  <si>
    <t>TUNA IN BRINE TIN</t>
  </si>
  <si>
    <t>3478</t>
  </si>
  <si>
    <t>CHICKEN THIGH B/L S/L SEARA 4X2.5KG</t>
  </si>
  <si>
    <t>3125</t>
  </si>
  <si>
    <t>RAINBOW MIX 40G</t>
  </si>
  <si>
    <t>3167</t>
  </si>
  <si>
    <t>PASTA SPAGHETTI</t>
  </si>
  <si>
    <t>3155</t>
  </si>
  <si>
    <t>MAYONNAISE STANDARD/CLASSIC-HELLMANNS 3.78L</t>
  </si>
  <si>
    <t>3197</t>
  </si>
  <si>
    <t>SESAME OIL 1.656L</t>
  </si>
  <si>
    <t>3202</t>
  </si>
  <si>
    <t>TOMATO KETCHUP</t>
  </si>
  <si>
    <t>3510</t>
  </si>
  <si>
    <t>SACLLOPS FROZEN</t>
  </si>
  <si>
    <t>3481</t>
  </si>
  <si>
    <t>TURKEY ROAST SLICED</t>
  </si>
  <si>
    <t>3482</t>
  </si>
  <si>
    <t>DUCK BREAST FROZEN 300-400G</t>
  </si>
  <si>
    <t>3335</t>
  </si>
  <si>
    <t>OP RIB STEAK - BONE/IN (TOMAHAWK 1KG/PC)</t>
  </si>
  <si>
    <t>3204</t>
  </si>
  <si>
    <t>BLACK TRUFFLE SAUCE TARTFINA 500GM</t>
  </si>
  <si>
    <t>3338</t>
  </si>
  <si>
    <t>BREAKFAST VEAL STRIPS SMOKED VEAL BACON</t>
  </si>
  <si>
    <t>3236</t>
  </si>
  <si>
    <t>GYOZA WRAPPER-GYOZA NO KOWA(140GM)</t>
  </si>
  <si>
    <t>3214</t>
  </si>
  <si>
    <t xml:space="preserve">PENNE RIGATTE DE CECCO N.41 </t>
  </si>
  <si>
    <t>3196</t>
  </si>
  <si>
    <t>COOKING CREAM</t>
  </si>
  <si>
    <t>3108</t>
  </si>
  <si>
    <t>LETTUCE GEM</t>
  </si>
  <si>
    <t>3514</t>
  </si>
  <si>
    <t>BLACK COD FROZEN,SIZE 4-5LBS,J-CUT</t>
  </si>
  <si>
    <t>3231</t>
  </si>
  <si>
    <t>MAYONNAISE QP(450GM)</t>
  </si>
  <si>
    <t>3037</t>
  </si>
  <si>
    <t>BLACKBERRY FRESH 125GM</t>
  </si>
  <si>
    <t>3015</t>
  </si>
  <si>
    <t>COCOA BUTTER</t>
  </si>
  <si>
    <t>3262</t>
  </si>
  <si>
    <t>SAFFRON RED-SARGOL(2GM)</t>
  </si>
  <si>
    <t>3486</t>
  </si>
  <si>
    <t>CHICKEN YELLOW CORNFED FRZN(1.2 TO 1.5)</t>
  </si>
  <si>
    <t>3275</t>
  </si>
  <si>
    <t>SALT FLAKES MALDON</t>
  </si>
  <si>
    <t>32215603</t>
  </si>
  <si>
    <t>WHITE SOURDOUGH BATARD 1200G</t>
  </si>
  <si>
    <t>3518</t>
  </si>
  <si>
    <t>FROZEN PINK SALMON ROE ( Red Cavier)</t>
  </si>
  <si>
    <t>3476</t>
  </si>
  <si>
    <t>CHICKEN BREAST CORNFED SKIN OFF 250gm-500gm</t>
  </si>
  <si>
    <t>3148</t>
  </si>
  <si>
    <t>TEMPURA BATTER MIX - TEMPURAKO SHOWA</t>
  </si>
  <si>
    <t>3289</t>
  </si>
  <si>
    <t>FRIES MCCAIN 9X9MM SKIN OFF(5X2.5KG)</t>
  </si>
  <si>
    <t>32215569</t>
  </si>
  <si>
    <t>Chicken Breast 2.5kg</t>
  </si>
  <si>
    <t>3336</t>
  </si>
  <si>
    <t>VEAL-BONES BEEF NECK</t>
  </si>
  <si>
    <t>32215794</t>
  </si>
  <si>
    <t>POMOPIZZA(TOMATO PIZZA)</t>
  </si>
  <si>
    <t>3159</t>
  </si>
  <si>
    <t>FLOUR PLAIN WHITE GLUTEN FREE-DOVERS FARM</t>
  </si>
  <si>
    <t>Amount excl. tax Variance</t>
  </si>
  <si>
    <t>3372</t>
  </si>
  <si>
    <t>EGG YELLOW LIQUID PASTEURISED-CHILLED</t>
  </si>
  <si>
    <t>FROZEN PUREE</t>
  </si>
  <si>
    <t>3013</t>
  </si>
  <si>
    <t>CHEESE MASCARPONE-500GM</t>
  </si>
  <si>
    <t>32216225</t>
  </si>
  <si>
    <t>White chocolate Coins New BIS</t>
  </si>
  <si>
    <t>3235</t>
  </si>
  <si>
    <t>PASTE PISTACHIO BACCO</t>
  </si>
  <si>
    <t>3468</t>
  </si>
  <si>
    <t>CARMA MODELA 6KG</t>
  </si>
  <si>
    <t>3032</t>
  </si>
  <si>
    <t>ROCKMELON</t>
  </si>
  <si>
    <t>3397</t>
  </si>
  <si>
    <t>TART SHELLS SWEET ROUND 41MM</t>
  </si>
  <si>
    <t>3368</t>
  </si>
  <si>
    <t>DATES WHOLE KINGSWAY</t>
  </si>
  <si>
    <t>3421</t>
  </si>
  <si>
    <t>CHOCOLATE COLOUR POWDER GOLD 35GM</t>
  </si>
  <si>
    <t>3180</t>
  </si>
  <si>
    <t>PUREE STRAWBERRY</t>
  </si>
  <si>
    <t>3457</t>
  </si>
  <si>
    <t>COCO BEANS CHOC GRUE-GRUE DE COCOA</t>
  </si>
  <si>
    <t>3461</t>
  </si>
  <si>
    <t>PISTACHIO PEELED GREEN</t>
  </si>
  <si>
    <t>3352</t>
  </si>
  <si>
    <t>DO NOT USEEEE!!!!VCHOCO TARTELETTES FILIGRANO BUTTER ROUND 7CM-96PCS</t>
  </si>
  <si>
    <t>3341</t>
  </si>
  <si>
    <t>MINI CROISSANT 140X25GM</t>
  </si>
  <si>
    <t>32215559</t>
  </si>
  <si>
    <t>STYRO 15 X 28W</t>
  </si>
  <si>
    <t>3432</t>
  </si>
  <si>
    <t>VANILLA POWDER</t>
  </si>
  <si>
    <t>32216030</t>
  </si>
  <si>
    <t>DRAGON FRUIT PINK-PASTRY</t>
  </si>
  <si>
    <t>3495</t>
  </si>
  <si>
    <t>PUREE LEMON</t>
  </si>
  <si>
    <t>32215248</t>
  </si>
  <si>
    <t>SUGAR TRIMOLINE 11KG</t>
  </si>
  <si>
    <t>32215555</t>
  </si>
  <si>
    <t>STYRO 15 X 15W</t>
  </si>
  <si>
    <t>32216028</t>
  </si>
  <si>
    <t>PINEAPPLE FRESH - PASTRY</t>
  </si>
  <si>
    <t>3438</t>
  </si>
  <si>
    <t>CRUSHED LEMON</t>
  </si>
  <si>
    <t>32215553</t>
  </si>
  <si>
    <t>STYRO 15  X 12.5W</t>
  </si>
  <si>
    <t>32215556</t>
  </si>
  <si>
    <t>STYRO 15 X 20W</t>
  </si>
  <si>
    <t>3232</t>
  </si>
  <si>
    <t>SYRUP MAPLE</t>
  </si>
  <si>
    <t>32215554</t>
  </si>
  <si>
    <t>STYRO 15 X 18W</t>
  </si>
  <si>
    <t>3389</t>
  </si>
  <si>
    <t>FLAX SEED/INSEED</t>
  </si>
  <si>
    <t>3498</t>
  </si>
  <si>
    <t>PUREE COCONUT</t>
  </si>
  <si>
    <t>32215974</t>
  </si>
  <si>
    <t>STYRO BALL 15CM</t>
  </si>
  <si>
    <t>3350</t>
  </si>
  <si>
    <t>FLOUR FIORGLUT GLUTEN FREE CAPUTO</t>
  </si>
  <si>
    <t>32215552</t>
  </si>
  <si>
    <t>STYRO 15 X 10W</t>
  </si>
  <si>
    <t>32215975</t>
  </si>
  <si>
    <t>STYRO BALL 20CM</t>
  </si>
  <si>
    <t>32215145</t>
  </si>
  <si>
    <t>PUREE BANANA</t>
  </si>
  <si>
    <t>3251</t>
  </si>
  <si>
    <t>DIGESTIVE BISCUIT</t>
  </si>
  <si>
    <t>32215973</t>
  </si>
  <si>
    <t>STYRO BALLS 10CM PACK OF 3 BALLS</t>
  </si>
  <si>
    <t>3194</t>
  </si>
  <si>
    <t>BAKING POWDER-FOSTER CLARK</t>
  </si>
  <si>
    <t>32215977</t>
  </si>
  <si>
    <t>STRYRO BALL 4CM</t>
  </si>
  <si>
    <t>32215972</t>
  </si>
  <si>
    <t>STYRO BALLS 6CMS(6BALLS)</t>
  </si>
  <si>
    <t>32215976</t>
  </si>
  <si>
    <t xml:space="preserve">STYRO BALLS 2CMS </t>
  </si>
  <si>
    <t>32216016</t>
  </si>
  <si>
    <t>BLACKBERRY FRESH - FOR PASTRY</t>
  </si>
  <si>
    <t>3367</t>
  </si>
  <si>
    <t>CARLEX SPRAY 600ML BTL</t>
  </si>
  <si>
    <t>3455</t>
  </si>
  <si>
    <t>CHEFMASTER LIQUA GEL COLOR-BRITE PURPLE 0.70Z/20ML</t>
  </si>
  <si>
    <t>3446</t>
  </si>
  <si>
    <t>CHOCOLATE COLOUR POWDER RED -25GM</t>
  </si>
  <si>
    <t>3406</t>
  </si>
  <si>
    <t>CHOCOLATE COLOUR WHITE POWDER</t>
  </si>
  <si>
    <t>3428</t>
  </si>
  <si>
    <t>COLOUR MILL 20ML</t>
  </si>
  <si>
    <t>3376</t>
  </si>
  <si>
    <t>COOLING SPRAY 400ML</t>
  </si>
  <si>
    <t>32216098</t>
  </si>
  <si>
    <t>GLITTERS EDIBLE</t>
  </si>
  <si>
    <t>3358</t>
  </si>
  <si>
    <t>GOLDEN SHEETS 8X8CM(25S)</t>
  </si>
  <si>
    <t>32215561</t>
  </si>
  <si>
    <t>KOPYFORM WAFER PAPER PREMIUM A4</t>
  </si>
  <si>
    <t>3370</t>
  </si>
  <si>
    <t>MACADAMIA NUTS</t>
  </si>
  <si>
    <t>3394</t>
  </si>
  <si>
    <t>MOUL-BIER GRAIN NOIR / MIX FOR BREAD TOPPING</t>
  </si>
  <si>
    <t>3500</t>
  </si>
  <si>
    <t>PUREE BLOOD ORANGE</t>
  </si>
  <si>
    <t>32215455</t>
  </si>
  <si>
    <t>PUREE PEAR</t>
  </si>
  <si>
    <t>3445</t>
  </si>
  <si>
    <t>SILVER SUAGR PEARL-100GM-3MM</t>
  </si>
  <si>
    <t>3403</t>
  </si>
  <si>
    <t>SORBET STRAWBERRY</t>
  </si>
  <si>
    <t>3398</t>
  </si>
  <si>
    <t>VALRHONA NEUTRAL GLAZE-5KG</t>
  </si>
  <si>
    <t>32215808</t>
  </si>
  <si>
    <t>MARACHINO CHERRIES</t>
  </si>
  <si>
    <t>32216253</t>
  </si>
  <si>
    <t>WATERMELON-FOR PASTRY</t>
  </si>
  <si>
    <t>3465</t>
  </si>
  <si>
    <t>DEXTROSE MONOHYDRATE</t>
  </si>
  <si>
    <t>3212</t>
  </si>
  <si>
    <t>PUREE RASPBERRY</t>
  </si>
  <si>
    <t>3467</t>
  </si>
  <si>
    <t>CHEFMASTER LIQUA-GEL COLOR BLACK 10.5OZ/298GM</t>
  </si>
  <si>
    <t>3464</t>
  </si>
  <si>
    <t>FROZEN FILO PASTRY</t>
  </si>
  <si>
    <t>3401</t>
  </si>
  <si>
    <t>ORANGE PEEL STRIPS</t>
  </si>
  <si>
    <t>32215258</t>
  </si>
  <si>
    <t>DATES SYRUP</t>
  </si>
  <si>
    <t>3378</t>
  </si>
  <si>
    <t>KINGSWAY PUMPKIN SEED KERNEL</t>
  </si>
  <si>
    <t>3448</t>
  </si>
  <si>
    <t>COLOUR POWDER LIPO BLUE POWDER 50GM</t>
  </si>
  <si>
    <t>3444</t>
  </si>
  <si>
    <t>COLOUR POWDER LIPO PINK 100GM</t>
  </si>
  <si>
    <t>3420</t>
  </si>
  <si>
    <t>DECO RELIEF - RASPBERRY CONCENTRATED AROMA</t>
  </si>
  <si>
    <t>32215104</t>
  </si>
  <si>
    <t>Dates Paste 1kg</t>
  </si>
  <si>
    <t>3426</t>
  </si>
  <si>
    <t>DECO RELIEF - STRAWBERRY CONCENTRATED AROMA</t>
  </si>
  <si>
    <t>32215557</t>
  </si>
  <si>
    <t>TYLOSE POWDER 250G</t>
  </si>
  <si>
    <t>3462</t>
  </si>
  <si>
    <t>CHEFMASTER LIQUA-GEL COLOR LEAF GREEN 10.5OZ/298GM</t>
  </si>
  <si>
    <t>3501</t>
  </si>
  <si>
    <t>PUREE ACAI</t>
  </si>
  <si>
    <t>3463</t>
  </si>
  <si>
    <t>BLUEBAKER ALL PURPOSE BEAD IMPROVER 10KG</t>
  </si>
  <si>
    <t>3048</t>
  </si>
  <si>
    <t>DRAGON FRUIT WHITE</t>
  </si>
  <si>
    <t>3429</t>
  </si>
  <si>
    <t>SOSA RASPBERRY FREEZE-DRIED POWDER 300GM</t>
  </si>
  <si>
    <t>32216100</t>
  </si>
  <si>
    <t>APPLE GREEN - FOR PASTRY</t>
  </si>
  <si>
    <t>3433</t>
  </si>
  <si>
    <t>CHEFMASTER LIQUA-GEL COLOR ROYAL BLUE 10.5OZ/298</t>
  </si>
  <si>
    <t>32216255</t>
  </si>
  <si>
    <t>SOUR CREAM - PASTRY</t>
  </si>
  <si>
    <t>3459</t>
  </si>
  <si>
    <t>SUNFLOWER SEED KERNEL</t>
  </si>
  <si>
    <t>3279</t>
  </si>
  <si>
    <t>RICE FLOUR</t>
  </si>
  <si>
    <t>3281</t>
  </si>
  <si>
    <t>PEANUT BLANCHED</t>
  </si>
  <si>
    <t>3402</t>
  </si>
  <si>
    <t>RAISINS GOLDEN</t>
  </si>
  <si>
    <t>3283</t>
  </si>
  <si>
    <t>GRAPESEED OIL</t>
  </si>
  <si>
    <t>3199</t>
  </si>
  <si>
    <t>QUAKER WHOLE OATS 12X1KG</t>
  </si>
  <si>
    <t>3409</t>
  </si>
  <si>
    <t>CHEFMASTER LIQUA-GEL COLOR BUCKEYE BROWN 10.5OZ/298 GM</t>
  </si>
  <si>
    <t>3230</t>
  </si>
  <si>
    <t>BAKING SODA-ARMANDHAMMER 454GM</t>
  </si>
  <si>
    <t>3355</t>
  </si>
  <si>
    <t>ALMON SLICED</t>
  </si>
  <si>
    <t>32216113</t>
  </si>
  <si>
    <t>Corn Starch- Pastry</t>
  </si>
  <si>
    <t>32216020</t>
  </si>
  <si>
    <t>MANGO FRESH - FOR PASTRY</t>
  </si>
  <si>
    <t>3456</t>
  </si>
  <si>
    <t>CHOCOLATE COLOUR POWDER LEMON YELLOW 25GM</t>
  </si>
  <si>
    <t>3453</t>
  </si>
  <si>
    <t>DECO RELIEF - LEMON CONCENTRATED AROMA</t>
  </si>
  <si>
    <t>3369</t>
  </si>
  <si>
    <t>FROZEN UNSALTED BUTTER SHEET (SPECIAL PASTRY)</t>
  </si>
  <si>
    <t>3362</t>
  </si>
  <si>
    <t>ISOMALT SUGAR 5KG</t>
  </si>
  <si>
    <t>3007</t>
  </si>
  <si>
    <t>COTTAGE CHEESE SVALYA 15% 450GM</t>
  </si>
  <si>
    <t>3288</t>
  </si>
  <si>
    <t>AGAR AGAR-SOSA 500GM</t>
  </si>
  <si>
    <t>3344</t>
  </si>
  <si>
    <t>FLOUR T65 25KG</t>
  </si>
  <si>
    <t>3415</t>
  </si>
  <si>
    <t>CHEFMASTER LIQUA-GEL COLOR SUPER RED</t>
  </si>
  <si>
    <t>3469</t>
  </si>
  <si>
    <t>PATISFRANCE ICING SUGAR NON-MELDING</t>
  </si>
  <si>
    <t>3430</t>
  </si>
  <si>
    <t>CHEFMASTER LIQUA-GEL COLOR LEMON YELLOW 10.5OZ/298GM</t>
  </si>
  <si>
    <t>32216014</t>
  </si>
  <si>
    <t>BLUEBERRY FRESH - FOR PASTRY</t>
  </si>
  <si>
    <t>3449</t>
  </si>
  <si>
    <t>COLOUR POWDER LIPO RED POWDER 50GM</t>
  </si>
  <si>
    <t>3347</t>
  </si>
  <si>
    <t>PEARL SUGAR</t>
  </si>
  <si>
    <t>3450</t>
  </si>
  <si>
    <t>COLOUR POWDER LIPO FOREST GREEN 50GM</t>
  </si>
  <si>
    <t>3363</t>
  </si>
  <si>
    <t>MILK POWDER (2.5KG)</t>
  </si>
  <si>
    <t>3353</t>
  </si>
  <si>
    <t>COLLATTA COLOR VERMICELLI</t>
  </si>
  <si>
    <t>3458</t>
  </si>
  <si>
    <t>STAB 2000</t>
  </si>
  <si>
    <t>3224</t>
  </si>
  <si>
    <t>DATES PISTACHIO 200G</t>
  </si>
  <si>
    <t>3377</t>
  </si>
  <si>
    <t>HAZELNUT PEELED WHITE</t>
  </si>
  <si>
    <t>3190</t>
  </si>
  <si>
    <t>YEAST FROZEN</t>
  </si>
  <si>
    <t>3375</t>
  </si>
  <si>
    <t>ICING SUGAR-TATEANDTATE</t>
  </si>
  <si>
    <t>32215387</t>
  </si>
  <si>
    <t>M &amp; M CHOCOLATE</t>
  </si>
  <si>
    <t>3342</t>
  </si>
  <si>
    <t>TART SHELLS CHOC ROUND 70MM</t>
  </si>
  <si>
    <t>3348</t>
  </si>
  <si>
    <t>FRENCH WHEAT FLOUR T55-25KG</t>
  </si>
  <si>
    <t>3408</t>
  </si>
  <si>
    <t>XANTANA GUM PUREE-SOSA(500GM)</t>
  </si>
  <si>
    <t>3383</t>
  </si>
  <si>
    <t>PISTACHIO STICKS</t>
  </si>
  <si>
    <t>3499</t>
  </si>
  <si>
    <t>PUREE YUZU NO ADDED SUGAR-BOIRON</t>
  </si>
  <si>
    <t>3351</t>
  </si>
  <si>
    <t>WHITE CHOCOLATE COMPOUND BLOCK</t>
  </si>
  <si>
    <t>32216015</t>
  </si>
  <si>
    <t>STRAWBERRY FRESH - FOR PASTRY</t>
  </si>
  <si>
    <t>32216017</t>
  </si>
  <si>
    <t>BUTTER -  FOR PASTRY</t>
  </si>
  <si>
    <t>3361</t>
  </si>
  <si>
    <t>MILK CHOCOLATE DIVO 40% OPERA</t>
  </si>
  <si>
    <t>3357</t>
  </si>
  <si>
    <t>ZEELANDIA WHITE DECOR ICING 2.5KG</t>
  </si>
  <si>
    <t>Write-off records</t>
  </si>
  <si>
    <t>Date</t>
  </si>
  <si>
    <t>Document No.</t>
  </si>
  <si>
    <t>Products</t>
  </si>
  <si>
    <t>Amount, AED.</t>
  </si>
  <si>
    <t>Posted</t>
  </si>
  <si>
    <t>Storage</t>
  </si>
  <si>
    <t>Concept</t>
  </si>
  <si>
    <t>Comment</t>
  </si>
  <si>
    <t>Write-off account</t>
  </si>
  <si>
    <t>6/9/2025 11:00 PM</t>
  </si>
  <si>
    <t>M</t>
  </si>
  <si>
    <t>2305</t>
  </si>
  <si>
    <t>Puff Pastry, PR Vanilla Cream Monte, White Chocolate Ganache, STRAWBERRY FRESH - FOR PASTRY, RASPBERRY FRESH - FOR PASTRY, PR Honey Cake, PR Honey Cream Monte, Jaconde, Coffee Creamux, COCOA POWDER KG, CHEESE MASCARPONE-500GM, CREAM WHIPPING 35%, 100%ARABICA BEANS</t>
  </si>
  <si>
    <t>Yes</t>
  </si>
  <si>
    <t>Ribambelle - Bluewaters (KITCHEN)</t>
  </si>
  <si>
    <t>No concept</t>
  </si>
  <si>
    <t>Weekend Cakes Expenses</t>
  </si>
  <si>
    <t>cogs Weekend Cakes</t>
  </si>
  <si>
    <t>6/30/2025 11:00 PM</t>
  </si>
  <si>
    <t>2697</t>
  </si>
  <si>
    <t>GLITTERS EDIBLE, VALRHONA NEUTRAL GLAZE-5KG, GOLDEN SHEETS 8X8CM(25S), COLOUR MILL 20ML, CHOCOLATE COLOUR POWDER RED -25GM, COOLING SPRAY 400ML, CARLEX SPRAY 600ML BTL</t>
  </si>
  <si>
    <t>Pastry Condiments</t>
  </si>
  <si>
    <t>Condiments - Pastry</t>
  </si>
  <si>
    <t>2670</t>
  </si>
  <si>
    <t>ICE CUBE, SUGAR BROWN CUBES-LAPERUCCHE, SUGAR WHITE CUBES-LA PERRUCCHE</t>
  </si>
  <si>
    <t>Ribambelle - Bluewaters (BEVERAGE)</t>
  </si>
  <si>
    <t>Bar - Condiments</t>
  </si>
  <si>
    <t>Condiments Cost Bar</t>
  </si>
  <si>
    <t>2671</t>
  </si>
  <si>
    <t>Shortning Oil</t>
  </si>
  <si>
    <t>Shortning Oil - Kitchen</t>
  </si>
  <si>
    <t>6/8/2025 11:00 PM</t>
  </si>
  <si>
    <t>2172</t>
  </si>
  <si>
    <t>Burrata &amp; Tomatoes, Avocado Hummus, Arachini Fritta (v), Carbonara fritta (v), Crochhe fritta (v), Lasagnia Fritta (v), Crab &amp; Mango Salad, Polipitine Fritta (v), Margherita P, CHICKEN NUGGETS, FRIES MCCAIN 9X9MM SKIN OFF(5X2.5KG)</t>
  </si>
  <si>
    <t>Event pucnhed as Open Items</t>
  </si>
  <si>
    <t>Event Consumption in House</t>
  </si>
  <si>
    <t>6/2/2025 11:00 PM</t>
  </si>
  <si>
    <t>AC</t>
  </si>
  <si>
    <t>1938</t>
  </si>
  <si>
    <t>Add Salmon, Omelete Primavera</t>
  </si>
  <si>
    <t>Created on terminal MainPOS-T (WS-CASHIER) 02.06.2025. Number: {3}</t>
  </si>
  <si>
    <t>WASTAGE</t>
  </si>
  <si>
    <t>6/4/2025 11:00 PM</t>
  </si>
  <si>
    <t>2009</t>
  </si>
  <si>
    <t>Bran.Acqua Pazza, French Fries, Wagyu Beef Burger, Well Done</t>
  </si>
  <si>
    <t>Created on terminal MainPOS-T (WS-CASHIER) 04.06.2025. Number: {3}</t>
  </si>
  <si>
    <t>6/5/2025 11:00 PM</t>
  </si>
  <si>
    <t>2018</t>
  </si>
  <si>
    <t>Created on terminal MainPOS-T (WS-CASHIER) 05.06.2025. Number: {3}</t>
  </si>
  <si>
    <t>6/6/2025 11:00 PM</t>
  </si>
  <si>
    <t>2033</t>
  </si>
  <si>
    <t>Osсietra Caviar / 10g, Sign. Scramble, Swt Potato Fries, Mango Cheesecake, Chocolate Fond</t>
  </si>
  <si>
    <t>Created on terminal MainPOS-T (WS-CASHIER) 06.06.2025. Number: {3}</t>
  </si>
  <si>
    <t>Antip Lrg Still, Americano</t>
  </si>
  <si>
    <t>6/7/2025 11:00 PM</t>
  </si>
  <si>
    <t>2113</t>
  </si>
  <si>
    <t>TUNA BLUEFIN FRESH, CORIANDER LEAVES, CHIVES, CHEESE BURRATA, WAGYU CHILLED TENDERLION 1824, AVOCADO HASS, FRESH STRAWBERRY, CARNAROLI RICE CASINETTO, FRESH SALMON- NEW , ASIAN MIX, R Pizza Dough, FRESH SEA BASS WHOLE 800/1000, BLUEBERRY FRESH</t>
  </si>
  <si>
    <t>French Toast, Mango Cheesecake, French Fries, Benedict - With Salmon, Sweet Potato Fries, Slice Honey Cake, Medium, Benedict- With Truffle, Chicken Burger, Honey Cake</t>
  </si>
  <si>
    <t>Created on terminal MainPOS-T (WS-CASHIER) 07.06.2025. Number: {3}</t>
  </si>
  <si>
    <t xml:space="preserve">Iced Match Latte , Syrup Caramel, Full Fat Milk, Coconut Milk </t>
  </si>
  <si>
    <t>2084</t>
  </si>
  <si>
    <t xml:space="preserve">Classic  Croissant, Choice of Croissant </t>
  </si>
  <si>
    <t>Created on terminal MainPOS-T (WS-CASHIER) 08.06.2025. Number: {3}</t>
  </si>
  <si>
    <t>2304</t>
  </si>
  <si>
    <t>100%ARABICA BEANS, ORANGE VALENCIA, LEMON FRESH, LIME GREEN, PINEAPPLE FRESH, PASSION FRUIT FRESH, MINT LEAVES, Carrot Juice, Grapefruit Juice, PINEAPPLE JUICE LACNOR/PKT, MANGO JUICE LACNOR, MILK SOYA BARISTA, Red Apple Juice , GRAPEFRUIT, RED BULL LIGHT</t>
  </si>
  <si>
    <t>2114</t>
  </si>
  <si>
    <t>White Chocolate Ganache, PR Vanilla Cream Monte, R Pizza Dough, Banoffee, Plain Croissant, PR Vanilla cake, PR Hazelnut Praline, Berries &amp; Pistachios Tart, MILK CHOCOLATE DIVO 40% OPERA, PR Gluten Free Songe</t>
  </si>
  <si>
    <t>2300</t>
  </si>
  <si>
    <t>Banoffee, Plain Croissant, WHITE CHOCOLATE COMPOUND BLOCK, MILK CHOCOLATE DIVO 40% OPERA, PR Gluten Free Songe, PR Chocolate Cremuex, CHEESE PHILADELPHIA CREAM FOR PASTRY, PR Vanilla Cream Monte, Berries &amp; Pistachios Tart, STRAWBERRY FRESH - FOR PASTRY, Chocolate Mousse, Lemon Ganache Montte, White Chocolate Ganache</t>
  </si>
  <si>
    <t>2099</t>
  </si>
  <si>
    <t>ORANGE VALENCIA, LIME GREEN, 100%ARABICA BEANS, LEMON FRESH, PINEAPPLE FRESH, PASSION FRUIT FRESH, MINT LEAVES, Grapefruit Juice, Carrot Juice, PINEAPPLE JUICE LACNOR/PKT, Watermelon Juice, MANGO JUICE LACNOR, CRANBERRY JUICE LACNOR, APPLE JUICE LACNOR 1L</t>
  </si>
  <si>
    <t>2302</t>
  </si>
  <si>
    <t>FRESH SALMON- NEW , AVOCADO HASS, FRESH STRAWBERRY, FRESH SEA BASS WHOLE 800/1000, COCONUT CREAM UHT KARA, R Tom Yum Base, R Fried Spring Onion, WAGYU CHILLED TENDERLION 1824, TUNA BLUEFIN FRESH, Avocado Hummus, R Edamame Hummus, CAPSICUM RED, BROCCOLI FRESH, EDAMAME PEELED GREEN SOYABEANS-FROZEN, RASPBERRY FRESH, CUCUMBER, ZUCCHINI GREEN, FENNEL</t>
  </si>
  <si>
    <t>6/10/2025 11:00 PM</t>
  </si>
  <si>
    <t>2126</t>
  </si>
  <si>
    <t>Created on terminal MainPOS-T (WS-CASHIER) 10.06.2025. Number: {3}</t>
  </si>
  <si>
    <t>6/13/2025 11:00 PM</t>
  </si>
  <si>
    <t>2218</t>
  </si>
  <si>
    <t>Created on terminal MainPOS-T (WS-CASHIER) 13.06.2025. Number: {3}</t>
  </si>
  <si>
    <t>6/14/2025 11:00 PM</t>
  </si>
  <si>
    <t>2225</t>
  </si>
  <si>
    <t>Created on terminal MainPOS-T (WS-CASHIER) 14.06.2025. Number: {3}</t>
  </si>
  <si>
    <t>Delete item with write-off</t>
  </si>
  <si>
    <t>Wastages (F)</t>
  </si>
  <si>
    <t>2228</t>
  </si>
  <si>
    <t>Tiramisu, French Fries, Slice Carrot Cake, Weekend Cake, Linguine Vongole, Minestrone Pesto</t>
  </si>
  <si>
    <t>2239</t>
  </si>
  <si>
    <t xml:space="preserve">Almond Milk , Chamomile, Iced Latte </t>
  </si>
  <si>
    <t>6/15/2025 11:00 PM</t>
  </si>
  <si>
    <t>2253</t>
  </si>
  <si>
    <t>Slice Honey Cake, Benedict- With Truffle, Medium</t>
  </si>
  <si>
    <t>Created on terminal MainPOS-T (WS-CASHIER) 15.06.2025. Number: {3}</t>
  </si>
  <si>
    <t>2267</t>
  </si>
  <si>
    <t>Americano, Earl Grey, Cappuccino, Coke Zero, FULL FAT MILK</t>
  </si>
  <si>
    <t>6/19/2025 11:00 PM</t>
  </si>
  <si>
    <t>2369</t>
  </si>
  <si>
    <t>Beef Bacon, Sign. Scramble, Bread Basket</t>
  </si>
  <si>
    <t>Created on terminal MainPOS-T (WS-CASHIER) 19.06.2025. Number: {3}</t>
  </si>
  <si>
    <t>2370</t>
  </si>
  <si>
    <t>6/22/2025 11:00 PM</t>
  </si>
  <si>
    <t>2435</t>
  </si>
  <si>
    <t xml:space="preserve">Full Fat Milk, Iced Latte , Iced Match Latte </t>
  </si>
  <si>
    <t>Created on terminal MainPOS-T (WS-CASHIER) 22.06.2025. Number: {3}</t>
  </si>
  <si>
    <t>6/23/2025 11:00 PM</t>
  </si>
  <si>
    <t>2457</t>
  </si>
  <si>
    <t>MINT LEAVES, PINEAPPLE JUICE LACNOR/PKT, CARROT, 100%ARABICA BEANS, ORANGE VALENCIA, LEMON FRESH, LIME GREEN, PINEAPPLE FRESH, Watermelon Juice, CARROT JUICE, Green Apple Juice, Grapefruit Juice, Orange Juice, MANGO JUICE LACNOR, PASSION FRUIT FRESH, GRAPEFRUIT, OAT MILK BARISTA</t>
  </si>
  <si>
    <t>2480</t>
  </si>
  <si>
    <t>FRESH SALMON- NEW , CUCUMBER, TOMATOES DATTERINO YELLOW, TUNA BLUEFIN FRESH, BEANS GREEN, BABY POTATO, Eggs Boiled, FRESH SEA BASS WHOLE 800/1000, LETTUCE FRISEE GREEN, AVOCADO HASS, MANGO FRESH, LETTUCE LAMB, BEETROOT RED, CABBAGE CHINSE, CAPSICUM RED, CARROT, PASTA SPAGHETTI, ONION RED, OCTOPUS TRAY BANDEJA N1 3/4KG, EGGS FRESH 1X360PCS, WAGYU CHILLED TENDERLION 1824, TOMATO BEEF, SAUSAGE-CHICKEN BREAKFAST, English Muffin 40GM, Kimchi Chicken, LIME GREEN, PAPPA AL POMODORO, R Sauteed Mushroom, Chicken Cutlets</t>
  </si>
  <si>
    <t>2481</t>
  </si>
  <si>
    <t>PR Red Velvet Cake, PR Carrot Cake, Banoffee, Berries &amp; Pistachios Tart, ALMOND POWDER, ICING SUGAR-TATEANDTATE, Red Velvet JAR, PR Cream Cheese Filling, White Chocolate Ganache, Dinosaur Cookie, RASPBERRY FRESH - FOR PASTRY, R Pancake Mix, PR Vanilla Cream Monte</t>
  </si>
  <si>
    <t>Pasrty</t>
  </si>
  <si>
    <t>6/26/2025 11:00 PM</t>
  </si>
  <si>
    <t>2528</t>
  </si>
  <si>
    <t>Created on terminal MainPOS-T (WS-CASHIER) 26.06.2025. Number: {3}</t>
  </si>
  <si>
    <t>6/27/2025 11:00 PM</t>
  </si>
  <si>
    <t>2548</t>
  </si>
  <si>
    <t>Latte, NOT REQUIRED, LOW FAT MILK</t>
  </si>
  <si>
    <t>Created on terminal MainPOS-T (WS-CASHIER) 27.06.2025. Number: {3}</t>
  </si>
  <si>
    <t>2561</t>
  </si>
  <si>
    <t>6/28/2025 11:00 PM</t>
  </si>
  <si>
    <t>2573</t>
  </si>
  <si>
    <t>Latte, ALMOND MILK, FULL FAT MILK</t>
  </si>
  <si>
    <t>Created on terminal MainPOS-T (WS-CASHIER) 28.06.2025. Number: {3}</t>
  </si>
  <si>
    <t>2574</t>
  </si>
  <si>
    <t>Add Sausage, OPEN FOOD</t>
  </si>
  <si>
    <t>6/29/2025 11:00 PM</t>
  </si>
  <si>
    <t>2601</t>
  </si>
  <si>
    <t>Well Done, Sour Dough Bread, Avo. Toast, Cauliflower Popcorn, Coffee Croissant</t>
  </si>
  <si>
    <t>Created on terminal MainPOS-T (WS-CASHIER) 29.06.2025. Number: {3}</t>
  </si>
  <si>
    <t>2643</t>
  </si>
  <si>
    <t>YOGHURT CREAM GREEK, BANANA FRESH- FOR PASTRY, White Chocolate Ganache, RASPBERRY FRESH - FOR PASTRY, Banoffee, STRAWBERRY FRESH - FOR PASTRY, PR Chocolate Brownie, FROZEN RED FRUITS MIX PUREE, CHEESE PHILADELPHIA CREAM FOR PASTRY, Butter cream, PR Chocolate Cremuex, Chocolate Tart Base, PR Banana Cake, PR Vanilla cake, PR Gluten Free Songe, MINI CROISSANT 140X25GM, Macaron 1 Piece, Eid Bento</t>
  </si>
  <si>
    <t>2674</t>
  </si>
  <si>
    <t xml:space="preserve">R Guacamole, BROCCOLINI, BEEF PATTY WAGYU 130G 70/30%, FRESH SEA BASS WHOLE 800/1000, Eggs Poached, FRESH SALMON- NEW </t>
  </si>
  <si>
    <t>2644</t>
  </si>
  <si>
    <t>BEANS GREEN, EGGS FRESH 1X360PCS, DRAGON FRUIT WHITE, WATERMELON, SF AVOCADO HUMMUS, FRESH SEA BASS WHOLE 800/1000, LOBSTER WHOLE FRESH , SHRIMPS JUMBO HOSO, FENNEL, RASPBERRY FRESH, CHEESE BURRATA, Buffalo Yogurt from WISK, TUNA BLUEFIN FRESH, R Cooked Chickpea, FRESH SALMON- NEW , WAGYU CHILLED TENDERLION 1824, PARSLEY, LETTUCE LAMB, R Guacamole, R Souvide Tuna, R Green Pea Puree, R Grilled Green Zucchini, R Grilled Yellow Zucchini, R Souvide Chicken, BABY SQUID PREMIUM WHOLE CLEANED FROZEN 10/20, MUSHROOM SHIMEJI BROWN, SF TRUFFLE SAUCE, MUSHROOM BUTTON, MUSHROOM SHITAKE, R Pizza Dough, BUFFALO MOZZARELLA(125GM), CHIVES</t>
  </si>
  <si>
    <t>2642</t>
  </si>
  <si>
    <t>100%ARABICA BEANS, OAT MILK BARISTA, ORANGE VALENCIA, LEMON FRESH, LIME GREEN, PINEAPPLE FRESH, MINT LEAVES, Carrot Juice, Watermelon Juice, MANGO JUICE LACNOR, Green Apple Juice, Orange Juice, PINEAPPLE JUICE LACNOR/PKT, Grapefruit Juice, BANANA FRESH- FOR PASTRY</t>
  </si>
  <si>
    <t>6/1/2025 11:00 PM</t>
  </si>
  <si>
    <t>1926</t>
  </si>
  <si>
    <t>Vanilla Milk Shake, Americano</t>
  </si>
  <si>
    <t>Created on terminal MainPOS-T (WS-CASHIER) 01.06.2025. Number: {3}</t>
  </si>
  <si>
    <t>1927</t>
  </si>
  <si>
    <t>Penne Chicken K, Salmon &amp; Avo Bruseta, Swt Potato Fries, Margherita P, Slice Chocolate Cake, E Assorted Fruit Platter, Slice Honey Cake, Green Bowl, Ribambelle Labubu, Insalata Caprese</t>
  </si>
  <si>
    <t>1928</t>
  </si>
  <si>
    <t>1929</t>
  </si>
  <si>
    <t>Truf.Mush.Parmesan P, OPEN FOOD, Lasagna with Beef</t>
  </si>
  <si>
    <t>1930</t>
  </si>
  <si>
    <t>Staff Coffee, Coke Zero, FULL FAT MILK</t>
  </si>
  <si>
    <t>1931</t>
  </si>
  <si>
    <t>Miffy Terry Light Pink 33cm</t>
  </si>
  <si>
    <t>Ribambelle - Bluewaters (RETAIL)</t>
  </si>
  <si>
    <t>1932</t>
  </si>
  <si>
    <t>Coke, Staff Coffee, FULL FAT MILK</t>
  </si>
  <si>
    <t>1933</t>
  </si>
  <si>
    <t>Sign. Scramble, No Modifier</t>
  </si>
  <si>
    <t>1934</t>
  </si>
  <si>
    <t>Wagyu Tenderloin, Med Rare</t>
  </si>
  <si>
    <t>1935</t>
  </si>
  <si>
    <t>1936</t>
  </si>
  <si>
    <t>1937</t>
  </si>
  <si>
    <t>Slice Yoghurt Berry, Slice Chocolate Cake</t>
  </si>
  <si>
    <t>1940</t>
  </si>
  <si>
    <t>Staff Coffee, FULL FAT MILK</t>
  </si>
  <si>
    <t>1941</t>
  </si>
  <si>
    <t>Add Bacon, Chicken Salad</t>
  </si>
  <si>
    <t>1942</t>
  </si>
  <si>
    <t>Caviar Omelette, Add Salmon, Minestrone Pesto, Lasagna with Beef</t>
  </si>
  <si>
    <t>1943</t>
  </si>
  <si>
    <t>1944</t>
  </si>
  <si>
    <t>Staff Coffee, OAT MILK, Watermelon Juice</t>
  </si>
  <si>
    <t>1945</t>
  </si>
  <si>
    <t>Add Bacon, French Toast, Beef Pelmeni</t>
  </si>
  <si>
    <t>1946</t>
  </si>
  <si>
    <t>NOT REQUIRED, Orange Juice, Staff Coffee, COCONUT MILK, Coke Zero, FULL FAT MILK</t>
  </si>
  <si>
    <t>1947</t>
  </si>
  <si>
    <t>1948</t>
  </si>
  <si>
    <t>Staff Coffee, P&amp;P, FULL FAT MILK</t>
  </si>
  <si>
    <t>1949</t>
  </si>
  <si>
    <t>1950</t>
  </si>
  <si>
    <t>French Fries, Burrata &amp; Tomatoes</t>
  </si>
  <si>
    <t>6/3/2025 11:00 PM</t>
  </si>
  <si>
    <t>1952</t>
  </si>
  <si>
    <t>Pizza Margherita CC, Pizza Pepperoni CC</t>
  </si>
  <si>
    <t>Created on terminal MainPOS-T (WS-CASHIER) 03.06.2025. Number: {3}</t>
  </si>
  <si>
    <t>1953</t>
  </si>
  <si>
    <t>Staff Coffee, Matcha Latte, Antip Lrg Sparkling, ALMOND MILK, Milk Oolong, FULL FAT MILK</t>
  </si>
  <si>
    <t>1954</t>
  </si>
  <si>
    <t>No Egg, Avo. Toast, Syrniki S.Cream, Sour Dough Bread, Ribambelle Labubu, Beef D. Pelmeni</t>
  </si>
  <si>
    <t>1959</t>
  </si>
  <si>
    <t>Slice Chocolate Cake, Slice Yoghurt Berry, Slice Carrot Cake, Chocolate Fond, Macaron 1 Piece</t>
  </si>
  <si>
    <t>1961</t>
  </si>
  <si>
    <t>Medium, Grill Wagyu Ribeye</t>
  </si>
  <si>
    <t>1962</t>
  </si>
  <si>
    <t>Benedict - With Salmon, Soft, Chicken Cutlets</t>
  </si>
  <si>
    <t>1963</t>
  </si>
  <si>
    <t>Milk Oolong, NOT REQUIRED, Staff Coffee, COCONUT MILK, OAT MILK, FULL FAT MILK</t>
  </si>
  <si>
    <t>1964</t>
  </si>
  <si>
    <t>1965</t>
  </si>
  <si>
    <t>1966</t>
  </si>
  <si>
    <t>Condsenced  Milk , Staff Coffee, FULL FAT MILK</t>
  </si>
  <si>
    <t>1967</t>
  </si>
  <si>
    <t>Sea Bass Carpaccio, Chicken Cutlets, Benedict - With Salmon, Soft</t>
  </si>
  <si>
    <t>1968</t>
  </si>
  <si>
    <t>1969</t>
  </si>
  <si>
    <t>Staff Coffee, Matcha Latte, FULL FAT MILK</t>
  </si>
  <si>
    <t>1970</t>
  </si>
  <si>
    <t>1971</t>
  </si>
  <si>
    <t>1972</t>
  </si>
  <si>
    <t>NOT REQUIRED, Staff Coffee</t>
  </si>
  <si>
    <t>1973</t>
  </si>
  <si>
    <t>1974</t>
  </si>
  <si>
    <t>Chicken Burger, Sweet Potato Fries</t>
  </si>
  <si>
    <t>1975</t>
  </si>
  <si>
    <t>1976</t>
  </si>
  <si>
    <t>Rose White, Antip Lrg Still, Sereni Tea Fizz, Ariel'S Bw, Classic Lemonade</t>
  </si>
  <si>
    <t>1977</t>
  </si>
  <si>
    <t>NOT REQUIRED, Antip Smal Still, Staff Coffee, Earl Grey, FULL FAT MILK</t>
  </si>
  <si>
    <t>1978</t>
  </si>
  <si>
    <t>Tag. Puttanesca, Avocado, Insalata Caprese, Chicken Salad, Sign. Scramble, Chicken Tenders K, Lemon Risotto</t>
  </si>
  <si>
    <t>1979</t>
  </si>
  <si>
    <t>Staff Coffee, COCONUT MILK</t>
  </si>
  <si>
    <t>1980</t>
  </si>
  <si>
    <t>1981</t>
  </si>
  <si>
    <t>Pistachio &amp; Raspberry, Ribambelle Labubu, Chocolate Ganache , Berry Chocolate, Yuzu &amp; Merengue</t>
  </si>
  <si>
    <t>1986</t>
  </si>
  <si>
    <t>Slice Carrot Cake, Slice Chocolate Cake, Millefuille, Chocolate Brownie</t>
  </si>
  <si>
    <t>1988</t>
  </si>
  <si>
    <t>Staff Coffee, Matcha Latte, COCONUT MILK, Vanilla Pu Erh, FULL FAT MILK</t>
  </si>
  <si>
    <t>1989</t>
  </si>
  <si>
    <t>Nutella Croissant, Choice of Croissant , Syrniki S.Cream, Lasagna with Beef, Chicken Salad</t>
  </si>
  <si>
    <t>1990</t>
  </si>
  <si>
    <t>Staff Coffee, Antip Lrg Still, SOYA MILK, Watermelon Juice</t>
  </si>
  <si>
    <t>1991</t>
  </si>
  <si>
    <t>1992</t>
  </si>
  <si>
    <t>1993</t>
  </si>
  <si>
    <t>Bran.Acqua Pazza, Tomato Bruschetta, Beef Pelmeni</t>
  </si>
  <si>
    <t>1994</t>
  </si>
  <si>
    <t>Staff Coffee, COCONUT MILK, FULL FAT MILK</t>
  </si>
  <si>
    <t>1995</t>
  </si>
  <si>
    <t>Medium, Benedict - Beef Bacon</t>
  </si>
  <si>
    <t>1996</t>
  </si>
  <si>
    <t>Condsenced  Milk , Staff Coffee, ALMOND MILK</t>
  </si>
  <si>
    <t>1997</t>
  </si>
  <si>
    <t>Lasagna with Beef, French Fries</t>
  </si>
  <si>
    <t>1998</t>
  </si>
  <si>
    <t>Crab &amp; Mango Salad, Lemon Risotto</t>
  </si>
  <si>
    <t>1999</t>
  </si>
  <si>
    <t>Staff Coffee, Antip Lrg Sparkling, FULL FAT MILK</t>
  </si>
  <si>
    <t>2000</t>
  </si>
  <si>
    <t>Antip Smal Still, Nuttin But Prot</t>
  </si>
  <si>
    <t>2003</t>
  </si>
  <si>
    <t>Matcha Latte, FULL FAT MILK</t>
  </si>
  <si>
    <t>2005</t>
  </si>
  <si>
    <t>Omelete Primavera, No Modifier</t>
  </si>
  <si>
    <t>2006</t>
  </si>
  <si>
    <t>Red Bull, Staff Coffee, FULL FAT MILK</t>
  </si>
  <si>
    <t>Medium, Big Brkfast, Egg Scrambled</t>
  </si>
  <si>
    <t>YOGHURT CREAM GREEK, STRAWBERRY FRESH - FOR PASTRY, RASPBERRY FRESH - FOR PASTRY, BLUEBERRY FRESH - FOR PASTRY, PISTACHIO STICKS</t>
  </si>
  <si>
    <t xml:space="preserve">Lusi </t>
  </si>
  <si>
    <t>Slice Honey Cake, Slice Chocolate Cake, Ribambelle Labubu, Macaron 1 Piece, Pavlova</t>
  </si>
  <si>
    <t>Beef Carpaccio with Truffel 0, Bruschetta Stracciatella 0 , Non Alcoholic - 350, Chicken Cutlets 0, Branzino Al Acqua Pazza 0, Pizza Margharita 0, Fried Calamari 0, Bread Basket, Insalata Salad 0, Tenders 0, Chicken Salad 0, Tiramisu 0, Wagyu Tagaliata 0, Bomboloni 0, Mushroom Truffle Risotto 0, Ribambelle Labubu, Noodle Soup 0, Regular, Crab &amp; Caviar Bruseta, Linguini Lobster, M.Tuna Carpaccio, Burrata &amp; Tomatoes, Avocado Hummus, Ribambelle P, Margherita P, Magic Troll, Heart Shaped Ravioli CC</t>
  </si>
  <si>
    <t>2012</t>
  </si>
  <si>
    <t>Dbl Espresso, Antip Lrg Still, Green Apple Juice, Antip Lrg Sparkling, Watermelon Juice, Orange Juice, Aperol Spiritz, Ginger Ale, Nani Prosecco Gls, Americano, Coke Zero, Jasmine Mao, Sprite</t>
  </si>
  <si>
    <t>Homemade Granola, Buffalo Yogurt</t>
  </si>
  <si>
    <t>2014</t>
  </si>
  <si>
    <t>Beef Carpaccio with Truffel 0, Bruschetta Stracciatella 0 , Non Alcoholic - 350, Branzino Al Acqua Pazza 0, Pizza Margharita 0, Fried Calamari 0, Noodle Soup 0, Insalata Salad 0, Regular, Butter Ch. Penne K 0, Chicken Salad 0, Bomboloni 0, Wagyu Tagaliata 0, Mushroom Truffle Risotto 0</t>
  </si>
  <si>
    <t>2015</t>
  </si>
  <si>
    <t>Orange Juice, Antip Lrg Still, Cappuccino, Antip Lrg Sparkling, FULL FAT MILK, NOT REQUIRED, Staff Coffee</t>
  </si>
  <si>
    <t>2016</t>
  </si>
  <si>
    <t>Coke, Matuslem Sht, Mint Duo, Latte, Earl Grey, SOYA MILK, Flat White, Cappuccino, Spanish Latte, Americano, ALMOND MILK, FULL FAT MILK</t>
  </si>
  <si>
    <t>2017</t>
  </si>
  <si>
    <t>Photo Frame WS, Wend Playarea</t>
  </si>
  <si>
    <t>2019</t>
  </si>
  <si>
    <t>Condsenced  Milk , Staff Coffee, Matcha Latte, Antip Lrg Sparkling, FULL FAT MILK</t>
  </si>
  <si>
    <t>2020</t>
  </si>
  <si>
    <t>Benedict- With Truffle, Beef Tartare, Lasagna with Beef, Soft</t>
  </si>
  <si>
    <t>2021</t>
  </si>
  <si>
    <t>NOT REQUIRED, Orange Juice, Staff Coffee</t>
  </si>
  <si>
    <t>2023</t>
  </si>
  <si>
    <t>Staff Coffee, SOYA MILK</t>
  </si>
  <si>
    <t>2025</t>
  </si>
  <si>
    <t>2027</t>
  </si>
  <si>
    <t>2028</t>
  </si>
  <si>
    <t>NOT REQUIRED, Staff Coffee, COCONUT MILK, Coke Zero</t>
  </si>
  <si>
    <t>2029</t>
  </si>
  <si>
    <t>2030</t>
  </si>
  <si>
    <t>Mush Truf. Risotto, Swt Potato Fries</t>
  </si>
  <si>
    <t>Honey Cake, Cake Cream Cheese, Syrniki S.Cream, Fried Calamari, Add Nutella, OPEN FOOD, Chicken Cutlets, Chicken Tenders K, Shrimp Popcorn, Waffles - Kids Menu, Margherita P, Tiramisu</t>
  </si>
  <si>
    <t>2034</t>
  </si>
  <si>
    <t>Iced Spanish  Latte , Low Fat Milk</t>
  </si>
  <si>
    <t>Orange Juice, Strawberry Milk Shake, Antip Lrg Still, Watermelon Juice</t>
  </si>
  <si>
    <t>Slice Yoghurt Berry, Slice Carrot Cake, French Fries, Beef Pepperoni P, E Mini Wagyu Slider, Margherita P, Ice Cream Chocolate, Mango Cheesecake, Pancakes, Syrniki S.Cream, Waffles, French Toast, Bread Basket, Dinosaur Cookie, Macaron 1 Piece, Chicken Burger, Wagyu Tenderloin, Well Done, Kids Bolognese 0, SALADS, Slice Honey Cake, Warm Shrimps</t>
  </si>
  <si>
    <t>Espresso, P&amp;P, Cappuccino, FULL FAT MILK, Dbl Espresso, COCONUT MILK, Americano, Antip Lrg Still, Fanta, Coke Zero</t>
  </si>
  <si>
    <t>2039</t>
  </si>
  <si>
    <t>Staff Coffee, OAT MILK, FULL FAT MILK</t>
  </si>
  <si>
    <t>2041</t>
  </si>
  <si>
    <t>2042</t>
  </si>
  <si>
    <t>P&amp;P, Staff Coffee, ALMOND MILK</t>
  </si>
  <si>
    <t>2043</t>
  </si>
  <si>
    <t>Beef Pelmeni, Pistachio Croissant</t>
  </si>
  <si>
    <t>2046</t>
  </si>
  <si>
    <t>2047</t>
  </si>
  <si>
    <t>2048</t>
  </si>
  <si>
    <t>Avocado, Ribambelle Labubu, Fried Halloumi &amp; Veg, Sign. Scramble, Salmon, Focaccina Capre.</t>
  </si>
  <si>
    <t>2049</t>
  </si>
  <si>
    <t>Orange Juice, NOT REQUIRED, Antip Smal Still, Staff Coffee, Watermelon Juice, Antip Small Spk, Milk Oolong</t>
  </si>
  <si>
    <t>2050</t>
  </si>
  <si>
    <t>Beef D. Pelmeni, Focaccina Capre.</t>
  </si>
  <si>
    <t>French Fries, Macarons Set, Margherita P</t>
  </si>
  <si>
    <t>2104</t>
  </si>
  <si>
    <t>CHICKEN WHOLE SEARA 10X1.2KG, POTATO AGRIA, ZZZ MIRELLA WHOLE PEELED TOMATOES 2.5KG DONT USE, ONION RED, CORIANDER LEAVES, SALT FINE NEZO, PEPPER BLACK WHOLE, GARLIC PEELED, YOGHURT CREAM GREEK, CUMIN POWDER, CHILLI POWDER, TURMERIC POWDER, JASMINE RICE 20KG, PASTA SPAGHETTI, CHICKEN THIGH B/L S/L SEARA 4X2.5KG, CABBAGE WHITE, CAPSICUM RED, CAPSICUM YELLOW, KNOR CHICKEN STOCK POWDER, SMOKED PAPRIKA, R Scrambled Egg, COOKING CREAM, MUSHROOM BUTTON, BUTTER, ALL PURPOSE FLOUR 10KG, BLACK PEPPER CRUSHED, FULL CREAM MILK LACNOR - Kitchen, CARROT, GINGER, CELERY, TOMATO BEEF, CHILLI RED LONG, TOMATO KETCHUP, SUGAR WHITE, LETTUCE ROMAINE, CUCUMBER, OIL OLIVE EXTRA VIRGIN LA CORVINIA, PEELED TOMATOES TORRENTE 2.5KG, PENNE RIGATTE DE CECCO N.41 , LIME GREEN, WILD ROCKET BABY-ROCKET LEAVES (ROCCA), FROZEN CREAM DORY FILLET, SUNFLOWER OIL 4X5LTR, LEMON JUICE FRESH</t>
  </si>
  <si>
    <t xml:space="preserve">Cappuccino, Dbl Espresso, COCONUT MILK, Americano, Coke Zero, Matcha Latte, Sprite, Flat White, FULL FAT MILK, Cortado, Latte, LOW FAT MILK, Ginger, Iced Latte , Spanish Latte, Oat Milk , Full Fat Milk, Iced Spanish  Latte </t>
  </si>
  <si>
    <t>Swt Potato Fries, Cherries &amp; Berries, Slice Honey Cake, Slice Chocolate Cake, French Fries, E Mini Wagyu Slider, Ribambelle Labubu</t>
  </si>
  <si>
    <t xml:space="preserve">FULL FAT MILK, OAT MILK, Staff Coffee, Latte, Condsenced  Milk , Caramel Syrup </t>
  </si>
  <si>
    <t>2057</t>
  </si>
  <si>
    <t>2058</t>
  </si>
  <si>
    <t>FULL FAT MILK, NOT REQUIRED, Staff Coffee, Tonic Water, Orange Juice</t>
  </si>
  <si>
    <t>2061</t>
  </si>
  <si>
    <t>Avo. Toast, Sour Dough Bread, Soft, Green Bowl, Bran.Acqua Pazza, Bolognese K, Add Salmon, Chicken Tenders K</t>
  </si>
  <si>
    <t>Benedict - With Salmon, Medium</t>
  </si>
  <si>
    <t>2064</t>
  </si>
  <si>
    <t>2065</t>
  </si>
  <si>
    <t>FULL FAT MILK, OAT MILK, Staff Coffee, Antip Lrg Still</t>
  </si>
  <si>
    <t>2066</t>
  </si>
  <si>
    <t>Lasagna with Beef, Soft, Benedict - Beef Bacon</t>
  </si>
  <si>
    <t>2067</t>
  </si>
  <si>
    <t xml:space="preserve">Staff Coffee, ALMOND MILK, Condsenced  Milk </t>
  </si>
  <si>
    <t>2068</t>
  </si>
  <si>
    <t>Weekend Cake, Beef Tartare, Avocado Hummus</t>
  </si>
  <si>
    <t>2069</t>
  </si>
  <si>
    <t>OAT MILK, Matcha Latte</t>
  </si>
  <si>
    <t>2070</t>
  </si>
  <si>
    <t>Linguine Vongole, Medium, Wagyu Beef Burger, French Fries</t>
  </si>
  <si>
    <t>2073</t>
  </si>
  <si>
    <t>Truf.Mush.Parmesan P, Gazpacho &amp; Crab</t>
  </si>
  <si>
    <t>2074</t>
  </si>
  <si>
    <t xml:space="preserve">NOT REQUIRED, Staff Coffee, Iced Match Latte , Grapefruit Juice, Coconut Milk </t>
  </si>
  <si>
    <t>Classic Croissant, Avo. Toast, Medium</t>
  </si>
  <si>
    <t>Syrup Caramel, Iced Latte , Full Fat Milk</t>
  </si>
  <si>
    <t>2079</t>
  </si>
  <si>
    <t>Marinated Black Cod, Chicken Salad, Sweet Potato Fries, Medium, Wagyu Beef Burger, Sunday Honey Cake, Slice Chocolate Cake</t>
  </si>
  <si>
    <t>2080</t>
  </si>
  <si>
    <t>Slice Honey Cake, Penne Chicken K</t>
  </si>
  <si>
    <t>2081</t>
  </si>
  <si>
    <t>Crab &amp; Mango Salad, Mush Truf. Risotto, Wagyu Tenderloin, French Fries, Magic Troll, Med Well, Fried Calamari, Chocolate Fond, T. Penne Chicken 0, Penne Chicken K</t>
  </si>
  <si>
    <t>2082</t>
  </si>
  <si>
    <t>Antip Lrg Still, Sprite</t>
  </si>
  <si>
    <t>2083</t>
  </si>
  <si>
    <t>Fried Calamari, Margherita P</t>
  </si>
  <si>
    <t>Classic  Croissant, Choice of Croissant , Add Crab 40 Gr</t>
  </si>
  <si>
    <t>NOT REQUIRED, Staff Coffee, Orange Juice</t>
  </si>
  <si>
    <t>2088</t>
  </si>
  <si>
    <t>Omelete Primavera, Add Salmon</t>
  </si>
  <si>
    <t>2090</t>
  </si>
  <si>
    <t>FULL FAT MILK, Staff Coffee</t>
  </si>
  <si>
    <t>2092</t>
  </si>
  <si>
    <t>Sunday Honey Cake, Wagyu Beef Burger, French Fries, Med Rare</t>
  </si>
  <si>
    <t>French Fries, Chicken Burger</t>
  </si>
  <si>
    <t>FULL FAT MILK, Staff Coffee, Red Bull</t>
  </si>
  <si>
    <t>2095</t>
  </si>
  <si>
    <t>FULL FAT MILK, Not Modifier, Cappuccino, Latte, COCONUT MILK, Americano, Vanilla Pu Erh, Flat White, Iced Americano , English Breakfast, Condsenced  Milk , Espresso</t>
  </si>
  <si>
    <t>2301</t>
  </si>
  <si>
    <t>CHICKEN WHOLE SEARA 10X1.2KG, BEEF CHEEK, POTATO AGRIA, CARROT, ONION RED, GARLIC PEELED, CELERY, CAPSICUM RED, REGULAR SOYA SAUCE-YAMASA 18LTR, BUTTER, COOKING CREAM, FULL CREAM MILK LACNOR - Kitchen, FLOUR PIZZA BLUE 00 CAPUTO 25KG, PASTA SPAGHETTI, ASIAN MIX, LETTUCE ROMAINE, CUCUMBER, CHICKEN THIGH B/L S/L SEARA 4X2.5KG, PEELED TOMATOES TORRENTE 2.5KG, JASMINE RICE 20KG, R Mushroom Arancini Ball, SPRING ROLL WRAPPER 345G, R Radicchio, WILD ROCKET BABY-ROCKET LEAVES (ROCCA), OIL OLIVE EXTRA VIRGIN LA CORVINIA, SALT FINE NEZO, OP RIB STEAK - BONE/IN (TOMAHAWK 1KG/PC), CHILLI RED LONG, LEMON FRESH, PANKO BREAD CRUMBS, PEPPER BLACK WHOLE, WAGYU CHILLED TENDERLION 1824, BLACK PEPPER CRUSHED, YOGHURT CREAM GREEK, SMOKED PAPRIKA, THYME, SUNFLOWER OIL 4X5LTR, BABY SQUID PREMIUM WHOLE CLEANED FROZEN 10/20, SF - Parsely Olive Oil, TOMATO CHERRY RAINBOW, KNOR CHICKEN STOCK POWDER, CAULIFLOWER, TEMPURA BATTER MIX - TEMPURAKO SHOWA, FOOD COLOR RED NATCO, FROZEN CREAM DORY FILLET, TOMATO KETCHUP, R Pizza Dough, SF - Pesto Sauce, CHIVES, VEAL COOKED HAM ROASTED 5KG, MORTADELLA-PLAIN BEEF 2.4KG, MUSHROOM BUTTON, MUSHROOM SHITAKE, MUSHROOM SHIMEJI BROWN, R Tom Yum Base, COTTAGE CHEESE SVALYA 15% 450GM, LABNEH, CORIANDER LEAVES, PENNE RIGATTE DE CECCO N.41 , SF - Bolognise Sauce, POMOPIZZA(TOMATO PIZZA), R Sauteed Mushroom</t>
  </si>
  <si>
    <t>2303</t>
  </si>
  <si>
    <t>Pros. Funghi P, Ribambelle P, Burrata &amp; Tom P, Wagyu Beef Cheek, Grilled Octopus, Tag. Puttanesca, Lemon Risotto, Minestrone Pesto, Linguini Lobster, Mush Truf. Risotto, M.Tuna Carpaccio, Burrata &amp; Tomatoes, Avocado Hummus, Sea Bass Carpaccio, CAVIAR HYBRID</t>
  </si>
  <si>
    <t>photo shoot</t>
  </si>
  <si>
    <t>FULL FAT MILK, Cortado</t>
  </si>
  <si>
    <t>Created on terminal MainPOS-T (WS-CASHIER) 09.06.2025. Number: {3}</t>
  </si>
  <si>
    <t>2100</t>
  </si>
  <si>
    <t>Cauliflower Popcorn, Asst Macarons 6, M.Tuna Carpaccio, Truf.Mush.Parmesan P, Warm Shrimps, Fried Halloumi &amp; Veg</t>
  </si>
  <si>
    <t>2101</t>
  </si>
  <si>
    <t>OAT MILK, Staff Coffee, Antip Lrg Sparkling, Milk Oolong</t>
  </si>
  <si>
    <t>2102</t>
  </si>
  <si>
    <t>2103</t>
  </si>
  <si>
    <t>Classic  Croissant, Choice of Croissant , Gnocchi with Pesto</t>
  </si>
  <si>
    <t>Beef D. Pelmeni, Slice Yoghurt Berry</t>
  </si>
  <si>
    <t>Med Well, Wagyu Beef Burger, French Fries</t>
  </si>
  <si>
    <t>Jasmine Mao, Earl Grey</t>
  </si>
  <si>
    <t>Soft, Chicken Ndl Soup - K, Benedict - Beef Bacon, Banoffee</t>
  </si>
  <si>
    <t>2112</t>
  </si>
  <si>
    <t>FULL FAT MILK, Cappuccino</t>
  </si>
  <si>
    <t>2115</t>
  </si>
  <si>
    <t>Slice Honey Cake, Slice Yoghurt Berry</t>
  </si>
  <si>
    <t>2116</t>
  </si>
  <si>
    <t>2117</t>
  </si>
  <si>
    <t>2118</t>
  </si>
  <si>
    <t>Margherita P, Chicken Salad</t>
  </si>
  <si>
    <t>2119</t>
  </si>
  <si>
    <t>2121</t>
  </si>
  <si>
    <t>2122</t>
  </si>
  <si>
    <t>FULL FAT MILK, Latte, SOYA MILK, Matcha Latte</t>
  </si>
  <si>
    <t>2123</t>
  </si>
  <si>
    <t>FULL FAT MILK, Latte, Nani Prosecco Gls, Flower In The D, Antip Lrg Sparkling, Aperol Spiritz, Gls Malbec Gls</t>
  </si>
  <si>
    <t>2124</t>
  </si>
  <si>
    <t>Berries &amp; Pistachios Tart, Citrus Tart NEW</t>
  </si>
  <si>
    <t>2125</t>
  </si>
  <si>
    <t>NOT REQUIRED, Staff Coffee, Antip Lrg Sparkling</t>
  </si>
  <si>
    <t>2127</t>
  </si>
  <si>
    <t>Staff Coffee, SOYA MILK, Antip Smal Still</t>
  </si>
  <si>
    <t>Classic Lemonade, Jasmine Mao, Orange Juice</t>
  </si>
  <si>
    <t>2130</t>
  </si>
  <si>
    <t>Caviar Omelette, Baby Chicken, Beef Tartare</t>
  </si>
  <si>
    <t>2131</t>
  </si>
  <si>
    <t>2132</t>
  </si>
  <si>
    <t>2133</t>
  </si>
  <si>
    <t>2134</t>
  </si>
  <si>
    <t>2135</t>
  </si>
  <si>
    <t>2136</t>
  </si>
  <si>
    <t>Sweet Potato Fries, Medium, Wagyu Beef Burger</t>
  </si>
  <si>
    <t>2137</t>
  </si>
  <si>
    <t>FULL FAT MILK, Staff Coffee, Milk Oolong</t>
  </si>
  <si>
    <t>2138</t>
  </si>
  <si>
    <t xml:space="preserve">Nutella Croissant, Choice of Croissant </t>
  </si>
  <si>
    <t>2139</t>
  </si>
  <si>
    <t>Staff Coffee, Cappuccino, COCONUT MILK</t>
  </si>
  <si>
    <t>2140</t>
  </si>
  <si>
    <t>2141</t>
  </si>
  <si>
    <t>Salmon, Chicken Tenders K, Chicken Salad, Sign. Scramble</t>
  </si>
  <si>
    <t>2142</t>
  </si>
  <si>
    <t>OAT MILK, NOT REQUIRED, Staff Coffee, Orange Juice, Milk Oolong</t>
  </si>
  <si>
    <t>2143</t>
  </si>
  <si>
    <t>Green Detox, Staff Coffee, Honey , COCONUT MILK, Matcha Latte</t>
  </si>
  <si>
    <t>2144</t>
  </si>
  <si>
    <t>2145</t>
  </si>
  <si>
    <t>6/11/2025 11:00 PM</t>
  </si>
  <si>
    <t>2146</t>
  </si>
  <si>
    <t>Created on terminal MainPOS-T (WS-CASHIER) 11.06.2025. Number: {3}</t>
  </si>
  <si>
    <t>2147</t>
  </si>
  <si>
    <t>Earl Grey, Milk Oolong, FULL FAT MILK, Cappuccino, Orange Juice, Antip Smal Still</t>
  </si>
  <si>
    <t>2148</t>
  </si>
  <si>
    <t>2149</t>
  </si>
  <si>
    <t>Insalata Caprese, Add Salmon, Tuna Nicoise</t>
  </si>
  <si>
    <t>2150</t>
  </si>
  <si>
    <t>Antip Lrg Sparkling, Milk Oolong</t>
  </si>
  <si>
    <t>2151</t>
  </si>
  <si>
    <t>OAT MILK, Staff Coffee, Vanilla Milk Shake</t>
  </si>
  <si>
    <t>2152</t>
  </si>
  <si>
    <t>2153</t>
  </si>
  <si>
    <t>Margherita P, Sea Bass Carpaccio, Burrata &amp; Tomatoes, Beef Tartare, Linguini Lobster</t>
  </si>
  <si>
    <t>2154</t>
  </si>
  <si>
    <t>2155</t>
  </si>
  <si>
    <t>2156</t>
  </si>
  <si>
    <t>COCONUT MILK, Matcha Latte</t>
  </si>
  <si>
    <t>2157</t>
  </si>
  <si>
    <t xml:space="preserve">FULL FAT MILK, Staff Coffee, Condsenced  Milk </t>
  </si>
  <si>
    <t>2158</t>
  </si>
  <si>
    <t>2159</t>
  </si>
  <si>
    <t>2160</t>
  </si>
  <si>
    <t>Sweet Potato Fries, Chicken Burger</t>
  </si>
  <si>
    <t>2161</t>
  </si>
  <si>
    <t>2162</t>
  </si>
  <si>
    <t xml:space="preserve">FULL FAT MILK, Staff Coffee, COCONUT MILK, Caramel Syrup </t>
  </si>
  <si>
    <t>2163</t>
  </si>
  <si>
    <t>2164</t>
  </si>
  <si>
    <t>2165</t>
  </si>
  <si>
    <t>Grilled Salmon, Syrniki S.Cream, Chicken Salad</t>
  </si>
  <si>
    <t>2166</t>
  </si>
  <si>
    <t>2167</t>
  </si>
  <si>
    <t>2168</t>
  </si>
  <si>
    <t>2169</t>
  </si>
  <si>
    <t>FULL FAT MILK, Staff Coffee, COCONUT MILK, Condsenced  Milk , Antip Lrg Sparkling, Coke</t>
  </si>
  <si>
    <t>2170</t>
  </si>
  <si>
    <t>2171</t>
  </si>
  <si>
    <t>6/12/2025 11:00 PM</t>
  </si>
  <si>
    <t>2173</t>
  </si>
  <si>
    <t>Created on terminal MainPOS-T (WS-CASHIER) 12.06.2025. Number: {3}</t>
  </si>
  <si>
    <t>2174</t>
  </si>
  <si>
    <t>2175</t>
  </si>
  <si>
    <t>Classic  Croissant, Choice of Croissant , Bolognese K, Chicken Salad</t>
  </si>
  <si>
    <t>2176</t>
  </si>
  <si>
    <t>OAT MILK, Staff Coffee, Earl Grey</t>
  </si>
  <si>
    <t>2177</t>
  </si>
  <si>
    <t>Lasagna with Beef, M.Tuna Carpaccio, Chicken Cutlets, Syrniki S.Cream</t>
  </si>
  <si>
    <t>2178</t>
  </si>
  <si>
    <t>Chicken Tenders K, Grilled Octopus</t>
  </si>
  <si>
    <t>2179</t>
  </si>
  <si>
    <t>FULL FAT MILK, Earl Grey, Matcha Latte</t>
  </si>
  <si>
    <t>2180</t>
  </si>
  <si>
    <t>2181</t>
  </si>
  <si>
    <t>2182</t>
  </si>
  <si>
    <t>FULL FAT MILK, Staff Coffee, SOYA MILK, Coke</t>
  </si>
  <si>
    <t>2183</t>
  </si>
  <si>
    <t>2184</t>
  </si>
  <si>
    <t>OAT MILK, Staff Coffee</t>
  </si>
  <si>
    <t>2185</t>
  </si>
  <si>
    <t>2186</t>
  </si>
  <si>
    <t>NOT REQUIRED, Staff Coffee, COCONUT MILK</t>
  </si>
  <si>
    <t>2187</t>
  </si>
  <si>
    <t>Add Salmon, Add Avocado, Add Egg, Add Hashbrown</t>
  </si>
  <si>
    <t>2188</t>
  </si>
  <si>
    <t>2189</t>
  </si>
  <si>
    <t>Pelmeni 0, Salmon &amp; Avo Bruseta</t>
  </si>
  <si>
    <t>2190</t>
  </si>
  <si>
    <t>Americano, ALMOND MILK, Antip Lrg Sparkling, Matcha Latte</t>
  </si>
  <si>
    <t>2191</t>
  </si>
  <si>
    <t>Ribambelle Labubu, Cakepops</t>
  </si>
  <si>
    <t>2192</t>
  </si>
  <si>
    <t>Acqua Panna Large, Cappuccino, LOW FAT MILK</t>
  </si>
  <si>
    <t>2193</t>
  </si>
  <si>
    <t>2194</t>
  </si>
  <si>
    <t>2195</t>
  </si>
  <si>
    <t>Omelete Primavera, Lasagna with Beef, Beef Pelmeni, Medium, Wagyu Beef Burger, Grill Asparagus, SALADS, Add Salmon, Beef Tartare, Chicken Salad</t>
  </si>
  <si>
    <t>2196</t>
  </si>
  <si>
    <t>NOT REQUIRED, OAT MILK, Staff Coffee, SOYA MILK</t>
  </si>
  <si>
    <t>2197</t>
  </si>
  <si>
    <t>2198</t>
  </si>
  <si>
    <t>2199</t>
  </si>
  <si>
    <t>2200</t>
  </si>
  <si>
    <t>2201</t>
  </si>
  <si>
    <t>Add  Salmon 80GR, Sunday Honey Cake, Green Bowl</t>
  </si>
  <si>
    <t>2203</t>
  </si>
  <si>
    <t>Wagyu Beef Cheek, Chicken Burger, French Fries, Medium, Wagyu Beef Burger</t>
  </si>
  <si>
    <t>2204</t>
  </si>
  <si>
    <t>Berries &amp; Pistachios Tart, Strawberries Jar, Pistachio Croissant, Dinosaur Cookie, Blackberry Jar, Berry Croissant, Stuffed Dates, Hazelnut Chocolate Croissant, Banoffee, Yuzu &amp; Merengue, Coffee Croissant, Blueberries Jar, Raspberry Jar, Ribambelle Labubu, Gingerbcookie, Lemon Risotto, Burrata &amp; Tomatoes, Bran.Acqua Pazza, Sea Bass Carpaccio, Wagyu Beef Cheek, Gazpacho &amp; Crab, Magic Troll, Ribambelle P, Linguine Vongole, Chocolate &amp; Hazelnut Flower, Salmon &amp; Avo Bruseta, Beef Tartare, Insalata Caprese, Slice Chocolate Cake, Lasagna with Beef, Tomato Bruschetta</t>
  </si>
  <si>
    <t>2205</t>
  </si>
  <si>
    <t>Ribambelle Labubu, Slice Honey Cake</t>
  </si>
  <si>
    <t>2206</t>
  </si>
  <si>
    <t>2207</t>
  </si>
  <si>
    <t>2208</t>
  </si>
  <si>
    <t>Acqua Panna Large, Earl Grey</t>
  </si>
  <si>
    <t>2209</t>
  </si>
  <si>
    <t>Condsenced  Milk , FULL FAT MILK, Cortado</t>
  </si>
  <si>
    <t>2210</t>
  </si>
  <si>
    <t>Avocado Hummus, Choice of Croissant , Pistachio Croissant</t>
  </si>
  <si>
    <t>2211</t>
  </si>
  <si>
    <t>Choice of Croissant , Nutella Croissant</t>
  </si>
  <si>
    <t>2212</t>
  </si>
  <si>
    <t>Matcha Latte, COCONUT MILK</t>
  </si>
  <si>
    <t>2213</t>
  </si>
  <si>
    <t>Watermelon Juice, Americano, Energy Booster, NOT REQUIRED, Staff Coffee</t>
  </si>
  <si>
    <t>2214</t>
  </si>
  <si>
    <t>Cauliflower Popcorn, Caviar Omelette, Chicken Cutlets, Ribambelle P, Chicken Salad, Insalata Caprese</t>
  </si>
  <si>
    <t>2215</t>
  </si>
  <si>
    <t>COCONUT MILK, Vanilla Syrup , Staff Coffee, FULL FAT MILK</t>
  </si>
  <si>
    <t>2216</t>
  </si>
  <si>
    <t>2217</t>
  </si>
  <si>
    <t>2219</t>
  </si>
  <si>
    <t>Add Salmon, Scrambled Eggs- Kids</t>
  </si>
  <si>
    <t>2220</t>
  </si>
  <si>
    <t>Tuna Nicoise, Caviar Omelette</t>
  </si>
  <si>
    <t>2221</t>
  </si>
  <si>
    <t>2222</t>
  </si>
  <si>
    <t>2223</t>
  </si>
  <si>
    <t>Condsenced  Milk , ALMOND MILK, Staff Coffee</t>
  </si>
  <si>
    <t>2224</t>
  </si>
  <si>
    <t>2202</t>
  </si>
  <si>
    <t>Acqua Panna Large, Espresso, Low Fat Milk, Iced Cappuccino</t>
  </si>
  <si>
    <t>2226</t>
  </si>
  <si>
    <t>Add Nutella, Pancakes - Kids Menu, Tuna Nicoise, Beef Tartare, Grilled Octopus</t>
  </si>
  <si>
    <t>2227</t>
  </si>
  <si>
    <t>2229</t>
  </si>
  <si>
    <t>2230</t>
  </si>
  <si>
    <t>Avo. Toast, Classic Croissant, Soft</t>
  </si>
  <si>
    <t>2231</t>
  </si>
  <si>
    <t>2232</t>
  </si>
  <si>
    <t>2233</t>
  </si>
  <si>
    <t>2234</t>
  </si>
  <si>
    <t>2235</t>
  </si>
  <si>
    <t>Buffalo Yogurt, Chocolate Granola, Chicken Ndl Soup - K, Beef D. Pelmeni, Chicken Salad, Cauliflower Popcorn</t>
  </si>
  <si>
    <t>2236</t>
  </si>
  <si>
    <t>San. Pellegrino Large, Staff Coffee, NOT REQUIRED, Orange Juice</t>
  </si>
  <si>
    <t>2237</t>
  </si>
  <si>
    <t>Add Crab 40 Gr, Avocado Hummus</t>
  </si>
  <si>
    <t>2238</t>
  </si>
  <si>
    <t>2240</t>
  </si>
  <si>
    <t>Staff Coffee, Acqua Panna Small, FULL FAT MILK</t>
  </si>
  <si>
    <t>2241</t>
  </si>
  <si>
    <t>2242</t>
  </si>
  <si>
    <t>Weekend Cake, Cauliflower Popcorn</t>
  </si>
  <si>
    <t>2243</t>
  </si>
  <si>
    <t>Wagyu Beef Burger, French Fries, Med Well</t>
  </si>
  <si>
    <t>2244</t>
  </si>
  <si>
    <t>2245</t>
  </si>
  <si>
    <t>2246</t>
  </si>
  <si>
    <t>2247</t>
  </si>
  <si>
    <t>2248</t>
  </si>
  <si>
    <t>Coke Zero, Green Apple Juice</t>
  </si>
  <si>
    <t>2249</t>
  </si>
  <si>
    <t>Chicken Burger, French Fries</t>
  </si>
  <si>
    <t>2250</t>
  </si>
  <si>
    <t>Condsenced  Milk , Staff Coffee, ALMOND MILK, FULL FAT MILK</t>
  </si>
  <si>
    <t>2251</t>
  </si>
  <si>
    <t>Cappuccino, Acqua Panna Large, FULL FAT MILK, Iced Americano , Pineapple  Juice, Not Modifier</t>
  </si>
  <si>
    <t>2252</t>
  </si>
  <si>
    <t>Slice Honey Cake, Slice Chocolate Cake, Tiramisu, Slice Yoghurt Berry, Weekend Cake</t>
  </si>
  <si>
    <t>2254</t>
  </si>
  <si>
    <t>2255</t>
  </si>
  <si>
    <t>E Tomato Brusc Bites, Honey Spice Cookies, E Margarita P, Cake Cream Cheese, E Golden Fried Halloumi &amp; Veg., E Shrimp Popcorn, Coconut Mac, T. Penne Chicken, Crimson Mac, E Beef Pepperoni, Cupcake Chocolate, Flat, Cupcake Vanilla, Cupcake decor:sophisticated, Green Bowl, Pistachio Mac, E Chicken Nuggets, E French Fries, Burrata &amp; Tom P, Chocolate Cake, Tiramisu, Chocolate Fond</t>
  </si>
  <si>
    <t>2256</t>
  </si>
  <si>
    <t>Entertainer 1100, Weekend Ticket Discounted , Floral Decor, E Painting On Canvas, Service Charge</t>
  </si>
  <si>
    <t>2257</t>
  </si>
  <si>
    <t xml:space="preserve"> E Acqua Panna Large, E Orange Juice, Americano, Coke, Cappuccino, ALMOND MILK, Coke Zero, Acqua Panna Large, Peach Iced Tea, Latte, LOW FAT MILK, FULL FAT MILK</t>
  </si>
  <si>
    <t>2258</t>
  </si>
  <si>
    <t>2259</t>
  </si>
  <si>
    <t>Coke, Orange Juice</t>
  </si>
  <si>
    <t>2260</t>
  </si>
  <si>
    <t>Chicken Ndl Soup - K, Bread Basket, Cakepops, Bolognese K, Lollipop, Grilled Salmon</t>
  </si>
  <si>
    <t>2261</t>
  </si>
  <si>
    <t>Salmon &amp; Avo Bruseta, Macaron 1 Piece</t>
  </si>
  <si>
    <t>2262</t>
  </si>
  <si>
    <t>2263</t>
  </si>
  <si>
    <t>2264</t>
  </si>
  <si>
    <t>2265</t>
  </si>
  <si>
    <t>Shrimp Popcorn, Cauliflower Popcorn</t>
  </si>
  <si>
    <t>2266</t>
  </si>
  <si>
    <t>Grill Wagyu Ribeye, Med Well, Fried Calamari</t>
  </si>
  <si>
    <t>2268</t>
  </si>
  <si>
    <t>2269</t>
  </si>
  <si>
    <t>No Modifier, Omelete Primavera</t>
  </si>
  <si>
    <t>2270</t>
  </si>
  <si>
    <t>Staff Coffee, Coke Zero, NOT REQUIRED</t>
  </si>
  <si>
    <t>2271</t>
  </si>
  <si>
    <t>2272</t>
  </si>
  <si>
    <t>2273</t>
  </si>
  <si>
    <t>2274</t>
  </si>
  <si>
    <t>Staff Coffee, Coke Zero, COCONUT MILK</t>
  </si>
  <si>
    <t>2275</t>
  </si>
  <si>
    <t>2276</t>
  </si>
  <si>
    <t>2277</t>
  </si>
  <si>
    <t>2278</t>
  </si>
  <si>
    <t>Staff Coffee, NOT REQUIRED, COCONUT MILK, FULL FAT MILK</t>
  </si>
  <si>
    <t>2279</t>
  </si>
  <si>
    <t>2280</t>
  </si>
  <si>
    <t>6/16/2025 11:00 PM</t>
  </si>
  <si>
    <t>2281</t>
  </si>
  <si>
    <t>Cappuccino, FULL FAT MILK</t>
  </si>
  <si>
    <t>Created on terminal MainPOS-T (WS-CASHIER) 16.06.2025. Number: {3}</t>
  </si>
  <si>
    <t>2282</t>
  </si>
  <si>
    <t>Berry Yoghurt, Cake Cream Cheese, Flat, Honey Cake, Chocolate Fond, Chicken Salad, Cakesicles, Berries &amp; Pistachios Tart</t>
  </si>
  <si>
    <t>2283</t>
  </si>
  <si>
    <t>Staff Coffee, NOT REQUIRED</t>
  </si>
  <si>
    <t>2284</t>
  </si>
  <si>
    <t>2285</t>
  </si>
  <si>
    <t>Beef Tartare, Salmon &amp; Avo Bruseta, Lasagna with Beef</t>
  </si>
  <si>
    <t>2286</t>
  </si>
  <si>
    <t>Chicken Cutlets, Tuna Nicoise, Margherita P, Lasagna with Beef, Ribambelle P, Truf.Mush.Parmesan P, Crab &amp; Mango Salad</t>
  </si>
  <si>
    <t>2287</t>
  </si>
  <si>
    <t>2288</t>
  </si>
  <si>
    <t>Add Bacon, Caviar Omelette</t>
  </si>
  <si>
    <t>2289</t>
  </si>
  <si>
    <t>Staff Coffee, Flat White, NOT REQUIRED, FULL FAT MILK</t>
  </si>
  <si>
    <t>2290</t>
  </si>
  <si>
    <t>2291</t>
  </si>
  <si>
    <t>Gazpacho &amp; Crab, Lemon Risotto, Mush Truf. Risotto, Minestrone Pesto, Tag. Puttanesca</t>
  </si>
  <si>
    <t>2292</t>
  </si>
  <si>
    <t>Benedict - Beef Bacon, Nutella Croissant, Choice of Croissant , Medium</t>
  </si>
  <si>
    <t>2293</t>
  </si>
  <si>
    <t>English Breakfast, Staff Coffee, NOT REQUIRED</t>
  </si>
  <si>
    <t>2294</t>
  </si>
  <si>
    <t>Staff Coffee, Tropical PMU, NOT REQUIRED</t>
  </si>
  <si>
    <t>2295</t>
  </si>
  <si>
    <t>Avo. Toast, Sour Dough Bread, Medium</t>
  </si>
  <si>
    <t>2296</t>
  </si>
  <si>
    <t xml:space="preserve">Add Pepperoni, Classic  Croissant, Choice of Croissant </t>
  </si>
  <si>
    <t>2297</t>
  </si>
  <si>
    <t>2298</t>
  </si>
  <si>
    <t>Nutella Croissant, Add Bacon, Choice of Croissant , Add Shrimps 5 Pcs</t>
  </si>
  <si>
    <t>2299</t>
  </si>
  <si>
    <t>6/17/2025 11:00 PM</t>
  </si>
  <si>
    <t>2306</t>
  </si>
  <si>
    <t>Berry Chocolate, Berry Yoghurt, Chocolate Ganache , 3D Sophisticated, Flat</t>
  </si>
  <si>
    <t>Created on terminal MainPOS-T (WS-CASHIER) 17.06.2025. Number: {3}</t>
  </si>
  <si>
    <t>2307</t>
  </si>
  <si>
    <t>Vanilla Cake, Pistachio &amp; Raspberry, Chocolate Ganache , Flat, Beef D. Pelmeni</t>
  </si>
  <si>
    <t>2308</t>
  </si>
  <si>
    <t>3D Medium, Banana &amp; Strawberry Cake, Chocolate Ganache , Flat, Cakepops, Berry Chocolate, Ribambelle Labubu, Gingerbcookie, Bread Basket, Linguine Vongole, Chocolate Brownie, Sea Bass Carpaccio, Penne Chicken K, Tomato Bruschetta, Ribambelle P, Wagyu Beef Cheek, Burrata &amp; Tomatoes, Cherries &amp; Berries, Gazpacho &amp; Crab, Chocolate &amp; Hazelnut Flower, Lemon Risotto, Beef Tartare, Magic Troll, Insalata Caprese, Bran.Acqua Pazza</t>
  </si>
  <si>
    <t>2309</t>
  </si>
  <si>
    <t>2310</t>
  </si>
  <si>
    <t>Coke Zero, Acqua Panna Large, Gls Lodez, Merlot, Gls Lodez Sb</t>
  </si>
  <si>
    <t>2311</t>
  </si>
  <si>
    <t>Linguine Vongole, Lasagna with Beef, Grilled Octopus, Bran.Acqua Pazza</t>
  </si>
  <si>
    <t>2312</t>
  </si>
  <si>
    <t>Avocado, Avocado Hummus, Sign. Scramble</t>
  </si>
  <si>
    <t>2313</t>
  </si>
  <si>
    <t>Condsenced  Milk , Cortado</t>
  </si>
  <si>
    <t>2314</t>
  </si>
  <si>
    <t>2315</t>
  </si>
  <si>
    <t>2316</t>
  </si>
  <si>
    <t>Bolognese K, Chicken Tenders K</t>
  </si>
  <si>
    <t>2317</t>
  </si>
  <si>
    <t>2318</t>
  </si>
  <si>
    <t>2319</t>
  </si>
  <si>
    <t>English Breakfast, Ginger</t>
  </si>
  <si>
    <t>2320</t>
  </si>
  <si>
    <t>Cakepops, French Fries, Beef D. Pelmeni, Chicken Tenders K</t>
  </si>
  <si>
    <t>2321</t>
  </si>
  <si>
    <t>Chicken Ndl Soup - K, Beef D. Pelmeni</t>
  </si>
  <si>
    <t>2322</t>
  </si>
  <si>
    <t>2323</t>
  </si>
  <si>
    <t>Benedict - Beef Bacon, Medium</t>
  </si>
  <si>
    <t>2324</t>
  </si>
  <si>
    <t>2325</t>
  </si>
  <si>
    <t>Slice Yoghurt Berry, Slice Honey Cake</t>
  </si>
  <si>
    <t>2326</t>
  </si>
  <si>
    <t>2327</t>
  </si>
  <si>
    <t>2328</t>
  </si>
  <si>
    <t>Staff Coffee, Coke Zero, SOYA MILK</t>
  </si>
  <si>
    <t>6/18/2025 11:00 PM</t>
  </si>
  <si>
    <t>2329</t>
  </si>
  <si>
    <t>No Modifier, Add Bacon, Sour Dough Bread, No Egg, Well Done, E Avo Toast, Medium, Omelete Primavera, Slice Honey Cake, Margherita P</t>
  </si>
  <si>
    <t>Created on terminal MainPOS-T (WS-CASHIER) 18.06.2025. Number: {3}</t>
  </si>
  <si>
    <t>2330</t>
  </si>
  <si>
    <t>3D Medium, FAKE CAKE, Berry Yoghurt, Cake Cream Cheese, 3D Simple, Flat, 3D Sophisticated, Bread Basket, Ribambelle Labubu, Tuna Nicoise, Berry &amp;  Chocolate, Carrot Cake, Caviar Omelette, Grilled Octopus</t>
  </si>
  <si>
    <t>2331</t>
  </si>
  <si>
    <t>Americano, Iced Cappuccino, Oat Milk , Cappuccino, FULL FAT MILK, Jasmine Mao</t>
  </si>
  <si>
    <t>2332</t>
  </si>
  <si>
    <t>Ribambelle LABUBU Box of 2, Fried Calamari, Berries &amp; Pistachios Tart</t>
  </si>
  <si>
    <t>2333</t>
  </si>
  <si>
    <t>2334</t>
  </si>
  <si>
    <t>2335</t>
  </si>
  <si>
    <t>Chicken Ndl Soup - K, Weekend Cake W</t>
  </si>
  <si>
    <t>2336</t>
  </si>
  <si>
    <t>Caramel Syrup , Staff Coffee, Ginger, COCONUT MILK</t>
  </si>
  <si>
    <t>2337</t>
  </si>
  <si>
    <t>Chicken Ndl Soup - K, Ribambelle P</t>
  </si>
  <si>
    <t>2338</t>
  </si>
  <si>
    <t>Earl Grey, Staff Coffee, FULL FAT MILK</t>
  </si>
  <si>
    <t>2339</t>
  </si>
  <si>
    <t>Add Salmon, Slice Carrot Cake, Bread Basket, Gazpacho &amp; Crab, Beef D. Pelmeni, Omelete Primavera</t>
  </si>
  <si>
    <t>2340</t>
  </si>
  <si>
    <t>2341</t>
  </si>
  <si>
    <t>Coke Zero, Acqua Panna Large</t>
  </si>
  <si>
    <t>2342</t>
  </si>
  <si>
    <t>Ice Cream Chocolate, Avocado Hummus</t>
  </si>
  <si>
    <t>2343</t>
  </si>
  <si>
    <t>2344</t>
  </si>
  <si>
    <t>2345</t>
  </si>
  <si>
    <t xml:space="preserve">Classic  Croissant, Beef Pelmeni, Choice of Croissant </t>
  </si>
  <si>
    <t>2346</t>
  </si>
  <si>
    <t>2347</t>
  </si>
  <si>
    <t>Staff Coffee, San. Pellegrino Large, Antip Lrg Sparkling, Milk Oolong, SOYA MILK</t>
  </si>
  <si>
    <t>2348</t>
  </si>
  <si>
    <t>2349</t>
  </si>
  <si>
    <t>2350</t>
  </si>
  <si>
    <t>Bread Basket, Gazpacho &amp; Crab</t>
  </si>
  <si>
    <t>2351</t>
  </si>
  <si>
    <t>Waffles, Bolognese K, Syrniki S.Cream</t>
  </si>
  <si>
    <t>2352</t>
  </si>
  <si>
    <t>Staff Coffee, Ginger, FULL FAT MILK</t>
  </si>
  <si>
    <t>2353</t>
  </si>
  <si>
    <t>2354</t>
  </si>
  <si>
    <t>Staff Coffee, COCONUT MILK, Condsenced  Milk , FULL FAT MILK</t>
  </si>
  <si>
    <t>2355</t>
  </si>
  <si>
    <t>San. Pellegrino Large, Staff Coffee, Milk Oolong, NOT REQUIRED</t>
  </si>
  <si>
    <t>2356</t>
  </si>
  <si>
    <t>Swt Potato Fries, Grill Wagyu Ribeye, Medium, Wagyu Tenderloin, Avo. Toast, Sour Dough Bread, Tomato Bruschetta, Sea Bass Carpaccio, M.Tuna Carpaccio</t>
  </si>
  <si>
    <t>2357</t>
  </si>
  <si>
    <t>2358</t>
  </si>
  <si>
    <t>Espresso, Acqua Panna Large, Earl Grey, Tropicana, Yuzu Shizuku, Jungle Kiss , Coke Zero</t>
  </si>
  <si>
    <t>2359</t>
  </si>
  <si>
    <t>Lemon Risotto, Sea Bass Carpaccio, Burrata &amp; Tomatoes, M.Tuna Carpaccio, Beef Tartare, Linguine Vongole, Magic Troll, Chocolate &amp; Hazelnut Flower, Tomato Bruschetta, Ribambelle P, Bran.Acqua Pazza, Gazpacho &amp; Crab, Insalata Caprese, Chicken Salad</t>
  </si>
  <si>
    <t>2360</t>
  </si>
  <si>
    <t xml:space="preserve">Blossom Breeze , Golden Grove , Jungle Kiss </t>
  </si>
  <si>
    <t>2361</t>
  </si>
  <si>
    <t>Avocado, Salmon, Sign. Scramble, Add Hashbrown</t>
  </si>
  <si>
    <t>2362</t>
  </si>
  <si>
    <t>2363</t>
  </si>
  <si>
    <t>Staff Coffee, NOT REQUIRED, Coke</t>
  </si>
  <si>
    <t>2364</t>
  </si>
  <si>
    <t>Caviar Omelette, M.Tuna Carpaccio</t>
  </si>
  <si>
    <t>2365</t>
  </si>
  <si>
    <t>Staff Coffee, NOT REQUIRED, FULL FAT MILK</t>
  </si>
  <si>
    <t>2366</t>
  </si>
  <si>
    <t>Watermelon Juice, SOYA MILK, Staff Coffee</t>
  </si>
  <si>
    <t>2367</t>
  </si>
  <si>
    <t>2368</t>
  </si>
  <si>
    <t>2371</t>
  </si>
  <si>
    <t>Condsenced  Milk , ALMOND MILK, Staff Coffee, NOT REQUIRED, FULL FAT MILK</t>
  </si>
  <si>
    <t>2372</t>
  </si>
  <si>
    <t>Soft, Cauliflower Popcorn, Benedict - Beef Bacon</t>
  </si>
  <si>
    <t>2373</t>
  </si>
  <si>
    <t>Add S Tuna 50 Gr, No Modifier, Sign. Scramble</t>
  </si>
  <si>
    <t>2374</t>
  </si>
  <si>
    <t>Chicken Salad, Avocado Hummus, Pros. Funghi P</t>
  </si>
  <si>
    <t>2375</t>
  </si>
  <si>
    <t>Condsenced  Milk , Staff Coffee, Vanilla Syrup , FULL FAT MILK, Ginger</t>
  </si>
  <si>
    <t>2376</t>
  </si>
  <si>
    <t>2377</t>
  </si>
  <si>
    <t>2378</t>
  </si>
  <si>
    <t>2379</t>
  </si>
  <si>
    <t>Chicken Tenders K, Bolognese K</t>
  </si>
  <si>
    <t>2380</t>
  </si>
  <si>
    <t>6/20/2025 11:00 PM</t>
  </si>
  <si>
    <t>2381</t>
  </si>
  <si>
    <t>Chocolate Ganache , Flat, Chocolate Cake</t>
  </si>
  <si>
    <t>Created on terminal MainPOS-T (WS-CASHIER) 20.06.2025. Number: {3}</t>
  </si>
  <si>
    <t>2382</t>
  </si>
  <si>
    <t>Dbl Espresso, Matcha Latte, COCONUT MILK</t>
  </si>
  <si>
    <t>2383</t>
  </si>
  <si>
    <t>Medium, Benedict - With Salmon</t>
  </si>
  <si>
    <t>2384</t>
  </si>
  <si>
    <t>2385</t>
  </si>
  <si>
    <t>2386</t>
  </si>
  <si>
    <t>2387</t>
  </si>
  <si>
    <t>2388</t>
  </si>
  <si>
    <t>2389</t>
  </si>
  <si>
    <t>Sprite, Fanta, Coke, Tropicana, Orange Juice, Acqua Panna Large, Coke Zero, Earl Grey</t>
  </si>
  <si>
    <t>2390</t>
  </si>
  <si>
    <t>Truf.Mush.Parmesan P, Grill Wagyu Ribeye, Burrata &amp; Tomatoes, Chicken Burger, Shrimp Popcorn, Medium, French Fries, Cakepops, Bolognese K, Ribambelle Labubu, Margherita P, Fried Calamari, Sea Bass Carpaccio, Chicken Tenders K, Omelete Primavera, No Modifier</t>
  </si>
  <si>
    <t>2391</t>
  </si>
  <si>
    <t>Orange Juice, English Breakfast, Staff Coffee, FULL FAT MILK</t>
  </si>
  <si>
    <t>2392</t>
  </si>
  <si>
    <t>M.Tuna Carpaccio, Tuna Nicoise, Chicken Ndl Soup - K, Ice Cream Chocolate, Salmon &amp; Avo Bruseta, Chicken Cutlets</t>
  </si>
  <si>
    <t>2393</t>
  </si>
  <si>
    <t>2394</t>
  </si>
  <si>
    <t>2395</t>
  </si>
  <si>
    <t>Beef Bacon, Choice of Croissant , Add Parmesan, Lasagna with Beef, Nutella Croissant, Sign. Scramble</t>
  </si>
  <si>
    <t>2396</t>
  </si>
  <si>
    <t>2397</t>
  </si>
  <si>
    <t>2398</t>
  </si>
  <si>
    <t>2399</t>
  </si>
  <si>
    <t>Penne Chicken K, T. Penne Chicken 0</t>
  </si>
  <si>
    <t>2400</t>
  </si>
  <si>
    <t>2401</t>
  </si>
  <si>
    <t>French Fries, Caviar Omelette</t>
  </si>
  <si>
    <t>2402</t>
  </si>
  <si>
    <t>2403</t>
  </si>
  <si>
    <t>2404</t>
  </si>
  <si>
    <t>2405</t>
  </si>
  <si>
    <t>Ice Cream Vanilla, Pavlova, Sorbet Strawberry</t>
  </si>
  <si>
    <t>2406</t>
  </si>
  <si>
    <t>2407</t>
  </si>
  <si>
    <t>Condsenced  Milk , Staff Coffee, Nuttin But Prot, ALMOND MILK</t>
  </si>
  <si>
    <t>2408</t>
  </si>
  <si>
    <t>2482</t>
  </si>
  <si>
    <t>WHITE CHOCOLATE COMPOUND BLOCK, WHITE CHOCOLATE CONCERTO 32% D'OPERA, GLUCOSE LIQUID SYRUP, MILK POWDER (2.5KG), TYLOSE POWDER 250G, ZEELANDIA WHITE DECOR ICING 2.5KG</t>
  </si>
  <si>
    <t>R&amp;D</t>
  </si>
  <si>
    <t>6/21/2025 11:00 PM</t>
  </si>
  <si>
    <t>2409</t>
  </si>
  <si>
    <t>Slice Honey Cake, Swt Potato Fries, Grilled Salmon, Mush Truf. Risotto</t>
  </si>
  <si>
    <t>Created on terminal MainPOS-T (WS-CASHIER) 21.06.2025. Number: {3}</t>
  </si>
  <si>
    <t>2410</t>
  </si>
  <si>
    <t>Gingerbcookie, Cakepops</t>
  </si>
  <si>
    <t>2411</t>
  </si>
  <si>
    <t>Acqua Panna Large, San. Pellegrino Small</t>
  </si>
  <si>
    <t>2412</t>
  </si>
  <si>
    <t>Lollipop, Chicken Cutlets, Sorbet Strawberry</t>
  </si>
  <si>
    <t>2413</t>
  </si>
  <si>
    <t>Acqua Panna Large, Staff Coffee, FULL FAT MILK</t>
  </si>
  <si>
    <t>2414</t>
  </si>
  <si>
    <t>Acqua Panna Large, Staff Coffee, SOYA MILK</t>
  </si>
  <si>
    <t>2415</t>
  </si>
  <si>
    <t>2416</t>
  </si>
  <si>
    <t>2417</t>
  </si>
  <si>
    <t>2418</t>
  </si>
  <si>
    <t>2419</t>
  </si>
  <si>
    <t>French Fries, Penne Chicken K</t>
  </si>
  <si>
    <t>2420</t>
  </si>
  <si>
    <t>2421</t>
  </si>
  <si>
    <t>2422</t>
  </si>
  <si>
    <t>2423</t>
  </si>
  <si>
    <t>French Fries, Chicken Ndl Soup - K</t>
  </si>
  <si>
    <t>2424</t>
  </si>
  <si>
    <t>2425</t>
  </si>
  <si>
    <t>2426</t>
  </si>
  <si>
    <t>2427</t>
  </si>
  <si>
    <t>Chicken Salad, Shrimp Popcorn</t>
  </si>
  <si>
    <t>2428</t>
  </si>
  <si>
    <t>2429</t>
  </si>
  <si>
    <t>Syrniki S.Cream, Beef Pepperoni P</t>
  </si>
  <si>
    <t>2430</t>
  </si>
  <si>
    <t>Wagyu Beef Burger, Med Rare, French Fries, Slice Honey Cake</t>
  </si>
  <si>
    <t>2431</t>
  </si>
  <si>
    <t>2432</t>
  </si>
  <si>
    <t>Macaron 1 Piece, Yuzu &amp; Merengue, Slice Yoghurt Berry, Slice Honey Cake, Ribambelle Labubu, Shrimp Popcorn, Tomato Bruschetta, French Fries, Margherita P, Weekend Cake W, Ice Cream Vanilla, Wagyu Tenderloin, Citrus Tart, Ice Cream Chocolate, Grill Wagyu Ribeye, Marinated Black Cod, Medium, Beef Tartare, Swt Potato Fries</t>
  </si>
  <si>
    <t>2433</t>
  </si>
  <si>
    <t>2434</t>
  </si>
  <si>
    <t>2436</t>
  </si>
  <si>
    <t>English Breakfast, Americano, Acqua Panna Large, Orange Juice, Cappuccino, Malfi Spiritz Non Alc, Vanilla Milk Shake, Botainist Sht, FULL FAT MILK, Chocolate Milk Shake</t>
  </si>
  <si>
    <t>2437</t>
  </si>
  <si>
    <t>Magic Troll, Bran.Acqua Pazza, Med Well, Chocolate &amp; Hazelnut Flower, Margherita P, Grill Wagyu Ribeye, Linguine Vongole, Insalata Caprese, Tomato Bruschetta, Chicken Cutlets, Beef Tartare, Gazpacho &amp; Crab, Burrata &amp; Tomatoes, Sea Bass Carpaccio, Chicken Tenders K</t>
  </si>
  <si>
    <t>2438</t>
  </si>
  <si>
    <t>Sprite, Acqua Panna Large, Coke, Soda Water , Classic Lemonade, Coke Zero</t>
  </si>
  <si>
    <t>2439</t>
  </si>
  <si>
    <t>2440</t>
  </si>
  <si>
    <t>Flat White, ALMOND MILK</t>
  </si>
  <si>
    <t>2441</t>
  </si>
  <si>
    <t>2442</t>
  </si>
  <si>
    <t>Cauliflower Popcorn, Shrimp Popcorn</t>
  </si>
  <si>
    <t>2443</t>
  </si>
  <si>
    <t>2444</t>
  </si>
  <si>
    <t>2445</t>
  </si>
  <si>
    <t>2446</t>
  </si>
  <si>
    <t>Shrimp Popcorn, Chicken Tenders K</t>
  </si>
  <si>
    <t>2447</t>
  </si>
  <si>
    <t>2448</t>
  </si>
  <si>
    <t>Condsenced  Milk , OAT MILK, Staff Coffee, FULL FAT MILK</t>
  </si>
  <si>
    <t>2449</t>
  </si>
  <si>
    <t>2450</t>
  </si>
  <si>
    <t>2451</t>
  </si>
  <si>
    <t>2452</t>
  </si>
  <si>
    <t>2453</t>
  </si>
  <si>
    <t>2454</t>
  </si>
  <si>
    <t>Staff Coffee, Coke, FULL FAT MILK</t>
  </si>
  <si>
    <t>2455</t>
  </si>
  <si>
    <t>Wagyu Beef Burger, Med Well, SALADS</t>
  </si>
  <si>
    <t>2458</t>
  </si>
  <si>
    <t>Slice Honey Cake, Add Shrimps 5 Pcs, Add Sausage, Chicken Ndl Soup - K, Burrata &amp; Tomatoes, Cakepops</t>
  </si>
  <si>
    <t>Created on terminal MainPOS-T (WS-CASHIER) 23.06.2025. Number: {3}</t>
  </si>
  <si>
    <t>2459</t>
  </si>
  <si>
    <t>Staff Coffee, COCONUT MILK, Acqua Panna Large, Coconut Milk , Iced Cappuccino</t>
  </si>
  <si>
    <t>2460</t>
  </si>
  <si>
    <t>Full Fat Milk, Iced Latte , Acqua Panna Large, Cappuccino, OAT MILK</t>
  </si>
  <si>
    <t>2461</t>
  </si>
  <si>
    <t>Staff Coffee, COCONUT MILK, Jasmine Mao</t>
  </si>
  <si>
    <t>2462</t>
  </si>
  <si>
    <t>2463</t>
  </si>
  <si>
    <t>Matcha Latte, NOT REQUIRED, Staff Coffee, FULL FAT MILK</t>
  </si>
  <si>
    <t>2464</t>
  </si>
  <si>
    <t>Margherita P, Chicken Ndl Soup - K, Chicken Cutlets</t>
  </si>
  <si>
    <t>2465</t>
  </si>
  <si>
    <t xml:space="preserve">Staff Coffee, FULL FAT MILK, Caramel Syrup </t>
  </si>
  <si>
    <t>2466</t>
  </si>
  <si>
    <t>Add Shrimps 5 Pcs, Caviar Omelette</t>
  </si>
  <si>
    <t>2467</t>
  </si>
  <si>
    <t>Choice of Croissant , Classic  Croissant, Baby Chicken</t>
  </si>
  <si>
    <t>2468</t>
  </si>
  <si>
    <t>Staff Coffee, OAT MILK, Chocolate Milk Shake</t>
  </si>
  <si>
    <t>2469</t>
  </si>
  <si>
    <t>OAT MILK, Staff Coffee, FULL FAT MILK</t>
  </si>
  <si>
    <t>2470</t>
  </si>
  <si>
    <t>2471</t>
  </si>
  <si>
    <t>Ginger, Coke Zero</t>
  </si>
  <si>
    <t>2472</t>
  </si>
  <si>
    <t>2473</t>
  </si>
  <si>
    <t>2474</t>
  </si>
  <si>
    <t>2475</t>
  </si>
  <si>
    <t xml:space="preserve">Staff Coffee, OAT MILK, COCONUT MILK, FULL FAT MILK, Caramel Syrup </t>
  </si>
  <si>
    <t>2476</t>
  </si>
  <si>
    <t>French Fries, KETCHUP, Add Bacon</t>
  </si>
  <si>
    <t>2477</t>
  </si>
  <si>
    <t>Staff Coffee, English Breakfast, FULL FAT MILK</t>
  </si>
  <si>
    <t>2478</t>
  </si>
  <si>
    <t>Wagyu Beef Burger, MAYO, SALADS, Medium</t>
  </si>
  <si>
    <t>2479</t>
  </si>
  <si>
    <t>CARROT, CAPSICUM RED, ONION RED, PINEAPPLE FRESH, GARLIC PEELED, SUNFLOWER OIL 4X5LTR, SALT FINE NEZO, PEPPER BLACK WHOLE, COCONUT CREAM UHT KARA, JASMINE RICE 20KG, CHILLED AUSTRALIAN TOPSIDE FRZN-STAFF MEAL, POTATO AGRIA, TOMATO PASTE 2.2KG, PEANUT BUTTER CREAMY 340G, BLACK PEPPER CRUSHED, FROZEN SHREDDED MOZZARELLA-NAPOLI CUT, PARMESAN CHEESE-, Eggs Poached, MILK FULL FAT FRESH - BAR, TOMATO DATTERINO, CABBAGE WHITE, LETTUCE ROMAINE, MAYONNAISE STANDARD/CLASSIC-HELLMANNS 3.78L, PENNE RIGATTE DE CECCO N.41 , CHICKEN THIGH CORNFED SKIN ON 130G, Chicken Breast 2.5kg, BAGUETTE (LARGE) 400G, CHICKEN WHOLE SEARA 10X1.2KG, GINGER, KINGWAY PAPRIKA POWDER, CHILLI POWDER, TURMERIC POWDER, KNOR CHICKEN STOCK POWDER, CUCUMBER, FROZEN CREAM DORY FILLET, FLOUR PIZZA BLUE 00 CAPUTO 25KG, EGGS FRESH 1X360PCS, LEMON FRESH, LIME GREEN, FROZEN SHRIMPS PD EXTRA LARGE 16/20, TOMATO BEEF, ONION WHITE, CURRY POWDER MADRAS(500GM), CHILLI CRUSHED, OIL OLIVE EXTRA VIRGIN LA CORVINIA, CORIANDER LEAVES, YOGHURT CREAM GREEK, CUMIN POWDER, PEELED TOMATOES TORRENTE 2.5KG, COOKING CREAM, SUGAR WHITE, REGULAR SOYA SAUCE-YAMASA 18LTR, TOMATO KETCHUP</t>
  </si>
  <si>
    <t>2547</t>
  </si>
  <si>
    <t>WATER ANTIPODS-STILL 500ML, WATER ANTIPODS-SPARKLING 500ML</t>
  </si>
  <si>
    <t>2456</t>
  </si>
  <si>
    <t>6/24/2025 11:00 PM</t>
  </si>
  <si>
    <t>2483</t>
  </si>
  <si>
    <t>Created on terminal MainPOS-T (WS-CASHIER) 24.06.2025. Number: {3}</t>
  </si>
  <si>
    <t>2484</t>
  </si>
  <si>
    <t xml:space="preserve">Full Fat Milk, Iced Latte </t>
  </si>
  <si>
    <t>2485</t>
  </si>
  <si>
    <t>NOT REQUIRED, OAT MILK, Staff Coffee, FULL FAT MILK</t>
  </si>
  <si>
    <t>2486</t>
  </si>
  <si>
    <t>2487</t>
  </si>
  <si>
    <t>SALADS, Chicken Burger</t>
  </si>
  <si>
    <t>2488</t>
  </si>
  <si>
    <t>Staff Coffee, Red Bull, FULL FAT MILK</t>
  </si>
  <si>
    <t>2489</t>
  </si>
  <si>
    <t>Salmon, Sign. Scramble</t>
  </si>
  <si>
    <t>2490</t>
  </si>
  <si>
    <t>2491</t>
  </si>
  <si>
    <t>2492</t>
  </si>
  <si>
    <t>NOT REQUIRED, Milk Oolong, Staff Coffee</t>
  </si>
  <si>
    <t>2493</t>
  </si>
  <si>
    <t>2494</t>
  </si>
  <si>
    <t>2495</t>
  </si>
  <si>
    <t>Slice Chocolate Cake, Shrimp Popcorn</t>
  </si>
  <si>
    <t>2496</t>
  </si>
  <si>
    <t>Full Fat Milk, English Breakfast, Iced Latte , Coke Zero</t>
  </si>
  <si>
    <t>2497</t>
  </si>
  <si>
    <t>2498</t>
  </si>
  <si>
    <t>2499</t>
  </si>
  <si>
    <t xml:space="preserve">Staff Coffee, COCONUT MILK, Caramel Syrup </t>
  </si>
  <si>
    <t>6/25/2025 11:00 PM</t>
  </si>
  <si>
    <t>2500</t>
  </si>
  <si>
    <t>Pizza Margherita CC, Slice Chocolate Cake</t>
  </si>
  <si>
    <t>Created on terminal MainPOS-T (WS-CASHIER) 25.06.2025. Number: {3}</t>
  </si>
  <si>
    <t>2501</t>
  </si>
  <si>
    <t>Caviar Omelette, Tuna Nicoise, Lasagna with Beef</t>
  </si>
  <si>
    <t>2502</t>
  </si>
  <si>
    <t>2503</t>
  </si>
  <si>
    <t>2504</t>
  </si>
  <si>
    <t>Acqua Panna Small, Staff Coffee, SOYA MILK</t>
  </si>
  <si>
    <t>2505</t>
  </si>
  <si>
    <t>KETCHUP, Add Egg, Slice Honey Cake, Add Salmon</t>
  </si>
  <si>
    <t>2506</t>
  </si>
  <si>
    <t>Condsenced  Milk , Green Detox, Staff Coffee, ALMOND MILK</t>
  </si>
  <si>
    <t>2507</t>
  </si>
  <si>
    <t>2508</t>
  </si>
  <si>
    <t>2509</t>
  </si>
  <si>
    <t>Soft, Benedict - Beef Bacon, Labubu, Berries &amp; Pistachios Tart, Mash Potato Truf, Full Fat, Med Well, Fried Calamari, Tuna Nicoise, Grill Wagyu Ribeye, Gnocchi with Pesto, Oatmeal Porridge, Insalata Caprese, Chicken Tenders K, Beef Tartare, Baby Chicken</t>
  </si>
  <si>
    <t>2510</t>
  </si>
  <si>
    <t xml:space="preserve">Staff Coffee, FULL FAT MILK, Golden Grove </t>
  </si>
  <si>
    <t>2511</t>
  </si>
  <si>
    <t>Sour Dough Bread, Avo. Toast, Soft, Add Salmon</t>
  </si>
  <si>
    <t>2512</t>
  </si>
  <si>
    <t>2513</t>
  </si>
  <si>
    <t>2514</t>
  </si>
  <si>
    <t>Choice of Croissant , Nutella Croissant, Crab &amp; Caviar Bruseta</t>
  </si>
  <si>
    <t>2515</t>
  </si>
  <si>
    <t>2516</t>
  </si>
  <si>
    <t>2517</t>
  </si>
  <si>
    <t>2518</t>
  </si>
  <si>
    <t>Staff Coffee, ALMOND MILK</t>
  </si>
  <si>
    <t>2519</t>
  </si>
  <si>
    <t>Beef Pepperoni P, Avocado Hummus</t>
  </si>
  <si>
    <t>2520</t>
  </si>
  <si>
    <t>Pavlova, Ribambelle Labubu, Macaron 1 Piece, Chicken Salad</t>
  </si>
  <si>
    <t>2521</t>
  </si>
  <si>
    <t>Flat White, FULL FAT MILK, Americano, Cortado, Matcha Latte, Staff Coffee, COCONUT MILK, SOYA MILK</t>
  </si>
  <si>
    <t>2522</t>
  </si>
  <si>
    <t>2523</t>
  </si>
  <si>
    <t>Milk Oolong, Americano, San. Pellegrino Large</t>
  </si>
  <si>
    <t>2524</t>
  </si>
  <si>
    <t>Grilled Octopus, Chocolate &amp; Hazelnut Flower, Labubu, Crab &amp; Mango Salad, Insalata Caprese, Mango Cheesecake</t>
  </si>
  <si>
    <t>2525</t>
  </si>
  <si>
    <t>Slice Chocolate Cake, Slice Honey Cake, Add Sausage</t>
  </si>
  <si>
    <t>2526</t>
  </si>
  <si>
    <t>Photo Frame WS, Polymer Mug WS</t>
  </si>
  <si>
    <t>2527</t>
  </si>
  <si>
    <t>Green Apple Juice, Staff Coffee, FULL FAT MILK</t>
  </si>
  <si>
    <t>2529</t>
  </si>
  <si>
    <t>2530</t>
  </si>
  <si>
    <t>2531</t>
  </si>
  <si>
    <t>Acqua Panna Large, Staff Coffee, San. Pellegrino Small, SOYA MILK</t>
  </si>
  <si>
    <t>2532</t>
  </si>
  <si>
    <t>Staff Coffee, Mint Duo, FULL FAT MILK</t>
  </si>
  <si>
    <t>2533</t>
  </si>
  <si>
    <t>Omelete Primavera, Add Salmon, Burrata &amp; Tomatoes, Pros. Funghi P</t>
  </si>
  <si>
    <t>2534</t>
  </si>
  <si>
    <t>2535</t>
  </si>
  <si>
    <t>2536</t>
  </si>
  <si>
    <t>Add Egg, Lasagna with Beef, Add Salmon</t>
  </si>
  <si>
    <t>2537</t>
  </si>
  <si>
    <t>2538</t>
  </si>
  <si>
    <t>Full Fat, Oatmeal Porridge, Lasagna with Beef</t>
  </si>
  <si>
    <t>2539</t>
  </si>
  <si>
    <t>2540</t>
  </si>
  <si>
    <t>2541</t>
  </si>
  <si>
    <t>OAT MILK, Staff Coffee, FULL FAT MILK, ALMOND MILK</t>
  </si>
  <si>
    <t>2542</t>
  </si>
  <si>
    <t>French Fries, Chicken Salad, Add Avocado</t>
  </si>
  <si>
    <t>2543</t>
  </si>
  <si>
    <t>NOT REQUIRED, Staff Coffee, FULL FAT MILK</t>
  </si>
  <si>
    <t>2544</t>
  </si>
  <si>
    <t>2545</t>
  </si>
  <si>
    <t>2546</t>
  </si>
  <si>
    <t>Latte, FULL FAT MILK</t>
  </si>
  <si>
    <t>2549</t>
  </si>
  <si>
    <t>French Fries, Margherita P, Slice Honey Cake, Add Sausage, Lemon Risotto</t>
  </si>
  <si>
    <t>2550</t>
  </si>
  <si>
    <t>Chocolate Milk Shake, Americano, San. Pellegrino Large</t>
  </si>
  <si>
    <t>2551</t>
  </si>
  <si>
    <t>Orange Juice, Coke, Earl Grey, E Green Apple Juice, E Baby Boss, Acqua Panna Large, E Summer Cup, E Classic Lemonade, E Orange Juice, Iced Americano , Oat Milk , OAT MILK, Gls Western Cape Rose, ALMOND MILK, Coke Zero, Cortado, LOW FAT MILK, San. Pellegrino Large, Flat White, Iced Latte , Cappuccino, Corona, San. Pellegrino Small, Americano, Blossom Breeze , Acqua Panna Small, Iced Match Latte , Coconut Milk , Chocolate Milk Shake, Tropicana</t>
  </si>
  <si>
    <t>2552</t>
  </si>
  <si>
    <t>Bolognese K, Yuzu &amp; Merengue, Cupcake Vanilla, E Beef Pepperoni, E Insalata Caprese, Chocolate Spheres 5 Pics, Vanilla Cake, E Skirt Steak Brusc Bites, E Cheese Platter, E Tomato &amp; Burrata P, E Hummus In Bread Cup, Cupcake Medium, Price Diffrence Event, E Green Bowl, 3D Sophisticated, E Tomato Brusc Bites, E Chicken Nuggets, E Truffle Mushroom And Parmesan, Honey Spice Cookies, E Korean Beef Lettuce Wraps, Flat, E Crispy Rice With Tuna 1Pc, E Vegetable Sticks, Chocolate Cake, E Sweet Potato Fries, E Salmon Brusc Bites, E Assorted Fruit Platter, E Tuna Niçoise, E Pop It Ck, E Shrimp Popcorn, E Margarita P, OPEN FOOD, E Cauliflower Popcorn, E Vegetable Platter, Cakepops decorate, E Salmon Tacos, E French Fries, E Burrata &amp; Tomatoes, E Berry Canape, Cake Cream Cheese, Bran.Acqua Pazza, Ribambelle P, KETCHUP, Chocolate &amp; Hazelnut Flower, Tenders 0, Burrata &amp; Tomatoes, Sea Bass Carpaccio, Chicken Cutlets 0, Insalata Caprese, Chicken Tenders K, Lemon Risotto, Med Well, Wagyu Tenderloin, Labubu, Gazpacho &amp; Crab, Linguine Vongole</t>
  </si>
  <si>
    <t>2553</t>
  </si>
  <si>
    <t>Face Painting, Cryo Ice Cream, Premium Costume, Photo 1200, Service Charge, Backdrop, White Paper Disco, Sweets Pinata WS , Table Setup, E Popcorn, E Ceramic Regular, Cotton Candy, E Wend Playground</t>
  </si>
  <si>
    <t>2554</t>
  </si>
  <si>
    <t>Flat White, Coke, FULL FAT MILK</t>
  </si>
  <si>
    <t>2555</t>
  </si>
  <si>
    <t>Caviar Omelette, Bread Basket, Lasagna with Beef</t>
  </si>
  <si>
    <t>2556</t>
  </si>
  <si>
    <t xml:space="preserve">NOT REQUIRED, Orange Juice, Staff Coffee, Golden Grove </t>
  </si>
  <si>
    <t>2557</t>
  </si>
  <si>
    <t>Tomato, Sign. Scramble, Avocado</t>
  </si>
  <si>
    <t>2558</t>
  </si>
  <si>
    <t>2559</t>
  </si>
  <si>
    <t>2560</t>
  </si>
  <si>
    <t>Beef Pepperoni P, Add Egg, Add Salmon</t>
  </si>
  <si>
    <t>2562</t>
  </si>
  <si>
    <t>2563</t>
  </si>
  <si>
    <t>2564</t>
  </si>
  <si>
    <t>2565</t>
  </si>
  <si>
    <t>2566</t>
  </si>
  <si>
    <t>Ginger, Latte, OPEN NON - ALC  BEVG, Staff Coffee, COCONUT MILK, FULL FAT MILK, Coke Zero</t>
  </si>
  <si>
    <t>2567</t>
  </si>
  <si>
    <t>Chamomile, Staff Coffee, ALMOND MILK</t>
  </si>
  <si>
    <t>2568</t>
  </si>
  <si>
    <t>2569</t>
  </si>
  <si>
    <t>MAYO, Chicken Burger, French Fries</t>
  </si>
  <si>
    <t>2570</t>
  </si>
  <si>
    <t>2571</t>
  </si>
  <si>
    <t>Slice Chocolate Cake, Slice Yoghurt Berry, Apple Crumble, Slice Honey Cake, Banoffee, Margherita P, Cakepops</t>
  </si>
  <si>
    <t>2572</t>
  </si>
  <si>
    <t>Medium, Benedict- With Truffle, Benedict - With Salmon, Gnocchi with Pesto</t>
  </si>
  <si>
    <t>2575</t>
  </si>
  <si>
    <t>Latte, Acqua Panna Large, Earl Grey, ALMOND MILK, Green Apple Juice, Cappuccino, Aperol Spiritz, Chai Lover, LOW FAT MILK, Orange Juice, Ribambelle G&amp;T Non Alc, Coke, Tropicana</t>
  </si>
  <si>
    <t>2576</t>
  </si>
  <si>
    <t>Mash Potato Truf, Sunday Honey Cake W, Wagyu Tenderloin, Tenders 0, Crab &amp; Mango Salad, Cupcakes CC, Medium, Grilled Salmon, B.Cheese Penne K, Tomato Bruschetta, Chicken Cutlets, Cakepops, Weekend Cake W, Penne Chicken K, Burrata &amp; Tom P, Linguini Lobster, Lasagna with Beef, Green Bowl</t>
  </si>
  <si>
    <t>2577</t>
  </si>
  <si>
    <t>2578</t>
  </si>
  <si>
    <t>2579</t>
  </si>
  <si>
    <t>2580</t>
  </si>
  <si>
    <t>2581</t>
  </si>
  <si>
    <t>2582</t>
  </si>
  <si>
    <t>2583</t>
  </si>
  <si>
    <t>2584</t>
  </si>
  <si>
    <t>2585</t>
  </si>
  <si>
    <t>Condsenced  Milk , Staff Coffee, FULL FAT MILK, ALMOND MILK</t>
  </si>
  <si>
    <t>2586</t>
  </si>
  <si>
    <t>2587</t>
  </si>
  <si>
    <t>Avo. Toast, Soft, Classic Croissant, Add Salmon</t>
  </si>
  <si>
    <t>2588</t>
  </si>
  <si>
    <t>Ginger, Condsenced  Milk , Staff Coffee, FULL FAT MILK</t>
  </si>
  <si>
    <t>2589</t>
  </si>
  <si>
    <t>Bran.Acqua Pazza, Choice of Croissant , Classic  Croissant</t>
  </si>
  <si>
    <t>2590</t>
  </si>
  <si>
    <t>2591</t>
  </si>
  <si>
    <t>2592</t>
  </si>
  <si>
    <t>2593</t>
  </si>
  <si>
    <t>2594</t>
  </si>
  <si>
    <t>2595</t>
  </si>
  <si>
    <t>Acqua Panna Large, Coke Zero</t>
  </si>
  <si>
    <t>2596</t>
  </si>
  <si>
    <t>2597</t>
  </si>
  <si>
    <t>P&amp;P, Staff Coffee, Coke, FULL FAT MILK, LOW FAT MILK</t>
  </si>
  <si>
    <t>2598</t>
  </si>
  <si>
    <t>Wagyu Beef Burger, OPEN FOOD, Rare, French Fries</t>
  </si>
  <si>
    <t>2599</t>
  </si>
  <si>
    <t>2604</t>
  </si>
  <si>
    <t>ARCHERS PEACH SCHNAPPS, BAILEYS ORIGINAL, GRANADINE SYRUP, BOLS CURACAO BLUE 70CL</t>
  </si>
  <si>
    <t>for Open items- Brain Damage</t>
  </si>
  <si>
    <t>2600</t>
  </si>
  <si>
    <t>Chocolate &amp; Hazelnut Flower, Macaron 1 Piece, Beef Pepperoni P, Mash Potato Truf, OPEN FOOD, Shrimp Popcorn, Baby Chicken, Chicken Cutlets, Ice Cream Vanilla, Ice Cream Chocolate, Slice Carrot Cake, B.Cheese Penne K, Ribambelle Labubu</t>
  </si>
  <si>
    <t>2602</t>
  </si>
  <si>
    <t>2603</t>
  </si>
  <si>
    <t>Acqua Panna Small, Chocolate Milk Shake, Coke Zero, OAT MILK, Staff Coffee, Condsenced  Milk , FULL FAT MILK</t>
  </si>
  <si>
    <t>2605</t>
  </si>
  <si>
    <t>Cauliflower Popcorn, Pros. Funghi P</t>
  </si>
  <si>
    <t>2606</t>
  </si>
  <si>
    <t>2607</t>
  </si>
  <si>
    <t>2608</t>
  </si>
  <si>
    <t>Spanish Latte, FULL FAT MILK</t>
  </si>
  <si>
    <t>2609</t>
  </si>
  <si>
    <t>2610</t>
  </si>
  <si>
    <t>SALADS, Chicken Burger, B.Cheese Penne K</t>
  </si>
  <si>
    <t>2611</t>
  </si>
  <si>
    <t>2612</t>
  </si>
  <si>
    <t>2613</t>
  </si>
  <si>
    <t>2614</t>
  </si>
  <si>
    <t>2615</t>
  </si>
  <si>
    <t>2616</t>
  </si>
  <si>
    <t>2617</t>
  </si>
  <si>
    <t>2618</t>
  </si>
  <si>
    <t>Truf.Mush.Parmesan P, Add Bacon</t>
  </si>
  <si>
    <t>2619</t>
  </si>
  <si>
    <t>2620</t>
  </si>
  <si>
    <t>2645</t>
  </si>
  <si>
    <t>CHICKEN WHOLE SEARA 10X1.2KG, MUSTARD DIJON FINE 865G, BLACK PEPPER CRUSHED, SALT FINE NEZO, Butter, FLOUR PIZZA BLUE 00 CAPUTO 25KG, OIL OLIVE EXTRA VIRGIN LA CORVINIA, GARLIC POWDER, KNOR CHICKEN STOCK POWDER, JASMINE RICE 20KG, CABBAGE WHITE, CARROT, MAYONNAISE STANDARD/CLASSIC-HELLMANNS 3.78L, CHILLED AUSTRALIAN TOPSIDE FRZN-STAFF MEAL, COOKING CREAM, MUSHROOM BUTTON, TOMATO BEEF, ONION RED, POTATO AGRIA, GARLIC PEELED, GINGER, SUNFLOWER OIL 4X5LTR, LETTUCE ROMAINE, CUCUMBER, ZUCCHINI YELLOW, ZUCCHINI GREEN, ONION WHITE, THYME, Chicken Breast 2.5kg, PEELED TOMATOES TORRENTE 2.5KG, FULL CREAM MILK LACNOR - Kitchen, BUTTER, LASAGNA SHEET 2.5KG, R Pesto, PARMESAN CHEESE-, CAPSICUM RED, ASIAN MIX, TOMATO KETCHUP, R Soy Sauce, CHILLI POWDER, SUGAR WHITE, LEMON FRESH, BABY POTATO, WATERMELON, BAY LEAVES WHOLE-NATURAL SPICES(500GM), KINGSWAY STAR ANISE, EGGS FRESH 1X360PCS, PASTA SPAGHETTI, R Shrimp Dumplings, R Shrimp Arancini, BEEF CHEEK, FLOUR TORTILLA, R Mushroom Arancini Ball, Margarita P, Add Pepperoni, EGGPLANT</t>
  </si>
  <si>
    <t>2621</t>
  </si>
  <si>
    <t>Created on terminal MainPOS-T (WS-CASHIER) 30.06.2025. Number: {3}</t>
  </si>
  <si>
    <t>2622</t>
  </si>
  <si>
    <t>2623</t>
  </si>
  <si>
    <t>2624</t>
  </si>
  <si>
    <t>2625</t>
  </si>
  <si>
    <t>2626</t>
  </si>
  <si>
    <t>Chicken Ndl Soup - K, Grill Wagyu Ribeye, Benedict - Beef Bacon, Soft, Avocado Hummus, Medium, Chicken Tenders K</t>
  </si>
  <si>
    <t>2627</t>
  </si>
  <si>
    <t>2628</t>
  </si>
  <si>
    <t>2629</t>
  </si>
  <si>
    <t>Avocado Hummus, Beef D. Pelmeni</t>
  </si>
  <si>
    <t>2630</t>
  </si>
  <si>
    <t>2631</t>
  </si>
  <si>
    <t>2632</t>
  </si>
  <si>
    <t>2633</t>
  </si>
  <si>
    <t>Macaron 1 Piece, Tomato, Sign. Scramble, Avocado</t>
  </si>
  <si>
    <t>2634</t>
  </si>
  <si>
    <t>NOT REQUIRED, Orange Juice, Staff Coffee, Americano</t>
  </si>
  <si>
    <t>2635</t>
  </si>
  <si>
    <t>Choice of Croissant , Chicken Ndl Soup - K, Add Bacon, Add Egg, OPEN FOOD, Classic  Croissant</t>
  </si>
  <si>
    <t>2636</t>
  </si>
  <si>
    <t>Ginger, NOT REQUIRED, English Breakfast, Staff Coffee</t>
  </si>
  <si>
    <t>2637</t>
  </si>
  <si>
    <t xml:space="preserve">Staff Coffee, COCONUT MILK, FULL FAT MILK, Caramel Syrup </t>
  </si>
  <si>
    <t>2638</t>
  </si>
  <si>
    <t>Add Bacon, Swt Potato Fries</t>
  </si>
  <si>
    <t>2639</t>
  </si>
  <si>
    <t>2640</t>
  </si>
  <si>
    <t>2641</t>
  </si>
  <si>
    <t>Chicken Burger, Avocado Hummus, French Fries</t>
  </si>
  <si>
    <t>2673</t>
  </si>
  <si>
    <t>BEEF CHEEK, OCTOPUS TRAY BANDEJA N1 3/4KG</t>
  </si>
  <si>
    <t>COGS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</si>
</sst>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5" formatCode="0.000"/>
    <numFmt numFmtId="166" formatCode="##,###,###,###,###,###,###,###,###,##0;\-##,###,###,###,###,###,###,###,###,##0"/>
    <numFmt numFmtId="167" formatCode="&quot;Total: &quot;#,##0.00"/>
    <numFmt numFmtId="168" formatCode="#########################0.000;\-#########################0.000"/>
    <numFmt numFmtId="169" formatCode="_(* #,##0_);_(* \(#,##0\);_(* &quot;-&quot;??_);_(@_)"/>
    <numFmt numFmtId="170" formatCode="_ * #,##0_ ;_ * \-#,##0_ ;_ * &quot;-&quot;??_ ;_ @_ "/>
    <numFmt numFmtId="171" formatCode="0.0%"/>
  </numFmts>
  <fonts count="30">
    <font>
      <sz val="11"/>
      <color theme="1"/>
      <name val="Calibri"/>
      <charset val="134"/>
      <scheme val="minor"/>
    </font>
    <font>
      <sz val="11"/>
      <color theme="1"/>
      <name val="Calibri"/>
      <family val="2"/>
      <scheme val="minor"/>
    </font>
    <font>
      <b/>
      <sz val="11"/>
      <color theme="1"/>
      <name val="Calibri"/>
      <charset val="134"/>
      <scheme val="minor"/>
    </font>
    <font>
      <b/>
      <sz val="8.25"/>
      <color rgb="FF000000"/>
      <name val="Tahoma"/>
      <charset val="134"/>
    </font>
    <font>
      <sz val="8.25"/>
      <color rgb="FF000000"/>
      <name val="Tahoma"/>
      <charset val="134"/>
    </font>
    <font>
      <b/>
      <sz val="8.25"/>
      <color rgb="FF444444"/>
      <name val="Tahoma"/>
      <charset val="134"/>
    </font>
    <font>
      <sz val="16"/>
      <color rgb="FF000000"/>
      <name val="Tahoma"/>
      <charset val="134"/>
    </font>
    <font>
      <sz val="10"/>
      <color rgb="FF000000"/>
      <name val="Tahoma"/>
      <charset val="134"/>
    </font>
    <font>
      <sz val="12"/>
      <color rgb="FF000000"/>
      <name val="Tahoma"/>
      <charset val="134"/>
    </font>
    <font>
      <b/>
      <sz val="11"/>
      <color theme="0"/>
      <name val="Calibri"/>
      <charset val="134"/>
      <scheme val="minor"/>
    </font>
    <font>
      <b/>
      <sz val="14"/>
      <color rgb="FF000000"/>
      <name val="Tahoma"/>
      <charset val="134"/>
    </font>
    <font>
      <sz val="14"/>
      <color theme="1"/>
      <name val="Calibri"/>
      <charset val="134"/>
      <scheme val="minor"/>
    </font>
    <font>
      <sz val="22"/>
      <color theme="1"/>
      <name val="Calibri"/>
      <charset val="134"/>
      <scheme val="minor"/>
    </font>
    <font>
      <sz val="16"/>
      <color theme="1"/>
      <name val="Calibri"/>
      <charset val="134"/>
      <scheme val="minor"/>
    </font>
    <font>
      <b/>
      <sz val="16"/>
      <color theme="1"/>
      <name val="Calibri"/>
      <charset val="134"/>
      <scheme val="minor"/>
    </font>
    <font>
      <b/>
      <sz val="14"/>
      <color theme="1"/>
      <name val="Calibri"/>
      <charset val="134"/>
      <scheme val="minor"/>
    </font>
    <font>
      <b/>
      <i/>
      <u/>
      <sz val="20"/>
      <color theme="0"/>
      <name val="Calibri"/>
      <charset val="134"/>
      <scheme val="minor"/>
    </font>
    <font>
      <b/>
      <sz val="15"/>
      <color theme="0"/>
      <name val="Calibri"/>
      <charset val="134"/>
      <scheme val="minor"/>
    </font>
    <font>
      <sz val="11"/>
      <color theme="5" tint="-0.249977111117893"/>
      <name val="Calibri"/>
      <charset val="134"/>
      <scheme val="minor"/>
    </font>
    <font>
      <b/>
      <i/>
      <sz val="11"/>
      <color theme="1"/>
      <name val="Calibri"/>
      <charset val="134"/>
      <scheme val="minor"/>
    </font>
    <font>
      <sz val="11"/>
      <color theme="0"/>
      <name val="Calibri"/>
      <charset val="134"/>
      <scheme val="minor"/>
    </font>
    <font>
      <b/>
      <i/>
      <u/>
      <sz val="14"/>
      <color theme="1"/>
      <name val="Calibri"/>
      <charset val="134"/>
      <scheme val="minor"/>
    </font>
    <font>
      <u/>
      <sz val="11"/>
      <color theme="10"/>
      <name val="Calibri"/>
      <charset val="134"/>
      <scheme val="minor"/>
    </font>
    <font>
      <sz val="11"/>
      <color theme="4" tint="-0.249977111117893"/>
      <name val="Calibri"/>
      <charset val="134"/>
      <scheme val="minor"/>
    </font>
    <font>
      <b/>
      <sz val="15"/>
      <color theme="0"/>
      <name val="Arial"/>
      <charset val="134"/>
    </font>
    <font>
      <sz val="15"/>
      <color theme="0"/>
      <name val="Arial"/>
      <charset val="134"/>
    </font>
    <font>
      <b/>
      <sz val="11"/>
      <color theme="4" tint="-0.249977111117893"/>
      <name val="Calibri"/>
      <charset val="134"/>
      <scheme val="minor"/>
    </font>
    <font>
      <sz val="11"/>
      <color theme="1"/>
      <name val="Calibri"/>
      <charset val="134"/>
      <scheme val="minor"/>
    </font>
    <font>
      <u/>
      <sz val="11"/>
      <color theme="1"/>
      <name val="Calibri"/>
      <family val="2"/>
      <scheme val="minor"/>
    </font>
    <font>
      <b/>
      <i/>
      <u/>
      <sz val="20"/>
      <color theme="0"/>
      <name val="Calibri"/>
      <family val="2"/>
      <scheme val="minor"/>
    </font>
  </fonts>
  <fills count="15">
    <fill>
      <patternFill patternType="none"/>
    </fill>
    <fill>
      <patternFill patternType="gray125"/>
    </fill>
    <fill>
      <patternFill patternType="solid">
        <fgColor rgb="FFF0F0F0"/>
        <bgColor indexed="64"/>
      </patternFill>
    </fill>
    <fill>
      <patternFill patternType="solid">
        <fgColor rgb="FFFAFAFA"/>
        <bgColor indexed="64"/>
      </patternFill>
    </fill>
    <fill>
      <patternFill patternType="solid">
        <fgColor rgb="FFFFFFFF"/>
        <bgColor indexed="64"/>
      </patternFill>
    </fill>
    <fill>
      <patternFill patternType="solid">
        <fgColor rgb="FFD3D3D3"/>
        <bgColor indexed="64"/>
      </patternFill>
    </fill>
    <fill>
      <patternFill patternType="solid">
        <fgColor theme="0"/>
        <bgColor indexed="64"/>
      </patternFill>
    </fill>
    <fill>
      <patternFill patternType="solid">
        <fgColor theme="1" tint="0.499984740745262"/>
        <bgColor indexed="64"/>
      </patternFill>
    </fill>
    <fill>
      <patternFill patternType="solid">
        <fgColor rgb="FFA9A9A9"/>
        <bgColor indexed="64"/>
      </patternFill>
    </fill>
    <fill>
      <patternFill patternType="solid">
        <fgColor theme="4" tint="0.79992065187536243"/>
        <bgColor indexed="64"/>
      </patternFill>
    </fill>
    <fill>
      <patternFill patternType="solid">
        <fgColor theme="2" tint="-0.499984740745262"/>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4" tint="0.59999389629810485"/>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rgb="FFA9A9A9"/>
      </left>
      <right style="thin">
        <color rgb="FFA9A9A9"/>
      </right>
      <top style="thin">
        <color rgb="FFA9A9A9"/>
      </top>
      <bottom style="thin">
        <color rgb="FFA9A9A9"/>
      </bottom>
      <diagonal/>
    </border>
    <border>
      <left style="medium">
        <color auto="1"/>
      </left>
      <right style="dashed">
        <color auto="1"/>
      </right>
      <top style="dashed">
        <color auto="1"/>
      </top>
      <bottom style="dashed">
        <color auto="1"/>
      </bottom>
      <diagonal/>
    </border>
    <border>
      <left style="dashed">
        <color auto="1"/>
      </left>
      <right style="dashed">
        <color auto="1"/>
      </right>
      <top style="medium">
        <color auto="1"/>
      </top>
      <bottom style="dashed">
        <color auto="1"/>
      </bottom>
      <diagonal/>
    </border>
    <border>
      <left style="thin">
        <color rgb="FFA9A9A9"/>
      </left>
      <right style="thin">
        <color rgb="FFA9A9A9"/>
      </right>
      <top/>
      <bottom/>
      <diagonal/>
    </border>
    <border>
      <left style="thin">
        <color rgb="FFA9A9A9"/>
      </left>
      <right style="thin">
        <color rgb="FFA9A9A9"/>
      </right>
      <top style="thin">
        <color rgb="FFA9A9A9"/>
      </top>
      <bottom style="thin">
        <color auto="1"/>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
      <left/>
      <right/>
      <top/>
      <bottom style="thin">
        <color rgb="FF808080"/>
      </bottom>
      <diagonal/>
    </border>
    <border>
      <left/>
      <right style="thin">
        <color rgb="FF808080"/>
      </right>
      <top/>
      <bottom style="thin">
        <color rgb="FF808080"/>
      </bottom>
      <diagonal/>
    </border>
    <border>
      <left/>
      <right/>
      <top/>
      <bottom style="thin">
        <color auto="1"/>
      </bottom>
      <diagonal/>
    </border>
    <border>
      <left style="medium">
        <color auto="1"/>
      </left>
      <right/>
      <top style="medium">
        <color auto="1"/>
      </top>
      <bottom/>
      <diagonal/>
    </border>
    <border>
      <left style="thin">
        <color rgb="FFA9A9A9"/>
      </left>
      <right style="medium">
        <color auto="1"/>
      </right>
      <top style="medium">
        <color auto="1"/>
      </top>
      <bottom style="thin">
        <color rgb="FFA9A9A9"/>
      </bottom>
      <diagonal/>
    </border>
    <border>
      <left style="medium">
        <color auto="1"/>
      </left>
      <right/>
      <top/>
      <bottom/>
      <diagonal/>
    </border>
    <border>
      <left/>
      <right style="medium">
        <color auto="1"/>
      </right>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rgb="FF808080"/>
      </left>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right/>
      <top style="thin">
        <color rgb="FF808080"/>
      </top>
      <bottom style="thin">
        <color rgb="FF808080"/>
      </bottom>
      <diagonal/>
    </border>
    <border>
      <left/>
      <right/>
      <top style="medium">
        <color auto="1"/>
      </top>
      <bottom/>
      <diagonal/>
    </border>
    <border>
      <left/>
      <right/>
      <top/>
      <bottom style="medium">
        <color auto="1"/>
      </bottom>
      <diagonal/>
    </border>
    <border>
      <left style="medium">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medium">
        <color auto="1"/>
      </right>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dashed">
        <color auto="1"/>
      </left>
      <right style="dashed">
        <color auto="1"/>
      </right>
      <top style="dashed">
        <color auto="1"/>
      </top>
      <bottom/>
      <diagonal/>
    </border>
    <border>
      <left style="dashed">
        <color auto="1"/>
      </left>
      <right style="medium">
        <color auto="1"/>
      </right>
      <top style="dashed">
        <color auto="1"/>
      </top>
      <bottom/>
      <diagonal/>
    </border>
    <border>
      <left style="thin">
        <color rgb="FF808080"/>
      </left>
      <right style="thin">
        <color rgb="FF808080"/>
      </right>
      <top style="thin">
        <color rgb="FF808080"/>
      </top>
      <bottom/>
      <diagonal/>
    </border>
  </borders>
  <cellStyleXfs count="4">
    <xf numFmtId="0" fontId="0" fillId="0" borderId="0"/>
    <xf numFmtId="43" fontId="27" fillId="0" borderId="0" applyFont="0" applyFill="0" applyBorder="0" applyAlignment="0" applyProtection="0"/>
    <xf numFmtId="9" fontId="27" fillId="0" borderId="0" applyFont="0" applyFill="0" applyBorder="0" applyAlignment="0" applyProtection="0"/>
    <xf numFmtId="0" fontId="22" fillId="0" borderId="0" applyNumberFormat="0" applyFill="0" applyBorder="0" applyAlignment="0" applyProtection="0"/>
  </cellStyleXfs>
  <cellXfs count="175">
    <xf numFmtId="0" fontId="0" fillId="0" borderId="0" xfId="0"/>
    <xf numFmtId="0" fontId="0" fillId="0" borderId="0" xfId="0" applyFont="1" applyFill="1" applyAlignment="1">
      <alignment vertical="center"/>
    </xf>
    <xf numFmtId="0" fontId="2" fillId="0" borderId="1" xfId="0" applyFont="1" applyFill="1" applyBorder="1" applyAlignment="1"/>
    <xf numFmtId="49" fontId="3" fillId="0" borderId="1" xfId="0" applyNumberFormat="1" applyFont="1" applyFill="1" applyBorder="1" applyAlignment="1">
      <alignment horizontal="center" vertical="center" readingOrder="1"/>
    </xf>
    <xf numFmtId="49" fontId="3" fillId="2" borderId="1" xfId="0" applyNumberFormat="1" applyFont="1" applyFill="1" applyBorder="1" applyAlignment="1">
      <alignment horizontal="center" vertical="center" readingOrder="1"/>
    </xf>
    <xf numFmtId="0" fontId="0" fillId="0" borderId="1" xfId="0" applyFont="1" applyFill="1" applyBorder="1" applyAlignment="1"/>
    <xf numFmtId="0" fontId="4" fillId="2" borderId="1" xfId="0" applyFont="1" applyFill="1" applyBorder="1" applyAlignment="1">
      <alignment horizontal="left" vertical="center" readingOrder="1"/>
    </xf>
    <xf numFmtId="0" fontId="4" fillId="0" borderId="1" xfId="0" applyFont="1" applyFill="1" applyBorder="1" applyAlignment="1">
      <alignment horizontal="left" vertical="center" readingOrder="1"/>
    </xf>
    <xf numFmtId="0" fontId="4" fillId="2" borderId="1" xfId="0" applyFont="1" applyFill="1" applyBorder="1" applyAlignment="1">
      <alignment vertical="center" readingOrder="1"/>
    </xf>
    <xf numFmtId="0" fontId="3" fillId="2" borderId="1" xfId="0" applyFont="1" applyFill="1" applyBorder="1" applyAlignment="1">
      <alignment horizontal="center" vertical="center" readingOrder="1"/>
    </xf>
    <xf numFmtId="0" fontId="3" fillId="2" borderId="0" xfId="0" applyFont="1" applyFill="1" applyBorder="1" applyAlignment="1">
      <alignment horizontal="center" vertical="center" readingOrder="1"/>
    </xf>
    <xf numFmtId="10" fontId="3" fillId="2" borderId="1" xfId="2" applyNumberFormat="1" applyFont="1" applyFill="1" applyBorder="1" applyAlignment="1">
      <alignment horizontal="center" vertical="center" readingOrder="1"/>
    </xf>
    <xf numFmtId="2" fontId="5" fillId="3" borderId="1" xfId="0" applyNumberFormat="1" applyFont="1" applyFill="1" applyBorder="1" applyAlignment="1">
      <alignment vertical="center" readingOrder="1"/>
    </xf>
    <xf numFmtId="2" fontId="5" fillId="3" borderId="1" xfId="0" applyNumberFormat="1" applyFont="1" applyFill="1" applyBorder="1" applyAlignment="1">
      <alignment horizontal="right" vertical="center" readingOrder="1"/>
    </xf>
    <xf numFmtId="2" fontId="5" fillId="3" borderId="0" xfId="0" applyNumberFormat="1" applyFont="1" applyFill="1" applyBorder="1" applyAlignment="1">
      <alignment horizontal="right" vertical="center" readingOrder="1"/>
    </xf>
    <xf numFmtId="165" fontId="5" fillId="3" borderId="0" xfId="0" applyNumberFormat="1" applyFont="1" applyFill="1" applyBorder="1" applyAlignment="1">
      <alignment horizontal="right" vertical="center" readingOrder="1"/>
    </xf>
    <xf numFmtId="10" fontId="0" fillId="0" borderId="1" xfId="2" applyNumberFormat="1" applyFont="1" applyBorder="1"/>
    <xf numFmtId="9" fontId="0" fillId="0" borderId="1" xfId="0" applyNumberFormat="1" applyFont="1" applyFill="1" applyBorder="1" applyAlignment="1"/>
    <xf numFmtId="4" fontId="4" fillId="4" borderId="2" xfId="0" applyNumberFormat="1" applyFont="1" applyFill="1" applyBorder="1" applyAlignment="1">
      <alignment horizontal="right" vertical="center" readingOrder="1"/>
    </xf>
    <xf numFmtId="0" fontId="0" fillId="0" borderId="0" xfId="0" applyAlignment="1"/>
    <xf numFmtId="0" fontId="6" fillId="0" borderId="0" xfId="0" applyFont="1" applyAlignment="1">
      <alignment vertical="top" readingOrder="1"/>
    </xf>
    <xf numFmtId="0" fontId="7" fillId="0" borderId="0" xfId="0" applyFont="1" applyAlignment="1">
      <alignment vertical="top" readingOrder="1"/>
    </xf>
    <xf numFmtId="0" fontId="8" fillId="0" borderId="0" xfId="0" applyFont="1" applyAlignment="1">
      <alignment vertical="top" readingOrder="1"/>
    </xf>
    <xf numFmtId="49" fontId="4" fillId="5" borderId="2" xfId="0" applyNumberFormat="1" applyFont="1" applyFill="1" applyBorder="1" applyAlignment="1">
      <alignment horizontal="center" vertical="center" readingOrder="1"/>
    </xf>
    <xf numFmtId="0" fontId="4" fillId="4" borderId="2" xfId="0" applyFont="1" applyFill="1" applyBorder="1" applyAlignment="1">
      <alignment horizontal="center" vertical="center" readingOrder="1"/>
    </xf>
    <xf numFmtId="0" fontId="4" fillId="4" borderId="2" xfId="0" applyFont="1" applyFill="1" applyBorder="1" applyAlignment="1">
      <alignment horizontal="left" vertical="center" readingOrder="1"/>
    </xf>
    <xf numFmtId="166" fontId="4" fillId="4" borderId="2" xfId="0" applyNumberFormat="1" applyFont="1" applyFill="1" applyBorder="1" applyAlignment="1">
      <alignment horizontal="right" vertical="center" readingOrder="1"/>
    </xf>
    <xf numFmtId="49" fontId="4" fillId="5" borderId="2" xfId="0" applyNumberFormat="1" applyFont="1" applyFill="1" applyBorder="1" applyAlignment="1">
      <alignment vertical="center" readingOrder="1"/>
    </xf>
    <xf numFmtId="0" fontId="4" fillId="4" borderId="2" xfId="0" applyFont="1" applyFill="1" applyBorder="1" applyAlignment="1">
      <alignment vertical="center" readingOrder="1"/>
    </xf>
    <xf numFmtId="0" fontId="0" fillId="0" borderId="0" xfId="0" applyBorder="1" applyAlignment="1"/>
    <xf numFmtId="0" fontId="0" fillId="6" borderId="3" xfId="0" applyFill="1" applyBorder="1" applyAlignment="1">
      <alignment vertical="center"/>
    </xf>
    <xf numFmtId="0" fontId="9" fillId="7" borderId="4" xfId="0" applyFont="1" applyFill="1" applyBorder="1" applyAlignment="1">
      <alignment horizontal="center" vertical="center" wrapText="1"/>
    </xf>
    <xf numFmtId="0" fontId="0" fillId="6" borderId="2" xfId="0" applyFill="1" applyBorder="1" applyAlignment="1">
      <alignment vertical="center"/>
    </xf>
    <xf numFmtId="0" fontId="4" fillId="4" borderId="5" xfId="0" applyFont="1" applyFill="1" applyBorder="1" applyAlignment="1">
      <alignment horizontal="left" vertical="center" readingOrder="1"/>
    </xf>
    <xf numFmtId="0" fontId="4" fillId="4" borderId="6" xfId="0" applyFont="1" applyFill="1" applyBorder="1" applyAlignment="1">
      <alignment horizontal="center" vertical="center" readingOrder="1"/>
    </xf>
    <xf numFmtId="0" fontId="4" fillId="4" borderId="6" xfId="0" applyFont="1" applyFill="1" applyBorder="1" applyAlignment="1">
      <alignment horizontal="left" vertical="center" readingOrder="1"/>
    </xf>
    <xf numFmtId="166" fontId="4" fillId="4" borderId="6" xfId="0" applyNumberFormat="1" applyFont="1" applyFill="1" applyBorder="1" applyAlignment="1">
      <alignment horizontal="right" vertical="center" readingOrder="1"/>
    </xf>
    <xf numFmtId="4" fontId="4" fillId="4" borderId="6" xfId="0" applyNumberFormat="1" applyFont="1" applyFill="1" applyBorder="1" applyAlignment="1">
      <alignment horizontal="right" vertical="center" readingOrder="1"/>
    </xf>
    <xf numFmtId="0" fontId="4" fillId="8" borderId="7" xfId="0" applyFont="1" applyFill="1" applyBorder="1" applyAlignment="1">
      <alignment vertical="center" readingOrder="1"/>
    </xf>
    <xf numFmtId="166" fontId="4" fillId="8" borderId="8" xfId="0" applyNumberFormat="1" applyFont="1" applyFill="1" applyBorder="1" applyAlignment="1">
      <alignment horizontal="right" vertical="center" readingOrder="1"/>
    </xf>
    <xf numFmtId="0" fontId="4" fillId="8" borderId="9" xfId="0" applyFont="1" applyFill="1" applyBorder="1" applyAlignment="1">
      <alignment horizontal="right" vertical="center" readingOrder="1"/>
    </xf>
    <xf numFmtId="167" fontId="4" fillId="8" borderId="8" xfId="0" applyNumberFormat="1" applyFont="1" applyFill="1" applyBorder="1" applyAlignment="1">
      <alignment horizontal="right" vertical="center" readingOrder="1"/>
    </xf>
    <xf numFmtId="0" fontId="4" fillId="8" borderId="10" xfId="0" applyFont="1" applyFill="1" applyBorder="1" applyAlignment="1">
      <alignment vertical="center" readingOrder="1"/>
    </xf>
    <xf numFmtId="0" fontId="4" fillId="4" borderId="6" xfId="0" applyFont="1" applyFill="1" applyBorder="1" applyAlignment="1">
      <alignment vertical="center" readingOrder="1"/>
    </xf>
    <xf numFmtId="0" fontId="0" fillId="0" borderId="11" xfId="0" applyBorder="1" applyAlignment="1"/>
    <xf numFmtId="49" fontId="3" fillId="4" borderId="2" xfId="0" applyNumberFormat="1" applyFont="1" applyFill="1" applyBorder="1" applyAlignment="1">
      <alignment horizontal="left" vertical="center" readingOrder="1"/>
    </xf>
    <xf numFmtId="49" fontId="10" fillId="5" borderId="12" xfId="0" applyNumberFormat="1" applyFont="1" applyFill="1" applyBorder="1" applyAlignment="1">
      <alignment horizontal="center" vertical="center" readingOrder="1"/>
    </xf>
    <xf numFmtId="49" fontId="10" fillId="5" borderId="13" xfId="0" applyNumberFormat="1" applyFont="1" applyFill="1" applyBorder="1" applyAlignment="1">
      <alignment horizontal="center" vertical="center" readingOrder="1"/>
    </xf>
    <xf numFmtId="168" fontId="4" fillId="4" borderId="2" xfId="0" applyNumberFormat="1" applyFont="1" applyFill="1" applyBorder="1" applyAlignment="1">
      <alignment horizontal="right" vertical="center" readingOrder="1"/>
    </xf>
    <xf numFmtId="0" fontId="0" fillId="0" borderId="14" xfId="0" applyBorder="1"/>
    <xf numFmtId="43" fontId="0" fillId="0" borderId="15" xfId="1" applyFont="1" applyBorder="1"/>
    <xf numFmtId="49" fontId="3" fillId="5" borderId="12" xfId="0" applyNumberFormat="1" applyFont="1" applyFill="1" applyBorder="1" applyAlignment="1">
      <alignment horizontal="center" vertical="center" readingOrder="1"/>
    </xf>
    <xf numFmtId="43" fontId="3" fillId="5" borderId="13" xfId="1" applyFont="1" applyFill="1" applyBorder="1" applyAlignment="1">
      <alignment horizontal="center" vertical="center" readingOrder="1"/>
    </xf>
    <xf numFmtId="4" fontId="0" fillId="0" borderId="0" xfId="0" applyNumberFormat="1"/>
    <xf numFmtId="49" fontId="10" fillId="5" borderId="16" xfId="0" applyNumberFormat="1" applyFont="1" applyFill="1" applyBorder="1" applyAlignment="1">
      <alignment horizontal="center" vertical="center" readingOrder="1"/>
    </xf>
    <xf numFmtId="0" fontId="0" fillId="0" borderId="14" xfId="0" applyBorder="1" applyAlignment="1"/>
    <xf numFmtId="43" fontId="0" fillId="0" borderId="15" xfId="1" applyFont="1" applyBorder="1" applyAlignment="1"/>
    <xf numFmtId="49" fontId="4" fillId="5" borderId="17" xfId="0" applyNumberFormat="1" applyFont="1" applyFill="1" applyBorder="1" applyAlignment="1">
      <alignment horizontal="center" vertical="center" readingOrder="1"/>
    </xf>
    <xf numFmtId="43" fontId="4" fillId="5" borderId="18" xfId="1" applyFont="1" applyFill="1" applyBorder="1" applyAlignment="1">
      <alignment horizontal="center" vertical="center" readingOrder="1"/>
    </xf>
    <xf numFmtId="4" fontId="0" fillId="0" borderId="0" xfId="0" applyNumberFormat="1" applyAlignment="1"/>
    <xf numFmtId="0" fontId="6" fillId="0" borderId="0" xfId="0" applyFont="1" applyAlignment="1">
      <alignment vertical="top" wrapText="1" readingOrder="1"/>
    </xf>
    <xf numFmtId="0" fontId="7" fillId="0" borderId="0" xfId="0" applyFont="1" applyAlignment="1">
      <alignment vertical="top" wrapText="1" readingOrder="1"/>
    </xf>
    <xf numFmtId="0" fontId="8" fillId="0" borderId="0" xfId="0" applyFont="1" applyAlignment="1">
      <alignment vertical="top" wrapText="1" readingOrder="1"/>
    </xf>
    <xf numFmtId="0" fontId="4" fillId="8" borderId="19" xfId="0" applyFont="1" applyFill="1" applyBorder="1" applyAlignment="1">
      <alignment vertical="center" readingOrder="1"/>
    </xf>
    <xf numFmtId="4" fontId="4" fillId="8" borderId="20" xfId="0" applyNumberFormat="1" applyFont="1" applyFill="1" applyBorder="1" applyAlignment="1">
      <alignment horizontal="right" vertical="center" readingOrder="1"/>
    </xf>
    <xf numFmtId="0" fontId="4" fillId="8" borderId="21" xfId="0" applyFont="1" applyFill="1" applyBorder="1" applyAlignment="1">
      <alignment horizontal="right" vertical="center" readingOrder="1"/>
    </xf>
    <xf numFmtId="0" fontId="11" fillId="0" borderId="0" xfId="0" applyFont="1"/>
    <xf numFmtId="0" fontId="12" fillId="0" borderId="0" xfId="0" applyFont="1"/>
    <xf numFmtId="0" fontId="11" fillId="0" borderId="12" xfId="0" applyFont="1" applyBorder="1"/>
    <xf numFmtId="0" fontId="13" fillId="0" borderId="22" xfId="0" applyFont="1" applyBorder="1" applyAlignment="1">
      <alignment vertical="center"/>
    </xf>
    <xf numFmtId="0" fontId="11" fillId="0" borderId="14" xfId="0" applyFont="1" applyBorder="1"/>
    <xf numFmtId="0" fontId="13" fillId="0" borderId="0" xfId="0" applyFont="1" applyBorder="1" applyAlignment="1">
      <alignment vertical="center"/>
    </xf>
    <xf numFmtId="0" fontId="11" fillId="0" borderId="0" xfId="0" applyFont="1" applyBorder="1"/>
    <xf numFmtId="43" fontId="11" fillId="0" borderId="0" xfId="0" applyNumberFormat="1" applyFont="1" applyBorder="1"/>
    <xf numFmtId="0" fontId="11" fillId="0" borderId="17" xfId="0" applyFont="1" applyBorder="1"/>
    <xf numFmtId="0" fontId="11" fillId="0" borderId="23" xfId="0" applyFont="1" applyBorder="1"/>
    <xf numFmtId="169" fontId="11" fillId="0" borderId="23" xfId="0" applyNumberFormat="1" applyFont="1" applyBorder="1"/>
    <xf numFmtId="43" fontId="11" fillId="0" borderId="23" xfId="0" applyNumberFormat="1" applyFont="1" applyBorder="1"/>
    <xf numFmtId="0" fontId="14" fillId="9" borderId="16" xfId="0" applyFont="1" applyFill="1" applyBorder="1" applyAlignment="1">
      <alignment horizontal="center" vertical="center"/>
    </xf>
    <xf numFmtId="10" fontId="13" fillId="9" borderId="15" xfId="2" applyNumberFormat="1" applyFont="1" applyFill="1" applyBorder="1" applyAlignment="1">
      <alignment vertical="center"/>
    </xf>
    <xf numFmtId="0" fontId="0" fillId="6" borderId="0" xfId="0" applyFill="1" applyAlignment="1">
      <alignment vertical="center"/>
    </xf>
    <xf numFmtId="10" fontId="11" fillId="0" borderId="15" xfId="2" applyNumberFormat="1" applyFont="1" applyBorder="1"/>
    <xf numFmtId="0" fontId="0" fillId="0" borderId="0" xfId="0" applyAlignment="1">
      <alignment horizontal="left"/>
    </xf>
    <xf numFmtId="0" fontId="0" fillId="0" borderId="0" xfId="0" applyNumberFormat="1"/>
    <xf numFmtId="10" fontId="15" fillId="0" borderId="15" xfId="2" applyNumberFormat="1" applyFont="1" applyBorder="1"/>
    <xf numFmtId="10" fontId="15" fillId="0" borderId="18" xfId="2" applyNumberFormat="1" applyFont="1" applyBorder="1"/>
    <xf numFmtId="0" fontId="0" fillId="0" borderId="1" xfId="0" applyBorder="1"/>
    <xf numFmtId="0" fontId="0" fillId="0" borderId="1" xfId="0" applyFill="1" applyBorder="1"/>
    <xf numFmtId="0" fontId="0" fillId="0" borderId="0" xfId="0" applyBorder="1"/>
    <xf numFmtId="0" fontId="2" fillId="0" borderId="1" xfId="0" applyFont="1" applyBorder="1"/>
    <xf numFmtId="9" fontId="0" fillId="0" borderId="1" xfId="0" applyNumberFormat="1" applyBorder="1"/>
    <xf numFmtId="49" fontId="4" fillId="2" borderId="1" xfId="0" applyNumberFormat="1" applyFont="1" applyFill="1" applyBorder="1" applyAlignment="1">
      <alignment vertical="center" readingOrder="1"/>
    </xf>
    <xf numFmtId="2" fontId="2" fillId="0" borderId="1" xfId="0" applyNumberFormat="1" applyFont="1" applyBorder="1"/>
    <xf numFmtId="2" fontId="2" fillId="0" borderId="0" xfId="0" applyNumberFormat="1" applyFont="1" applyBorder="1"/>
    <xf numFmtId="0" fontId="0" fillId="6" borderId="0" xfId="0" applyFill="1"/>
    <xf numFmtId="0" fontId="9" fillId="11" borderId="24" xfId="0" applyFont="1" applyFill="1" applyBorder="1" applyAlignment="1">
      <alignment horizontal="center" vertical="center" wrapText="1" shrinkToFit="1"/>
    </xf>
    <xf numFmtId="0" fontId="9" fillId="11" borderId="25" xfId="0" applyFont="1" applyFill="1" applyBorder="1" applyAlignment="1">
      <alignment horizontal="center" vertical="center"/>
    </xf>
    <xf numFmtId="0" fontId="9" fillId="11" borderId="25" xfId="0" applyFont="1" applyFill="1" applyBorder="1" applyAlignment="1">
      <alignment horizontal="center" vertical="center" wrapText="1"/>
    </xf>
    <xf numFmtId="0" fontId="9" fillId="11" borderId="26" xfId="0" applyFont="1" applyFill="1" applyBorder="1" applyAlignment="1">
      <alignment horizontal="center" vertical="center"/>
    </xf>
    <xf numFmtId="0" fontId="9" fillId="11" borderId="24" xfId="0" applyFont="1" applyFill="1" applyBorder="1" applyAlignment="1">
      <alignment horizontal="center" vertical="center"/>
    </xf>
    <xf numFmtId="170" fontId="0" fillId="6" borderId="28" xfId="1" applyNumberFormat="1" applyFont="1" applyFill="1" applyBorder="1" applyAlignment="1">
      <alignment vertical="center"/>
    </xf>
    <xf numFmtId="0" fontId="2" fillId="12" borderId="3" xfId="0" applyFont="1" applyFill="1" applyBorder="1" applyAlignment="1">
      <alignment vertical="center"/>
    </xf>
    <xf numFmtId="0" fontId="0" fillId="6" borderId="14" xfId="0" applyFill="1" applyBorder="1" applyAlignment="1">
      <alignment vertical="center"/>
    </xf>
    <xf numFmtId="0" fontId="0" fillId="6" borderId="29" xfId="0" applyFill="1" applyBorder="1" applyAlignment="1">
      <alignment vertical="center"/>
    </xf>
    <xf numFmtId="0" fontId="0" fillId="6" borderId="30" xfId="0" applyFill="1" applyBorder="1" applyAlignment="1">
      <alignment vertical="center"/>
    </xf>
    <xf numFmtId="170" fontId="18" fillId="6" borderId="28" xfId="1" applyNumberFormat="1" applyFont="1" applyFill="1" applyBorder="1" applyAlignment="1">
      <alignment vertical="center"/>
    </xf>
    <xf numFmtId="0" fontId="2" fillId="12" borderId="30" xfId="0" applyFont="1" applyFill="1" applyBorder="1" applyAlignment="1">
      <alignment vertical="center"/>
    </xf>
    <xf numFmtId="170" fontId="2" fillId="12" borderId="31" xfId="1" applyNumberFormat="1" applyFont="1" applyFill="1" applyBorder="1" applyAlignment="1">
      <alignment vertical="center"/>
    </xf>
    <xf numFmtId="170" fontId="2" fillId="12" borderId="32" xfId="1" applyNumberFormat="1" applyFont="1" applyFill="1" applyBorder="1" applyAlignment="1">
      <alignment vertical="center"/>
    </xf>
    <xf numFmtId="0" fontId="0" fillId="6" borderId="0" xfId="0" applyFill="1" applyBorder="1" applyAlignment="1">
      <alignment vertical="center"/>
    </xf>
    <xf numFmtId="0" fontId="0" fillId="6" borderId="15" xfId="0" applyFill="1" applyBorder="1" applyAlignment="1">
      <alignment vertical="center"/>
    </xf>
    <xf numFmtId="0" fontId="9" fillId="11" borderId="24" xfId="0" applyFont="1" applyFill="1" applyBorder="1" applyAlignment="1">
      <alignment horizontal="center" vertical="center" wrapText="1"/>
    </xf>
    <xf numFmtId="10" fontId="0" fillId="6" borderId="27" xfId="2" applyNumberFormat="1" applyFont="1" applyFill="1" applyBorder="1" applyAlignment="1">
      <alignment vertical="center"/>
    </xf>
    <xf numFmtId="171" fontId="2" fillId="12" borderId="31" xfId="2" applyNumberFormat="1" applyFont="1" applyFill="1" applyBorder="1" applyAlignment="1">
      <alignment vertical="center"/>
    </xf>
    <xf numFmtId="171" fontId="2" fillId="12" borderId="32" xfId="2" applyNumberFormat="1" applyFont="1" applyFill="1" applyBorder="1" applyAlignment="1">
      <alignment vertical="center"/>
    </xf>
    <xf numFmtId="43" fontId="0" fillId="6" borderId="0" xfId="1" applyFont="1" applyFill="1" applyBorder="1" applyAlignment="1">
      <alignment horizontal="left"/>
    </xf>
    <xf numFmtId="0" fontId="19" fillId="6" borderId="12" xfId="0" applyFont="1" applyFill="1" applyBorder="1"/>
    <xf numFmtId="0" fontId="20" fillId="13" borderId="36" xfId="0" applyFont="1" applyFill="1" applyBorder="1" applyAlignment="1">
      <alignment horizontal="center"/>
    </xf>
    <xf numFmtId="0" fontId="20" fillId="13" borderId="4" xfId="0" applyFont="1" applyFill="1" applyBorder="1" applyAlignment="1">
      <alignment horizontal="center"/>
    </xf>
    <xf numFmtId="0" fontId="20" fillId="13" borderId="37" xfId="0" applyFont="1" applyFill="1" applyBorder="1" applyAlignment="1">
      <alignment horizontal="center"/>
    </xf>
    <xf numFmtId="43" fontId="0" fillId="6" borderId="0" xfId="1" applyFont="1" applyFill="1" applyBorder="1"/>
    <xf numFmtId="0" fontId="0" fillId="6" borderId="14" xfId="0" applyFill="1" applyBorder="1"/>
    <xf numFmtId="0" fontId="0" fillId="6" borderId="3" xfId="0" applyFill="1" applyBorder="1" applyAlignment="1">
      <alignment horizontal="left"/>
    </xf>
    <xf numFmtId="0" fontId="0" fillId="6" borderId="27" xfId="0" applyFill="1" applyBorder="1"/>
    <xf numFmtId="0" fontId="0" fillId="6" borderId="28" xfId="0" applyFill="1" applyBorder="1"/>
    <xf numFmtId="0" fontId="0" fillId="14" borderId="30" xfId="0" applyFill="1" applyBorder="1" applyAlignment="1">
      <alignment horizontal="left"/>
    </xf>
    <xf numFmtId="0" fontId="0" fillId="14" borderId="31" xfId="0" applyFill="1" applyBorder="1"/>
    <xf numFmtId="0" fontId="0" fillId="14" borderId="32" xfId="0" applyFill="1" applyBorder="1"/>
    <xf numFmtId="43" fontId="21" fillId="6" borderId="0" xfId="1" applyFont="1" applyFill="1" applyBorder="1" applyAlignment="1">
      <alignment vertical="center"/>
    </xf>
    <xf numFmtId="43" fontId="0" fillId="6" borderId="0" xfId="1" applyFont="1" applyFill="1" applyBorder="1" applyAlignment="1">
      <alignment vertical="center"/>
    </xf>
    <xf numFmtId="0" fontId="0" fillId="6" borderId="17" xfId="0" applyFill="1" applyBorder="1"/>
    <xf numFmtId="10" fontId="0" fillId="6" borderId="28" xfId="1" applyNumberFormat="1" applyFont="1" applyFill="1" applyBorder="1" applyAlignment="1">
      <alignment vertical="center"/>
    </xf>
    <xf numFmtId="10" fontId="0" fillId="6" borderId="0" xfId="2" applyNumberFormat="1" applyFont="1" applyFill="1" applyBorder="1" applyAlignment="1">
      <alignment vertical="center"/>
    </xf>
    <xf numFmtId="171" fontId="0" fillId="6" borderId="28" xfId="2" applyNumberFormat="1" applyFont="1" applyFill="1" applyBorder="1" applyAlignment="1">
      <alignment vertical="center"/>
    </xf>
    <xf numFmtId="10" fontId="0" fillId="6" borderId="38" xfId="2" applyNumberFormat="1" applyFont="1" applyFill="1" applyBorder="1" applyAlignment="1">
      <alignment vertical="center"/>
    </xf>
    <xf numFmtId="171" fontId="0" fillId="6" borderId="39" xfId="2" applyNumberFormat="1" applyFont="1" applyFill="1" applyBorder="1" applyAlignment="1">
      <alignment vertical="center"/>
    </xf>
    <xf numFmtId="43" fontId="0" fillId="6" borderId="31" xfId="1" applyFont="1" applyFill="1" applyBorder="1" applyAlignment="1">
      <alignment vertical="center"/>
    </xf>
    <xf numFmtId="169" fontId="0" fillId="6" borderId="32" xfId="1" applyNumberFormat="1" applyFont="1" applyFill="1" applyBorder="1" applyAlignment="1">
      <alignment vertical="center"/>
    </xf>
    <xf numFmtId="0" fontId="0" fillId="6" borderId="22" xfId="0" applyFill="1" applyBorder="1"/>
    <xf numFmtId="0" fontId="0" fillId="6" borderId="16" xfId="0" applyFill="1" applyBorder="1"/>
    <xf numFmtId="0" fontId="0" fillId="6" borderId="15" xfId="0" applyFill="1" applyBorder="1"/>
    <xf numFmtId="0" fontId="0" fillId="6" borderId="23" xfId="0" applyFill="1" applyBorder="1"/>
    <xf numFmtId="0" fontId="0" fillId="6" borderId="18" xfId="0" applyFill="1" applyBorder="1"/>
    <xf numFmtId="49" fontId="3" fillId="2" borderId="20" xfId="0" applyNumberFormat="1" applyFont="1" applyFill="1" applyBorder="1" applyAlignment="1">
      <alignment horizontal="center" vertical="center" readingOrder="1"/>
    </xf>
    <xf numFmtId="0" fontId="4" fillId="2" borderId="40" xfId="0" applyFont="1" applyFill="1" applyBorder="1" applyAlignment="1">
      <alignment horizontal="left" vertical="center" readingOrder="1"/>
    </xf>
    <xf numFmtId="0" fontId="4" fillId="2" borderId="20" xfId="0" applyFont="1" applyFill="1" applyBorder="1" applyAlignment="1">
      <alignment horizontal="left" vertical="center" readingOrder="1"/>
    </xf>
    <xf numFmtId="0" fontId="4" fillId="2" borderId="8" xfId="0" applyFont="1" applyFill="1" applyBorder="1" applyAlignment="1">
      <alignment vertical="center" readingOrder="1"/>
    </xf>
    <xf numFmtId="0" fontId="4" fillId="2" borderId="8" xfId="0" applyFont="1" applyFill="1" applyBorder="1" applyAlignment="1">
      <alignment horizontal="left" vertical="center" readingOrder="1"/>
    </xf>
    <xf numFmtId="0" fontId="3" fillId="2" borderId="20" xfId="0" applyFont="1" applyFill="1" applyBorder="1" applyAlignment="1">
      <alignment horizontal="center" vertical="center" readingOrder="1"/>
    </xf>
    <xf numFmtId="2" fontId="5" fillId="3" borderId="20" xfId="0" applyNumberFormat="1" applyFont="1" applyFill="1" applyBorder="1" applyAlignment="1">
      <alignment vertical="center" readingOrder="1"/>
    </xf>
    <xf numFmtId="2" fontId="5" fillId="3" borderId="20" xfId="0" applyNumberFormat="1" applyFont="1" applyFill="1" applyBorder="1" applyAlignment="1">
      <alignment horizontal="right" vertical="center" readingOrder="1"/>
    </xf>
    <xf numFmtId="165" fontId="5" fillId="3" borderId="20" xfId="0" applyNumberFormat="1" applyFont="1" applyFill="1" applyBorder="1" applyAlignment="1">
      <alignment horizontal="right" vertical="center" readingOrder="1"/>
    </xf>
    <xf numFmtId="49" fontId="4" fillId="2" borderId="20" xfId="0" applyNumberFormat="1" applyFont="1" applyFill="1" applyBorder="1" applyAlignment="1">
      <alignment vertical="center" readingOrder="1"/>
    </xf>
    <xf numFmtId="2" fontId="0" fillId="0" borderId="0" xfId="0" applyNumberFormat="1"/>
    <xf numFmtId="0" fontId="16" fillId="10" borderId="22" xfId="0" applyFont="1" applyFill="1" applyBorder="1" applyAlignment="1">
      <alignment horizontal="center" vertical="center"/>
    </xf>
    <xf numFmtId="0" fontId="16" fillId="10" borderId="16" xfId="0" applyFont="1" applyFill="1" applyBorder="1" applyAlignment="1">
      <alignment horizontal="center" vertical="center"/>
    </xf>
    <xf numFmtId="0" fontId="17" fillId="10" borderId="17" xfId="0" applyFont="1" applyFill="1" applyBorder="1" applyAlignment="1">
      <alignment horizontal="center" vertical="center"/>
    </xf>
    <xf numFmtId="0" fontId="17" fillId="10" borderId="23" xfId="0" applyFont="1" applyFill="1" applyBorder="1" applyAlignment="1">
      <alignment horizontal="center" vertical="center"/>
    </xf>
    <xf numFmtId="0" fontId="17" fillId="10" borderId="18" xfId="0" applyFont="1" applyFill="1" applyBorder="1" applyAlignment="1">
      <alignment horizontal="center" vertical="center"/>
    </xf>
    <xf numFmtId="0" fontId="17" fillId="10" borderId="14" xfId="0" applyFont="1" applyFill="1" applyBorder="1" applyAlignment="1">
      <alignment horizontal="left" vertical="center"/>
    </xf>
    <xf numFmtId="0" fontId="17" fillId="10" borderId="0" xfId="0" applyFont="1" applyFill="1" applyAlignment="1">
      <alignment horizontal="left" vertical="center"/>
    </xf>
    <xf numFmtId="0" fontId="17" fillId="10" borderId="15" xfId="0" applyFont="1" applyFill="1" applyBorder="1" applyAlignment="1">
      <alignment horizontal="left" vertical="center"/>
    </xf>
    <xf numFmtId="0" fontId="17" fillId="10" borderId="14" xfId="0" applyFont="1" applyFill="1" applyBorder="1" applyAlignment="1">
      <alignment horizontal="center" vertical="center"/>
    </xf>
    <xf numFmtId="0" fontId="17" fillId="10" borderId="0" xfId="0" applyFont="1" applyFill="1" applyAlignment="1">
      <alignment horizontal="center" vertical="center"/>
    </xf>
    <xf numFmtId="0" fontId="17" fillId="10" borderId="15" xfId="0" applyFont="1" applyFill="1" applyBorder="1" applyAlignment="1">
      <alignment horizontal="center" vertical="center"/>
    </xf>
    <xf numFmtId="0" fontId="17" fillId="10" borderId="33" xfId="0" applyFont="1" applyFill="1" applyBorder="1" applyAlignment="1">
      <alignment horizontal="center" vertical="center"/>
    </xf>
    <xf numFmtId="0" fontId="17" fillId="10" borderId="34" xfId="0" applyFont="1" applyFill="1" applyBorder="1" applyAlignment="1">
      <alignment horizontal="center" vertical="center"/>
    </xf>
    <xf numFmtId="0" fontId="17" fillId="10" borderId="35" xfId="0" applyFont="1" applyFill="1" applyBorder="1" applyAlignment="1">
      <alignment horizontal="center" vertical="center"/>
    </xf>
    <xf numFmtId="170" fontId="22" fillId="12" borderId="28" xfId="3" applyNumberFormat="1" applyFill="1" applyBorder="1" applyAlignment="1">
      <alignment vertical="center"/>
    </xf>
    <xf numFmtId="10" fontId="28" fillId="6" borderId="27" xfId="3" applyNumberFormat="1" applyFont="1" applyFill="1" applyBorder="1" applyAlignment="1">
      <alignment vertical="center"/>
    </xf>
    <xf numFmtId="10" fontId="28" fillId="6" borderId="28" xfId="3" applyNumberFormat="1" applyFont="1" applyFill="1" applyBorder="1" applyAlignment="1">
      <alignment vertical="center"/>
    </xf>
    <xf numFmtId="0" fontId="29" fillId="10" borderId="12" xfId="0" applyFont="1" applyFill="1" applyBorder="1" applyAlignment="1">
      <alignment horizontal="center" vertical="center"/>
    </xf>
    <xf numFmtId="169" fontId="0" fillId="0" borderId="0" xfId="1" applyNumberFormat="1" applyFont="1" applyFill="1"/>
    <xf numFmtId="169" fontId="1" fillId="6" borderId="27" xfId="1" applyNumberFormat="1" applyFont="1" applyFill="1" applyBorder="1" applyAlignment="1">
      <alignment vertical="center"/>
    </xf>
    <xf numFmtId="10" fontId="0" fillId="0" borderId="0" xfId="2" applyNumberFormat="1" applyFont="1" applyFill="1"/>
  </cellXfs>
  <cellStyles count="4">
    <cellStyle name="Comma" xfId="1" builtinId="3"/>
    <cellStyle name="Hyperlink" xfId="3" builtinId="8"/>
    <cellStyle name="Normal" xfId="0" builtinId="0"/>
    <cellStyle name="Percent" xfId="2" builtinId="5"/>
  </cellStyles>
  <dxfs count="68">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alignment vertical="center"/>
    </dxf>
    <dxf>
      <alignment vertical="center"/>
    </dxf>
    <dxf>
      <alignment vertical="center"/>
    </dxf>
    <dxf>
      <alignment vertical="center"/>
    </dxf>
    <dxf>
      <alignment vertical="center"/>
    </dxf>
    <dxf>
      <alignment vertical="center"/>
    </dxf>
    <dxf>
      <font>
        <sz val="16"/>
      </font>
    </dxf>
    <dxf>
      <font>
        <sz val="16"/>
      </font>
    </dxf>
    <dxf>
      <font>
        <sz val="16"/>
      </font>
    </dxf>
    <dxf>
      <font>
        <sz val="16"/>
      </font>
    </dxf>
    <dxf>
      <font>
        <sz val="16"/>
      </font>
    </dxf>
    <dxf>
      <font>
        <sz val="16"/>
      </font>
    </dxf>
    <dxf>
      <numFmt numFmtId="169" formatCode="_(* #,##0_);_(* \(#,##0\);_(* &quot;-&quot;??_);_(@_)"/>
    </dxf>
    <dxf>
      <font>
        <sz val="14"/>
      </font>
    </dxf>
    <dxf>
      <font>
        <sz val="14"/>
      </font>
    </dxf>
    <dxf>
      <font>
        <sz val="14"/>
      </font>
    </dxf>
    <dxf>
      <font>
        <sz val="14"/>
      </font>
    </dxf>
    <dxf>
      <font>
        <sz val="14"/>
      </font>
    </dxf>
    <dxf>
      <font>
        <sz val="14"/>
      </font>
    </dxf>
    <dxf>
      <font>
        <sz val="14"/>
      </font>
    </dxf>
    <dxf>
      <font>
        <sz val="14"/>
      </font>
    </dxf>
    <dxf>
      <numFmt numFmtId="35" formatCode="_(* #,##0.00_);_(* \(#,##0.00\);_(* &quot;-&quot;??_);_(@_)"/>
    </dxf>
    <dxf>
      <fill>
        <patternFill patternType="solid">
          <bgColor theme="4" tint="0.59999389629810485"/>
        </patternFill>
      </fill>
    </dxf>
    <dxf>
      <fill>
        <patternFill patternType="solid">
          <bgColor theme="4" tint="0.59999389629810485"/>
        </patternFill>
      </fill>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border>
        <left style="dashed">
          <color auto="1"/>
        </left>
        <right style="dashed">
          <color auto="1"/>
        </right>
        <top style="dashed">
          <color auto="1"/>
        </top>
        <bottom style="dashed">
          <color auto="1"/>
        </bottom>
      </border>
    </dxf>
    <dxf>
      <alignment horizontal="center"/>
    </dxf>
    <dxf>
      <alignment horizontal="center"/>
    </dxf>
    <dxf>
      <alignment horizontal="center"/>
    </dxf>
    <dxf>
      <alignment horizontal="center"/>
    </dxf>
    <dxf>
      <fill>
        <patternFill patternType="solid">
          <bgColor theme="0"/>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ill>
        <patternFill patternType="solid">
          <bgColor theme="7"/>
        </patternFill>
      </fill>
    </dxf>
    <dxf>
      <fill>
        <patternFill patternType="solid">
          <bgColor theme="7"/>
        </patternFill>
      </fill>
    </dxf>
    <dxf>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www.wps.cn/officeDocument/2023/relationships/customStorage" Target="customStorage/customStorag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 Reports New- Updated (2) (1).xlsx]COGS Pivot!PivotTable2</c:name>
    <c:fmtId val="0"/>
  </c:pivotSource>
  <c:chart>
    <c:autoTitleDeleted val="1"/>
    <c:plotArea>
      <c:layout/>
      <c:barChart>
        <c:barDir val="col"/>
        <c:grouping val="clustered"/>
        <c:varyColors val="0"/>
        <c:dLbls>
          <c:showLegendKey val="0"/>
          <c:showVal val="0"/>
          <c:showCatName val="0"/>
          <c:showSerName val="0"/>
          <c:showPercent val="0"/>
          <c:showBubbleSize val="0"/>
        </c:dLbls>
        <c:gapWidth val="219"/>
        <c:overlap val="-27"/>
        <c:axId val="245404522"/>
        <c:axId val="716956796"/>
      </c:barChart>
      <c:catAx>
        <c:axId val="24540452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16956796"/>
        <c:crosses val="autoZero"/>
        <c:auto val="1"/>
        <c:lblAlgn val="ctr"/>
        <c:lblOffset val="100"/>
        <c:noMultiLvlLbl val="0"/>
      </c:catAx>
      <c:valAx>
        <c:axId val="7169567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45404522"/>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bd08cf82-3952-4222-b27e-a85eea52578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COGS As Per Recipe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2">
                <a:lumMod val="60000"/>
                <a:lumOff val="40000"/>
              </a:schemeClr>
            </a:solidFill>
            <a:ln>
              <a:noFill/>
            </a:ln>
            <a:effectLst/>
          </c:spPr>
          <c:invertIfNegative val="0"/>
          <c:cat>
            <c:strRef>
              <c:f>Dasboard!$C$17:$F$17</c:f>
              <c:strCache>
                <c:ptCount val="4"/>
                <c:pt idx="0">
                  <c:v>Kitchen</c:v>
                </c:pt>
                <c:pt idx="1">
                  <c:v>Pastry</c:v>
                </c:pt>
                <c:pt idx="2">
                  <c:v>Bar</c:v>
                </c:pt>
                <c:pt idx="3">
                  <c:v>Total</c:v>
                </c:pt>
              </c:strCache>
            </c:strRef>
          </c:cat>
          <c:val>
            <c:numRef>
              <c:f>Dasboard!$C$18:$F$18</c:f>
              <c:numCache>
                <c:formatCode>0.00%</c:formatCode>
                <c:ptCount val="4"/>
                <c:pt idx="0">
                  <c:v>0.20172550060964667</c:v>
                </c:pt>
                <c:pt idx="1">
                  <c:v>0.16899281507451952</c:v>
                </c:pt>
                <c:pt idx="2">
                  <c:v>0.15310908161037873</c:v>
                </c:pt>
                <c:pt idx="3">
                  <c:v>0.18161533511650468</c:v>
                </c:pt>
              </c:numCache>
            </c:numRef>
          </c:val>
          <c:extLst>
            <c:ext xmlns:c16="http://schemas.microsoft.com/office/drawing/2014/chart" uri="{C3380CC4-5D6E-409C-BE32-E72D297353CC}">
              <c16:uniqueId val="{00000000-6D33-4D5F-BD0A-2B65FA05E835}"/>
            </c:ext>
          </c:extLst>
        </c:ser>
        <c:dLbls>
          <c:showLegendKey val="0"/>
          <c:showVal val="0"/>
          <c:showCatName val="0"/>
          <c:showSerName val="0"/>
          <c:showPercent val="0"/>
          <c:showBubbleSize val="0"/>
        </c:dLbls>
        <c:gapWidth val="216"/>
        <c:overlap val="-32"/>
        <c:axId val="873719238"/>
        <c:axId val="970710718"/>
      </c:barChart>
      <c:catAx>
        <c:axId val="8737192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70710718"/>
        <c:crosses val="autoZero"/>
        <c:auto val="1"/>
        <c:lblAlgn val="ctr"/>
        <c:lblOffset val="100"/>
        <c:noMultiLvlLbl val="0"/>
      </c:catAx>
      <c:valAx>
        <c:axId val="970710718"/>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COGS %</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7371923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0ccf5a65-815f-4d2d-b922-9461ee26a6d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Wastages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lumMod val="75000"/>
              </a:schemeClr>
            </a:solidFill>
            <a:ln>
              <a:noFill/>
            </a:ln>
            <a:effectLst/>
          </c:spPr>
          <c:invertIfNegative val="0"/>
          <c:cat>
            <c:strRef>
              <c:f>Dasboard!$C$17:$F$17</c:f>
              <c:strCache>
                <c:ptCount val="4"/>
                <c:pt idx="0">
                  <c:v>Kitchen</c:v>
                </c:pt>
                <c:pt idx="1">
                  <c:v>Pastry</c:v>
                </c:pt>
                <c:pt idx="2">
                  <c:v>Bar</c:v>
                </c:pt>
                <c:pt idx="3">
                  <c:v>Total</c:v>
                </c:pt>
              </c:strCache>
            </c:strRef>
          </c:cat>
          <c:val>
            <c:numRef>
              <c:f>Dasboard!$C$19:$F$19</c:f>
              <c:numCache>
                <c:formatCode>0.00%</c:formatCode>
                <c:ptCount val="4"/>
                <c:pt idx="0">
                  <c:v>4.3262295272326178E-3</c:v>
                </c:pt>
                <c:pt idx="1">
                  <c:v>1.0396014519491036E-2</c:v>
                </c:pt>
                <c:pt idx="2">
                  <c:v>2.4005103275653115E-3</c:v>
                </c:pt>
                <c:pt idx="3">
                  <c:v>4.8722432241806975E-3</c:v>
                </c:pt>
              </c:numCache>
            </c:numRef>
          </c:val>
          <c:extLst>
            <c:ext xmlns:c16="http://schemas.microsoft.com/office/drawing/2014/chart" uri="{C3380CC4-5D6E-409C-BE32-E72D297353CC}">
              <c16:uniqueId val="{00000000-359B-44F1-8D75-B939130E37F0}"/>
            </c:ext>
          </c:extLst>
        </c:ser>
        <c:dLbls>
          <c:showLegendKey val="0"/>
          <c:showVal val="0"/>
          <c:showCatName val="0"/>
          <c:showSerName val="0"/>
          <c:showPercent val="0"/>
          <c:showBubbleSize val="0"/>
        </c:dLbls>
        <c:gapWidth val="216"/>
        <c:overlap val="-32"/>
        <c:axId val="253515909"/>
        <c:axId val="782158813"/>
      </c:barChart>
      <c:catAx>
        <c:axId val="25351590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82158813"/>
        <c:crosses val="autoZero"/>
        <c:auto val="1"/>
        <c:lblAlgn val="ctr"/>
        <c:lblOffset val="100"/>
        <c:noMultiLvlLbl val="0"/>
      </c:catAx>
      <c:valAx>
        <c:axId val="782158813"/>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Wastage %</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5351590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3c849b8b-9c42-426f-83e2-4d7ff2195065}"/>
      </c:ext>
    </c:extLst>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Inventory Variances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60000"/>
                <a:lumOff val="40000"/>
              </a:schemeClr>
            </a:solidFill>
            <a:ln>
              <a:noFill/>
            </a:ln>
            <a:effectLst/>
          </c:spPr>
          <c:invertIfNegative val="0"/>
          <c:cat>
            <c:strRef>
              <c:f>Dasboard!$C$17:$F$17</c:f>
              <c:strCache>
                <c:ptCount val="4"/>
                <c:pt idx="0">
                  <c:v>Kitchen</c:v>
                </c:pt>
                <c:pt idx="1">
                  <c:v>Pastry</c:v>
                </c:pt>
                <c:pt idx="2">
                  <c:v>Bar</c:v>
                </c:pt>
                <c:pt idx="3">
                  <c:v>Total</c:v>
                </c:pt>
              </c:strCache>
            </c:strRef>
          </c:cat>
          <c:val>
            <c:numRef>
              <c:f>Dasboard!$C$21:$F$21</c:f>
              <c:numCache>
                <c:formatCode>0.00%</c:formatCode>
                <c:ptCount val="4"/>
                <c:pt idx="0">
                  <c:v>2.1356011839557442E-2</c:v>
                </c:pt>
                <c:pt idx="1">
                  <c:v>-4.9821952977193974E-2</c:v>
                </c:pt>
                <c:pt idx="2">
                  <c:v>-8.9824307096475851E-3</c:v>
                </c:pt>
                <c:pt idx="3">
                  <c:v>-4.4343535138898253E-4</c:v>
                </c:pt>
              </c:numCache>
            </c:numRef>
          </c:val>
          <c:extLst>
            <c:ext xmlns:c16="http://schemas.microsoft.com/office/drawing/2014/chart" uri="{C3380CC4-5D6E-409C-BE32-E72D297353CC}">
              <c16:uniqueId val="{00000000-4B41-44E1-91C2-943FCF65FC3E}"/>
            </c:ext>
          </c:extLst>
        </c:ser>
        <c:dLbls>
          <c:showLegendKey val="0"/>
          <c:showVal val="0"/>
          <c:showCatName val="0"/>
          <c:showSerName val="0"/>
          <c:showPercent val="0"/>
          <c:showBubbleSize val="0"/>
        </c:dLbls>
        <c:gapWidth val="216"/>
        <c:overlap val="-32"/>
        <c:axId val="641119589"/>
        <c:axId val="192405982"/>
      </c:barChart>
      <c:catAx>
        <c:axId val="64111958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2405982"/>
        <c:crosses val="autoZero"/>
        <c:auto val="1"/>
        <c:lblAlgn val="ctr"/>
        <c:lblOffset val="100"/>
        <c:noMultiLvlLbl val="0"/>
      </c:catAx>
      <c:valAx>
        <c:axId val="192405982"/>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Inventory Variance %</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4111958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20755ecf-b89f-44bc-9bea-e4ca35537fb1}"/>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Kitchen</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Dasboard!$H$6:$H$9</c:f>
              <c:strCache>
                <c:ptCount val="4"/>
                <c:pt idx="0">
                  <c:v>Below 10% COGS</c:v>
                </c:pt>
                <c:pt idx="1">
                  <c:v>10% to 20% COGS</c:v>
                </c:pt>
                <c:pt idx="2">
                  <c:v>20% to 30% COGS</c:v>
                </c:pt>
                <c:pt idx="3">
                  <c:v>Above 30% COGS</c:v>
                </c:pt>
              </c:strCache>
            </c:strRef>
          </c:cat>
          <c:val>
            <c:numRef>
              <c:f>Dasboard!$I$6:$I$9</c:f>
              <c:numCache>
                <c:formatCode>0.00%</c:formatCode>
                <c:ptCount val="4"/>
                <c:pt idx="0">
                  <c:v>0</c:v>
                </c:pt>
                <c:pt idx="1">
                  <c:v>0</c:v>
                </c:pt>
                <c:pt idx="2">
                  <c:v>0</c:v>
                </c:pt>
                <c:pt idx="3">
                  <c:v>0</c:v>
                </c:pt>
              </c:numCache>
            </c:numRef>
          </c:val>
          <c:extLst>
            <c:ext xmlns:c16="http://schemas.microsoft.com/office/drawing/2014/chart" uri="{C3380CC4-5D6E-409C-BE32-E72D297353CC}">
              <c16:uniqueId val="{00000000-BFF3-4B38-A54A-E5E62E5EAFF3}"/>
            </c:ext>
          </c:extLst>
        </c:ser>
        <c:dLbls>
          <c:showLegendKey val="0"/>
          <c:showVal val="0"/>
          <c:showCatName val="0"/>
          <c:showSerName val="0"/>
          <c:showPercent val="0"/>
          <c:showBubbleSize val="0"/>
        </c:dLbls>
        <c:gapWidth val="216"/>
        <c:overlap val="-32"/>
        <c:axId val="155644683"/>
        <c:axId val="199074336"/>
      </c:barChart>
      <c:catAx>
        <c:axId val="1556446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9074336"/>
        <c:crosses val="autoZero"/>
        <c:auto val="1"/>
        <c:lblAlgn val="ctr"/>
        <c:lblOffset val="100"/>
        <c:noMultiLvlLbl val="0"/>
      </c:catAx>
      <c:valAx>
        <c:axId val="199074336"/>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556446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6fbb7282-c3f4-455b-a811-7ac714618f19}"/>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Pastry</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Dasboard!$H$6:$H$9</c:f>
              <c:strCache>
                <c:ptCount val="4"/>
                <c:pt idx="0">
                  <c:v>Below 10% COGS</c:v>
                </c:pt>
                <c:pt idx="1">
                  <c:v>10% to 20% COGS</c:v>
                </c:pt>
                <c:pt idx="2">
                  <c:v>20% to 30% COGS</c:v>
                </c:pt>
                <c:pt idx="3">
                  <c:v>Above 30% COGS</c:v>
                </c:pt>
              </c:strCache>
            </c:strRef>
          </c:cat>
          <c:val>
            <c:numRef>
              <c:f>Dasboard!$J$6:$J$9</c:f>
              <c:numCache>
                <c:formatCode>0.00%</c:formatCode>
                <c:ptCount val="4"/>
                <c:pt idx="0">
                  <c:v>0</c:v>
                </c:pt>
                <c:pt idx="1">
                  <c:v>0</c:v>
                </c:pt>
                <c:pt idx="2">
                  <c:v>0</c:v>
                </c:pt>
                <c:pt idx="3">
                  <c:v>0</c:v>
                </c:pt>
              </c:numCache>
            </c:numRef>
          </c:val>
          <c:extLst>
            <c:ext xmlns:c16="http://schemas.microsoft.com/office/drawing/2014/chart" uri="{C3380CC4-5D6E-409C-BE32-E72D297353CC}">
              <c16:uniqueId val="{00000000-B0AE-4583-825B-A6A20E7A8D0C}"/>
            </c:ext>
          </c:extLst>
        </c:ser>
        <c:dLbls>
          <c:showLegendKey val="0"/>
          <c:showVal val="0"/>
          <c:showCatName val="0"/>
          <c:showSerName val="0"/>
          <c:showPercent val="0"/>
          <c:showBubbleSize val="0"/>
        </c:dLbls>
        <c:gapWidth val="216"/>
        <c:overlap val="-32"/>
        <c:axId val="12595338"/>
        <c:axId val="654763387"/>
      </c:barChart>
      <c:catAx>
        <c:axId val="1259533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54763387"/>
        <c:crosses val="autoZero"/>
        <c:auto val="1"/>
        <c:lblAlgn val="ctr"/>
        <c:lblOffset val="100"/>
        <c:noMultiLvlLbl val="0"/>
      </c:catAx>
      <c:valAx>
        <c:axId val="654763387"/>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59533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b8755eb2-247d-486e-adf4-e6fe2648edbe}"/>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Bar</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Dasboard!$H$6:$H$9</c:f>
              <c:strCache>
                <c:ptCount val="4"/>
                <c:pt idx="0">
                  <c:v>Below 10% COGS</c:v>
                </c:pt>
                <c:pt idx="1">
                  <c:v>10% to 20% COGS</c:v>
                </c:pt>
                <c:pt idx="2">
                  <c:v>20% to 30% COGS</c:v>
                </c:pt>
                <c:pt idx="3">
                  <c:v>Above 30% COGS</c:v>
                </c:pt>
              </c:strCache>
            </c:strRef>
          </c:cat>
          <c:val>
            <c:numRef>
              <c:f>Dasboard!$K$6:$K$9</c:f>
              <c:numCache>
                <c:formatCode>0.00%</c:formatCode>
                <c:ptCount val="4"/>
                <c:pt idx="0">
                  <c:v>0</c:v>
                </c:pt>
                <c:pt idx="1">
                  <c:v>0</c:v>
                </c:pt>
                <c:pt idx="2">
                  <c:v>0</c:v>
                </c:pt>
                <c:pt idx="3">
                  <c:v>0</c:v>
                </c:pt>
              </c:numCache>
            </c:numRef>
          </c:val>
          <c:extLst>
            <c:ext xmlns:c16="http://schemas.microsoft.com/office/drawing/2014/chart" uri="{C3380CC4-5D6E-409C-BE32-E72D297353CC}">
              <c16:uniqueId val="{00000000-FEA4-4063-887D-F555FA6CB40E}"/>
            </c:ext>
          </c:extLst>
        </c:ser>
        <c:dLbls>
          <c:showLegendKey val="0"/>
          <c:showVal val="0"/>
          <c:showCatName val="0"/>
          <c:showSerName val="0"/>
          <c:showPercent val="0"/>
          <c:showBubbleSize val="0"/>
        </c:dLbls>
        <c:gapWidth val="216"/>
        <c:overlap val="-32"/>
        <c:axId val="718664009"/>
        <c:axId val="276194362"/>
      </c:barChart>
      <c:catAx>
        <c:axId val="71866400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6194362"/>
        <c:crosses val="autoZero"/>
        <c:auto val="1"/>
        <c:lblAlgn val="ctr"/>
        <c:lblOffset val="100"/>
        <c:noMultiLvlLbl val="0"/>
      </c:catAx>
      <c:valAx>
        <c:axId val="276194362"/>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1866400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cb39cd23-ebf7-41b4-8073-cf6f6bfe598d}"/>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t>Overall</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Dasboard!$H$6:$H$9</c:f>
              <c:strCache>
                <c:ptCount val="4"/>
                <c:pt idx="0">
                  <c:v>Below 10% COGS</c:v>
                </c:pt>
                <c:pt idx="1">
                  <c:v>10% to 20% COGS</c:v>
                </c:pt>
                <c:pt idx="2">
                  <c:v>20% to 30% COGS</c:v>
                </c:pt>
                <c:pt idx="3">
                  <c:v>Above 30% COGS</c:v>
                </c:pt>
              </c:strCache>
            </c:strRef>
          </c:cat>
          <c:val>
            <c:numRef>
              <c:f>Dasboard!$L$6:$L$9</c:f>
              <c:numCache>
                <c:formatCode>0.00%</c:formatCode>
                <c:ptCount val="4"/>
                <c:pt idx="0">
                  <c:v>0</c:v>
                </c:pt>
                <c:pt idx="1">
                  <c:v>0</c:v>
                </c:pt>
                <c:pt idx="2">
                  <c:v>0</c:v>
                </c:pt>
                <c:pt idx="3" formatCode="0.0%">
                  <c:v>0</c:v>
                </c:pt>
              </c:numCache>
            </c:numRef>
          </c:val>
          <c:extLst>
            <c:ext xmlns:c16="http://schemas.microsoft.com/office/drawing/2014/chart" uri="{C3380CC4-5D6E-409C-BE32-E72D297353CC}">
              <c16:uniqueId val="{00000000-9A3D-4D10-A49C-A2AEA279C62C}"/>
            </c:ext>
          </c:extLst>
        </c:ser>
        <c:dLbls>
          <c:showLegendKey val="0"/>
          <c:showVal val="0"/>
          <c:showCatName val="0"/>
          <c:showSerName val="0"/>
          <c:showPercent val="0"/>
          <c:showBubbleSize val="0"/>
        </c:dLbls>
        <c:gapWidth val="216"/>
        <c:overlap val="-32"/>
        <c:axId val="748172818"/>
        <c:axId val="639961034"/>
      </c:barChart>
      <c:catAx>
        <c:axId val="74817281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39961034"/>
        <c:crosses val="autoZero"/>
        <c:auto val="1"/>
        <c:lblAlgn val="ctr"/>
        <c:lblOffset val="100"/>
        <c:noMultiLvlLbl val="0"/>
      </c:catAx>
      <c:valAx>
        <c:axId val="639961034"/>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4817281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uri="{0b15fc19-7d7d-44ad-8c2d-2c3a37ce22c3}">
        <chartProps xmlns="https://web.wps.cn/et/2018/main" chartId="{1b869878-b2cb-495e-b63f-f3f84072e29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 Reports New- Updated (2) (1).xlsx]Cost Centrwise Theo Cogs!PivotTable5</c:name>
    <c:fmtId val="3"/>
  </c:pivotSource>
  <c:chart>
    <c:title>
      <c:tx>
        <c:rich>
          <a:bodyPr rot="0" spcFirstLastPara="1" vertOverflow="ellipsis" vert="horz" wrap="square" anchor="ctr" anchorCtr="1"/>
          <a:lstStyle/>
          <a:p>
            <a:pPr defTabSz="914400">
              <a:defRPr lang="en-US" sz="1400" b="1" i="0" u="none" strike="noStrike" kern="1200" cap="all" spc="50" baseline="0">
                <a:solidFill>
                  <a:schemeClr val="tx1">
                    <a:lumMod val="65000"/>
                    <a:lumOff val="35000"/>
                  </a:schemeClr>
                </a:solidFill>
                <a:latin typeface="+mn-lt"/>
                <a:ea typeface="+mn-ea"/>
                <a:cs typeface="+mn-cs"/>
              </a:defRPr>
            </a:pPr>
            <a:r>
              <a:rPr lang="en-US" b="0" u="sng"/>
              <a:t>Location Wise Net Sales contribution</a:t>
            </a:r>
          </a:p>
        </c:rich>
      </c:tx>
      <c:overlay val="0"/>
      <c:spPr>
        <a:noFill/>
        <a:ln>
          <a:noFill/>
        </a:ln>
        <a:effectLst/>
      </c:spPr>
      <c:txPr>
        <a:bodyPr rot="0" spcFirstLastPara="1" vertOverflow="ellipsis" vert="horz" wrap="square" anchor="ctr" anchorCtr="1"/>
        <a:lstStyle/>
        <a:p>
          <a:pPr defTabSz="914400">
            <a:defRPr lang="en-US"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295194078711197"/>
          <c:y val="0.24241780339326499"/>
          <c:w val="0.41399758317552598"/>
          <c:h val="0.60884226744282099"/>
        </c:manualLayout>
      </c:layout>
      <c:doughnutChart>
        <c:varyColors val="1"/>
        <c:ser>
          <c:idx val="0"/>
          <c:order val="0"/>
          <c:tx>
            <c:strRef>
              <c:f>'Cost Centrwise Theo Cogs'!$T$3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951-437B-B3AA-C1D76462CE8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951-437B-B3AA-C1D76462CE8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951-437B-B3AA-C1D76462CE8F}"/>
              </c:ext>
            </c:extLst>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'Cost Centrwise Theo Cogs'!$S$4:$S$7</c:f>
              <c:strCache>
                <c:ptCount val="3"/>
                <c:pt idx="0">
                  <c:v>Bar</c:v>
                </c:pt>
                <c:pt idx="1">
                  <c:v>Kitchen</c:v>
                </c:pt>
                <c:pt idx="2">
                  <c:v>Pastry</c:v>
                </c:pt>
              </c:strCache>
            </c:strRef>
          </c:cat>
          <c:val>
            <c:numRef>
              <c:f>'Cost Centrwise Theo Cogs'!$T$4:$T$7</c:f>
              <c:numCache>
                <c:formatCode>General</c:formatCode>
                <c:ptCount val="3"/>
                <c:pt idx="0">
                  <c:v>296411.97200000001</c:v>
                </c:pt>
                <c:pt idx="1">
                  <c:v>536716.78430000006</c:v>
                </c:pt>
                <c:pt idx="2">
                  <c:v>185689.429</c:v>
                </c:pt>
              </c:numCache>
            </c:numRef>
          </c:val>
          <c:extLst>
            <c:ext xmlns:c16="http://schemas.microsoft.com/office/drawing/2014/chart" uri="{C3380CC4-5D6E-409C-BE32-E72D297353CC}">
              <c16:uniqueId val="{00000006-E951-437B-B3AA-C1D76462CE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c733567-28f2-4814-976a-e1c133b5da11}"/>
      </c:ext>
    </c:extLst>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520700</xdr:colOff>
      <xdr:row>3</xdr:row>
      <xdr:rowOff>31750</xdr:rowOff>
    </xdr:from>
    <xdr:to>
      <xdr:col>13</xdr:col>
      <xdr:colOff>469900</xdr:colOff>
      <xdr:row>18</xdr:row>
      <xdr:rowOff>12700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605790</xdr:colOff>
      <xdr:row>22</xdr:row>
      <xdr:rowOff>134620</xdr:rowOff>
    </xdr:from>
    <xdr:to>
      <xdr:col>2</xdr:col>
      <xdr:colOff>264795</xdr:colOff>
      <xdr:row>31</xdr:row>
      <xdr:rowOff>152400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384810</xdr:colOff>
      <xdr:row>22</xdr:row>
      <xdr:rowOff>146050</xdr:rowOff>
    </xdr:from>
    <xdr:to>
      <xdr:col>5</xdr:col>
      <xdr:colOff>1745673</xdr:colOff>
      <xdr:row>31</xdr:row>
      <xdr:rowOff>166370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32</xdr:row>
      <xdr:rowOff>53975</xdr:rowOff>
    </xdr:from>
    <xdr:to>
      <xdr:col>5</xdr:col>
      <xdr:colOff>1704109</xdr:colOff>
      <xdr:row>42</xdr:row>
      <xdr:rowOff>66040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118110</xdr:colOff>
      <xdr:row>11</xdr:row>
      <xdr:rowOff>77470</xdr:rowOff>
    </xdr:from>
    <xdr:to>
      <xdr:col>11</xdr:col>
      <xdr:colOff>600075</xdr:colOff>
      <xdr:row>16</xdr:row>
      <xdr:rowOff>364490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121285</xdr:colOff>
      <xdr:row>17</xdr:row>
      <xdr:rowOff>63500</xdr:rowOff>
    </xdr:from>
    <xdr:to>
      <xdr:col>11</xdr:col>
      <xdr:colOff>598805</xdr:colOff>
      <xdr:row>25</xdr:row>
      <xdr:rowOff>118745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124460</xdr:colOff>
      <xdr:row>26</xdr:row>
      <xdr:rowOff>17145</xdr:rowOff>
    </xdr:from>
    <xdr:to>
      <xdr:col>12</xdr:col>
      <xdr:colOff>3175</xdr:colOff>
      <xdr:row>34</xdr:row>
      <xdr:rowOff>43815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116840</xdr:colOff>
      <xdr:row>34</xdr:row>
      <xdr:rowOff>163195</xdr:rowOff>
    </xdr:from>
    <xdr:to>
      <xdr:col>11</xdr:col>
      <xdr:colOff>601345</xdr:colOff>
      <xdr:row>42</xdr:row>
      <xdr:rowOff>48895</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606425</xdr:colOff>
      <xdr:row>50</xdr:row>
      <xdr:rowOff>163830</xdr:rowOff>
    </xdr:from>
    <xdr:to>
      <xdr:col>5</xdr:col>
      <xdr:colOff>1637665</xdr:colOff>
      <xdr:row>63</xdr:row>
      <xdr:rowOff>33655</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raj Ribambelle" refreshedDate="45842.767172916698" createdVersion="7" refreshedVersion="7" minRefreshableVersion="3" recordCount="755" xr:uid="{00000000-000A-0000-FFFF-FFFF00000000}">
  <cacheSource type="worksheet">
    <worksheetSource ref="A1:R756" sheet="Main Data"/>
  </cacheSource>
  <cacheFields count="18">
    <cacheField name="Production Place" numFmtId="0">
      <sharedItems count="3">
        <s v="Kitchen"/>
        <s v="Bar"/>
        <s v="Pastry"/>
      </sharedItems>
    </cacheField>
    <cacheField name="Type" numFmtId="0">
      <sharedItems count="11">
        <s v="Alcart - Food"/>
        <s v="NON ALCOHOLIC BEVERAGES"/>
        <s v="COOKING CLASSES"/>
        <s v="EVENT PASTRY"/>
        <s v="Event - Foods"/>
        <s v="EVT BEVERAGES"/>
        <s v="Alc Beverages"/>
        <s v="Pastry - Alacart"/>
        <s v="Elements Sales"/>
        <s v="Price Diffrence Event"/>
        <s v="Kids Free Food"/>
      </sharedItems>
    </cacheField>
    <cacheField name="Item code" numFmtId="0">
      <sharedItems containsSemiMixedTypes="0" containsNonDate="0" containsString="0"/>
    </cacheField>
    <cacheField name="Item" numFmtId="0">
      <sharedItems containsSemiMixedTypes="0" containsNonDate="0" containsString="0"/>
    </cacheField>
    <cacheField name="Stock list type" numFmtId="0">
      <sharedItems containsSemiMixedTypes="0" containsNonDate="0" containsString="0"/>
    </cacheField>
    <cacheField name="From storage" numFmtId="0">
      <sharedItems containsSemiMixedTypes="0" containsNonDate="0" containsString="0"/>
    </cacheField>
    <cacheField name="Production place type" numFmtId="0">
      <sharedItems containsSemiMixedTypes="0" containsNonDate="0" containsString="0"/>
    </cacheField>
    <cacheField name="Item category" numFmtId="0">
      <sharedItems containsSemiMixedTypes="0" containsNonDate="0" containsString="0"/>
    </cacheField>
    <cacheField name="Item group" numFmtId="0">
      <sharedItems containsSemiMixedTypes="0" containsNonDate="0" containsString="0"/>
    </cacheField>
    <cacheField name="Gross Sales (before discount), AED." numFmtId="2">
      <sharedItems containsSemiMixedTypes="0" containsNonDate="0" containsString="0"/>
    </cacheField>
    <cacheField name="Ex Tax" numFmtId="2">
      <sharedItems containsSemiMixedTypes="0" containsNonDate="0" containsString="0"/>
    </cacheField>
    <cacheField name="Discount amount, AED." numFmtId="2">
      <sharedItems containsSemiMixedTypes="0" containsNonDate="0" containsString="0"/>
    </cacheField>
    <cacheField name="Cost, AED." numFmtId="0">
      <sharedItems containsSemiMixedTypes="0" containsNonDate="0" containsString="0"/>
    </cacheField>
    <cacheField name="Tax" numFmtId="2">
      <sharedItems containsSemiMixedTypes="0" containsNonDate="0" containsString="0"/>
    </cacheField>
    <cacheField name="Number of ﻿items" numFmtId="165">
      <sharedItems containsSemiMixedTypes="0" containsNonDate="0" containsString="0"/>
    </cacheField>
    <cacheField name="COST %" numFmtId="10">
      <sharedItems containsSemiMixedTypes="0" containsNonDate="0" containsString="0"/>
    </cacheField>
    <cacheField name="10%" numFmtId="0">
      <sharedItems containsSemiMixedTypes="0" containsNonDate="0" containsString="0"/>
    </cacheField>
    <cacheField name="20%"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raj Ribambelle" refreshedDate="45843.327585300904" createdVersion="7" refreshedVersion="7" minRefreshableVersion="3" recordCount="5" xr:uid="{00000000-000A-0000-FFFF-FFFF02000000}">
  <cacheSource type="worksheet">
    <worksheetSource ref="H11:I16" sheet="Summary"/>
  </cacheSource>
  <cacheFields count="2">
    <cacheField name="Total Material Used" numFmtId="170">
      <sharedItems containsBlank="1" count="4">
        <m/>
        <s v="Cogs Uses"/>
        <s v="Other Writeoffs ( Non Cogs)"/>
        <s v="Cost Transfer To Retails (Pinata sweets)"/>
      </sharedItems>
    </cacheField>
    <cacheField name=" 240,239 " numFmtId="17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v" refreshedDate="45844.014675925901" createdVersion="5" refreshedVersion="5" minRefreshableVersion="3" recordCount="5" xr:uid="{00000000-000A-0000-FFFF-FFFF03000000}">
  <cacheSource type="worksheet">
    <worksheetSource ref="B17:F22" sheet="Dasboard"/>
  </cacheSource>
  <cacheFields count="5">
    <cacheField name="Cost Centre →_x000a_Description ↓" numFmtId="0">
      <sharedItems count="5">
        <s v="COGS As Per Recipe (Theoretical COGS)"/>
        <s v="Wastages"/>
        <s v="Condiments"/>
        <s v="Inventory Variances"/>
        <s v="Actual Total COGS"/>
      </sharedItems>
    </cacheField>
    <cacheField name="Kitchen" numFmtId="0">
      <sharedItems containsSemiMixedTypes="0" containsString="0" containsNumber="1" minValue="0" maxValue="0.231891279794503" count="5">
        <n v="0.201725500609647"/>
        <n v="4.3262295272326204E-3"/>
        <n v="4.4835378180663301E-3"/>
        <n v="2.13560118395574E-2"/>
        <n v="0.231891279794503"/>
      </sharedItems>
    </cacheField>
    <cacheField name="Pastry" numFmtId="0">
      <sharedItems containsSemiMixedTypes="0" containsString="0" containsNumber="1" minValue="-4.9821952977194002E-2" maxValue="0.16899281507451999" count="5">
        <n v="0.16899281507451999"/>
        <n v="1.0396014519491001E-2"/>
        <n v="9.5941379624792707E-3"/>
        <n v="-4.9821952977194002E-2"/>
        <n v="0.139161014579296"/>
      </sharedItems>
    </cacheField>
    <cacheField name="Bar" numFmtId="0">
      <sharedItems containsSemiMixedTypes="0" containsString="0" containsNumber="1" minValue="-8.9824307096475903E-3" maxValue="0.15565530130220701" count="5">
        <n v="0.15310908161037901"/>
        <n v="2.4005103275653102E-3"/>
        <n v="9.1281400739103707E-3"/>
        <n v="-8.9824307096475903E-3"/>
        <n v="0.15565530130220701"/>
      </sharedItems>
    </cacheField>
    <cacheField name="Total" numFmtId="0">
      <sharedItems containsSemiMixedTypes="0" containsString="0" containsNumber="1" minValue="-4.4343535138899201E-4" maxValue="0.192810423862041" count="5">
        <n v="0.18161533511650499"/>
        <n v="4.8722432241807001E-3"/>
        <n v="6.7662808727448403E-3"/>
        <n v="-4.4343535138899201E-4"/>
        <n v="0.19281042386204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5">
  <r>
    <x v="0"/>
    <x v="0"/>
    <s v="01906"/>
    <s v="OPEN FOOD"/>
    <s v="Item"/>
    <s v="KITCHEN"/>
    <s v="Kitchen"/>
    <s v="FOOD"/>
    <s v="OPEN MENU ITEMS"/>
    <n v="5001.4"/>
    <n v="4401.4432"/>
    <n v="1.76"/>
    <n v="0"/>
    <n v="599.9568"/>
    <n v="133"/>
    <n v="0"/>
    <s v="Low Then 10%"/>
    <s v="Low Then 20%"/>
  </r>
  <r>
    <x v="1"/>
    <x v="1"/>
    <s v="01908"/>
    <s v="OPEN NON - ALC  BEVG"/>
    <s v="Item"/>
    <s v="BEVERAGE"/>
    <s v="Bar"/>
    <s v="NON ALCOHOLIC BEVERAGES"/>
    <s v="OPEN MENU ITEMS"/>
    <n v="400"/>
    <n v="352.1596"/>
    <n v="1.33"/>
    <n v="0"/>
    <n v="47.8404"/>
    <n v="31"/>
    <n v="0"/>
    <s v="Low Then 10%"/>
    <s v="Low Then 20%"/>
  </r>
  <r>
    <x v="1"/>
    <x v="1"/>
    <s v="01913"/>
    <s v="FULL FAT MILK"/>
    <s v="Modifier"/>
    <s v="BEVERAGE"/>
    <s v="Bar"/>
    <s v="NON ALCOHOLIC BEVERAGES"/>
    <s v="CHOICE OF MILK(150ML)"/>
    <n v="0"/>
    <n v="0"/>
    <n v="0"/>
    <n v="620.21660070878"/>
    <n v="0"/>
    <n v="654"/>
    <n v="1"/>
    <s v="High then 10%"/>
    <s v="High Then 20%"/>
  </r>
  <r>
    <x v="1"/>
    <x v="1"/>
    <s v="01914"/>
    <s v="OAT MILK"/>
    <s v="Modifier"/>
    <s v="BEVERAGE"/>
    <s v="Bar"/>
    <s v="NON ALCOHOLIC BEVERAGES"/>
    <s v="CHOICE OF MILK(150ML)"/>
    <n v="0"/>
    <n v="0"/>
    <n v="0"/>
    <n v="447.74"/>
    <n v="0"/>
    <n v="136"/>
    <n v="1"/>
    <s v="High then 10%"/>
    <s v="High Then 20%"/>
  </r>
  <r>
    <x v="1"/>
    <x v="1"/>
    <s v="02133"/>
    <s v="Coke"/>
    <s v="Modifier"/>
    <s v="BEVERAGE"/>
    <s v="Bar"/>
    <s v="NON ALCOHOLIC BEVERAGES"/>
    <s v="MIXERS BEV"/>
    <n v="0"/>
    <n v="0"/>
    <n v="0"/>
    <n v="2.09"/>
    <n v="0"/>
    <n v="1"/>
    <n v="1"/>
    <s v="High then 10%"/>
    <s v="High Then 20%"/>
  </r>
  <r>
    <x v="1"/>
    <x v="1"/>
    <s v="02134"/>
    <s v="Coke Zero"/>
    <s v="Modifier"/>
    <s v="BEVERAGE"/>
    <s v="Bar"/>
    <s v="NON ALCOHOLIC BEVERAGES"/>
    <s v="MIXERS BEV"/>
    <n v="0"/>
    <n v="0"/>
    <n v="0"/>
    <n v="8.67"/>
    <n v="0"/>
    <n v="3"/>
    <n v="1"/>
    <s v="High then 10%"/>
    <s v="High Then 20%"/>
  </r>
  <r>
    <x v="1"/>
    <x v="1"/>
    <s v="02139"/>
    <s v="Tonic"/>
    <s v="Modifier"/>
    <s v="BEVERAGE"/>
    <s v="Bar"/>
    <s v="NON ALCOHOLIC BEVERAGES"/>
    <s v="MIXERS BEV"/>
    <n v="0"/>
    <n v="0"/>
    <n v="0"/>
    <n v="12.36"/>
    <n v="0"/>
    <n v="6"/>
    <n v="1"/>
    <s v="High then 10%"/>
    <s v="High Then 20%"/>
  </r>
  <r>
    <x v="0"/>
    <x v="0"/>
    <s v="02140"/>
    <s v="Rare"/>
    <s v="Modifier"/>
    <s v="KITCHEN"/>
    <s v="Hot"/>
    <s v="FOOD"/>
    <s v="PREP TEMPERATURE"/>
    <n v="0"/>
    <n v="0"/>
    <n v="0"/>
    <n v="0"/>
    <n v="0"/>
    <n v="2"/>
    <n v="1"/>
    <s v="High then 10%"/>
    <s v="High Then 20%"/>
  </r>
  <r>
    <x v="0"/>
    <x v="0"/>
    <s v="02141"/>
    <s v="Med Rare"/>
    <s v="Modifier"/>
    <s v="KITCHEN"/>
    <s v="Hot"/>
    <s v="FOOD"/>
    <s v="PREP TEMPERATURE"/>
    <n v="0"/>
    <n v="0"/>
    <n v="0"/>
    <n v="0"/>
    <n v="0"/>
    <n v="27"/>
    <n v="1"/>
    <s v="High then 10%"/>
    <s v="High Then 20%"/>
  </r>
  <r>
    <x v="0"/>
    <x v="0"/>
    <s v="02142"/>
    <s v="Medium"/>
    <s v="Modifier"/>
    <s v="KITCHEN"/>
    <s v="Hot"/>
    <s v="FOOD"/>
    <s v="PREP TEMPERATURE"/>
    <n v="0"/>
    <n v="0"/>
    <n v="0"/>
    <n v="0"/>
    <n v="0"/>
    <n v="91"/>
    <n v="1"/>
    <s v="High then 10%"/>
    <s v="High Then 20%"/>
  </r>
  <r>
    <x v="0"/>
    <x v="0"/>
    <s v="02143"/>
    <s v="Med Well"/>
    <s v="Modifier"/>
    <s v="KITCHEN"/>
    <s v="Hot"/>
    <s v="FOOD"/>
    <s v="PREP TEMPERATURE"/>
    <n v="0"/>
    <n v="0"/>
    <n v="0"/>
    <n v="0"/>
    <n v="0"/>
    <n v="102"/>
    <n v="1"/>
    <s v="High then 10%"/>
    <s v="High Then 20%"/>
  </r>
  <r>
    <x v="0"/>
    <x v="0"/>
    <s v="02144"/>
    <s v="Well Done"/>
    <s v="Modifier"/>
    <s v="KITCHEN"/>
    <s v="Hot"/>
    <s v="FOOD"/>
    <s v="PREP TEMPERATURE"/>
    <n v="0"/>
    <n v="0"/>
    <n v="0"/>
    <n v="0"/>
    <n v="0"/>
    <n v="97"/>
    <n v="1"/>
    <s v="High then 10%"/>
    <s v="High Then 20%"/>
  </r>
  <r>
    <x v="0"/>
    <x v="0"/>
    <s v="02145"/>
    <s v="SALADS"/>
    <s v="Modifier"/>
    <s v="KITCHEN"/>
    <s v="Hot"/>
    <s v="FOOD"/>
    <s v="BURGER SIDES MODS"/>
    <n v="0"/>
    <n v="0"/>
    <n v="0"/>
    <n v="70.473"/>
    <n v="0"/>
    <n v="40"/>
    <n v="1"/>
    <s v="High then 10%"/>
    <s v="High Then 20%"/>
  </r>
  <r>
    <x v="0"/>
    <x v="0"/>
    <s v="02164"/>
    <s v="Soft"/>
    <s v="Modifier"/>
    <s v="KITCHEN"/>
    <s v="Hot"/>
    <s v="FOOD"/>
    <s v="EGG PREPARATION MODS"/>
    <n v="0"/>
    <n v="0"/>
    <n v="0"/>
    <n v="0"/>
    <n v="0"/>
    <n v="40"/>
    <n v="1"/>
    <s v="High then 10%"/>
    <s v="High Then 20%"/>
  </r>
  <r>
    <x v="0"/>
    <x v="0"/>
    <s v="02164"/>
    <s v="Soft"/>
    <s v="Modifier"/>
    <s v="KITCHEN"/>
    <s v="Kitchen"/>
    <s v="FOOD"/>
    <s v="EGG PREPARATION MODS"/>
    <n v="0"/>
    <n v="0"/>
    <n v="0"/>
    <n v="0"/>
    <n v="0"/>
    <n v="12"/>
    <n v="1"/>
    <s v="High then 10%"/>
    <s v="High Then 20%"/>
  </r>
  <r>
    <x v="0"/>
    <x v="0"/>
    <s v="02165"/>
    <s v="Medium"/>
    <s v="Modifier"/>
    <s v="KITCHEN"/>
    <s v="Hot"/>
    <s v="FOOD"/>
    <s v="EGG PREPARATION MODS"/>
    <n v="0"/>
    <n v="0"/>
    <n v="0"/>
    <n v="345.6"/>
    <n v="0"/>
    <n v="160"/>
    <n v="1"/>
    <s v="High then 10%"/>
    <s v="High Then 20%"/>
  </r>
  <r>
    <x v="0"/>
    <x v="0"/>
    <s v="02165"/>
    <s v="Medium"/>
    <s v="Modifier"/>
    <s v="KITCHEN"/>
    <s v="Kitchen"/>
    <s v="FOOD"/>
    <s v="EGG PREPARATION MODS"/>
    <n v="0"/>
    <n v="0"/>
    <n v="0"/>
    <n v="97.2"/>
    <n v="0"/>
    <n v="45"/>
    <n v="1"/>
    <s v="High then 10%"/>
    <s v="High Then 20%"/>
  </r>
  <r>
    <x v="0"/>
    <x v="0"/>
    <s v="02166"/>
    <s v="Well Done"/>
    <s v="Modifier"/>
    <s v="KITCHEN"/>
    <s v="Hot"/>
    <s v="FOOD"/>
    <s v="EGG PREPARATION MODS"/>
    <n v="0"/>
    <n v="0"/>
    <n v="0"/>
    <n v="0"/>
    <n v="0"/>
    <n v="34"/>
    <n v="1"/>
    <s v="High then 10%"/>
    <s v="High Then 20%"/>
  </r>
  <r>
    <x v="0"/>
    <x v="0"/>
    <s v="02166"/>
    <s v="Well Done"/>
    <s v="Modifier"/>
    <s v="KITCHEN"/>
    <s v="Kitchen"/>
    <s v="FOOD"/>
    <s v="EGG PREPARATION MODS"/>
    <n v="0"/>
    <n v="0"/>
    <n v="0"/>
    <n v="0"/>
    <n v="0"/>
    <n v="11"/>
    <n v="1"/>
    <s v="High then 10%"/>
    <s v="High Then 20%"/>
  </r>
  <r>
    <x v="1"/>
    <x v="1"/>
    <s v="02168"/>
    <s v="2 CUP"/>
    <s v="Modifier"/>
    <s v="BEVERAGE"/>
    <s v="Bar"/>
    <s v="NON ALCOHOLIC BEVERAGES"/>
    <s v="TEA CUP MODS"/>
    <n v="0"/>
    <n v="0"/>
    <n v="0"/>
    <n v="0"/>
    <n v="0"/>
    <n v="18"/>
    <n v="1"/>
    <s v="High then 10%"/>
    <s v="High Then 20%"/>
  </r>
  <r>
    <x v="1"/>
    <x v="1"/>
    <s v="02169"/>
    <s v="3 CUP"/>
    <s v="Modifier"/>
    <s v="BEVERAGE"/>
    <s v="Bar"/>
    <s v="NON ALCOHOLIC BEVERAGES"/>
    <s v="TEA CUP MODS"/>
    <n v="0"/>
    <n v="0"/>
    <n v="0"/>
    <n v="0"/>
    <n v="0"/>
    <n v="4"/>
    <n v="1"/>
    <s v="High then 10%"/>
    <s v="High Then 20%"/>
  </r>
  <r>
    <x v="1"/>
    <x v="1"/>
    <s v="02170"/>
    <s v="ALMOND MILK"/>
    <s v="Modifier"/>
    <s v="BEVERAGE"/>
    <s v="Bar"/>
    <s v="NON ALCOHOLIC BEVERAGES"/>
    <s v="CHOICE OF MILK(150ML)"/>
    <n v="0"/>
    <n v="0"/>
    <n v="0"/>
    <n v="230.323222222222"/>
    <n v="0"/>
    <n v="73.5"/>
    <n v="1"/>
    <s v="High then 10%"/>
    <s v="High Then 20%"/>
  </r>
  <r>
    <x v="1"/>
    <x v="1"/>
    <s v="02171"/>
    <s v="COCONUT MILK"/>
    <s v="Modifier"/>
    <s v="BEVERAGE"/>
    <s v="Bar"/>
    <s v="NON ALCOHOLIC BEVERAGES"/>
    <s v="CHOICE OF MILK(150ML)"/>
    <n v="0"/>
    <n v="0"/>
    <n v="0"/>
    <n v="375.128774531025"/>
    <n v="0"/>
    <n v="125"/>
    <n v="1"/>
    <s v="High then 10%"/>
    <s v="High Then 20%"/>
  </r>
  <r>
    <x v="1"/>
    <x v="1"/>
    <s v="02172"/>
    <s v="LOW FAT MILK"/>
    <s v="Modifier"/>
    <s v="BEVERAGE"/>
    <s v="Bar"/>
    <s v="NON ALCOHOLIC BEVERAGES"/>
    <s v="CHOICE OF MILK(150ML)"/>
    <n v="0"/>
    <n v="0"/>
    <n v="0"/>
    <n v="69.3411111111111"/>
    <n v="0"/>
    <n v="59"/>
    <n v="1"/>
    <s v="High then 10%"/>
    <s v="High Then 20%"/>
  </r>
  <r>
    <x v="1"/>
    <x v="1"/>
    <s v="02173"/>
    <s v="SOYA MILK"/>
    <s v="Modifier"/>
    <s v="BEVERAGE"/>
    <s v="Bar"/>
    <s v="NON ALCOHOLIC BEVERAGES"/>
    <s v="CHOICE OF MILK(150ML)"/>
    <n v="0"/>
    <n v="0"/>
    <n v="0"/>
    <n v="33.9066666666667"/>
    <n v="0"/>
    <n v="11"/>
    <n v="1"/>
    <s v="High then 10%"/>
    <s v="High Then 20%"/>
  </r>
  <r>
    <x v="0"/>
    <x v="0"/>
    <s v="1200"/>
    <s v="French Fries"/>
    <s v="Modifier"/>
    <s v="KITCHEN"/>
    <s v="Hot"/>
    <s v="FOOD"/>
    <s v="BURGER SIDES MODS"/>
    <n v="0"/>
    <n v="0"/>
    <n v="0"/>
    <n v="824.122161050061"/>
    <n v="0"/>
    <n v="277"/>
    <n v="1"/>
    <s v="High then 10%"/>
    <s v="High Then 20%"/>
  </r>
  <r>
    <x v="0"/>
    <x v="0"/>
    <s v="1201"/>
    <s v="Sweet Potato Fries"/>
    <s v="Modifier"/>
    <s v="KITCHEN"/>
    <s v="Hot"/>
    <s v="FOOD"/>
    <s v="BURGER SIDES MODS"/>
    <n v="0"/>
    <n v="0"/>
    <n v="0"/>
    <n v="197.993615384615"/>
    <n v="0"/>
    <n v="36"/>
    <n v="1"/>
    <s v="High then 10%"/>
    <s v="High Then 20%"/>
  </r>
  <r>
    <x v="1"/>
    <x v="1"/>
    <s v="1248"/>
    <s v="Antip Small Spk"/>
    <s v="Item"/>
    <s v="BEVERAGE"/>
    <s v="Bar"/>
    <s v="NON ALCOHOLIC BEVERAGES"/>
    <s v="WATER"/>
    <n v="770"/>
    <n v="677.6"/>
    <n v="0"/>
    <n v="178.445"/>
    <n v="92.4"/>
    <n v="22"/>
    <n v="0.263348583234947"/>
    <s v="High then 10%"/>
    <s v="High Then 20%"/>
  </r>
  <r>
    <x v="1"/>
    <x v="1"/>
    <s v="1250"/>
    <s v="Antip Smal Still"/>
    <s v="Item"/>
    <s v="BEVERAGE"/>
    <s v="Bar"/>
    <s v="NON ALCOHOLIC BEVERAGES"/>
    <s v="WATER"/>
    <n v="3290"/>
    <n v="2895.2"/>
    <n v="0"/>
    <n v="731.647393162393"/>
    <n v="394.8"/>
    <n v="94"/>
    <n v="0.252710483960484"/>
    <s v="High then 10%"/>
    <s v="High Then 20%"/>
  </r>
  <r>
    <x v="1"/>
    <x v="1"/>
    <s v="1251"/>
    <s v="Antip Lrg Still"/>
    <s v="Item"/>
    <s v="BEVERAGE"/>
    <s v="Bar"/>
    <s v="NON ALCOHOLIC BEVERAGES"/>
    <s v="WATER"/>
    <n v="13365"/>
    <n v="11776.1496"/>
    <n v="124.58"/>
    <n v="3217.4847077335"/>
    <n v="1588.8504"/>
    <n v="297"/>
    <n v="0.273220434269407"/>
    <s v="High then 10%"/>
    <s v="High Then 20%"/>
  </r>
  <r>
    <x v="0"/>
    <x v="2"/>
    <s v="1502"/>
    <s v="E Maragrita Ck"/>
    <s v="Item"/>
    <s v="KITCHEN"/>
    <s v="Kitchen"/>
    <s v="EVENT - COOKING CLASS "/>
    <s v="COOKING CLASSES EVENTS"/>
    <n v="5700"/>
    <n v="5016.1116"/>
    <n v="0.93"/>
    <n v="632.74"/>
    <n v="683.8884"/>
    <n v="57"/>
    <n v="0.126141531619831"/>
    <s v="High then 10%"/>
    <s v="Low Then 20%"/>
  </r>
  <r>
    <x v="2"/>
    <x v="2"/>
    <s v="1505"/>
    <s v="E Bento Ck"/>
    <s v="Item"/>
    <s v="KITCHEN"/>
    <s v="Kitchen"/>
    <s v="EVENT - COOKING CLASS "/>
    <s v="COOKING CLASSES EVENTS"/>
    <n v="800"/>
    <n v="704"/>
    <n v="0"/>
    <n v="120.48"/>
    <n v="96"/>
    <n v="4"/>
    <n v="0.171136363636364"/>
    <s v="High then 10%"/>
    <s v="Low Then 20%"/>
  </r>
  <r>
    <x v="2"/>
    <x v="2"/>
    <s v="1508"/>
    <s v="E Cupcakes Ck"/>
    <s v="Item"/>
    <s v="KITCHEN"/>
    <s v="Kitchen"/>
    <s v="EVENT - COOKING CLASS "/>
    <s v="COOKING CLASSES EVENTS"/>
    <n v="2700"/>
    <n v="2376"/>
    <n v="0"/>
    <n v="404.34"/>
    <n v="324"/>
    <n v="30"/>
    <n v="0.170176767676768"/>
    <s v="High then 10%"/>
    <s v="Low Then 20%"/>
  </r>
  <r>
    <x v="2"/>
    <x v="2"/>
    <s v="1508"/>
    <s v="E Cupcakes Ck"/>
    <s v="Item"/>
    <s v="KITCHEN"/>
    <s v="Pastry"/>
    <s v="EVENT - COOKING CLASS "/>
    <s v="COOKING CLASSES EVENTS"/>
    <n v="900"/>
    <n v="792"/>
    <n v="0"/>
    <n v="131.25"/>
    <n v="108"/>
    <n v="10"/>
    <n v="0.165719696969697"/>
    <s v="High then 10%"/>
    <s v="Low Then 20%"/>
  </r>
  <r>
    <x v="2"/>
    <x v="2"/>
    <s v="1509"/>
    <s v="E Gingerbread Ck"/>
    <s v="Item"/>
    <s v="KITCHEN"/>
    <s v="Kitchen"/>
    <s v="EVENT - COOKING CLASS "/>
    <s v="COOKING CLASSES EVENTS"/>
    <n v="1440"/>
    <n v="1267.6716"/>
    <n v="3.93"/>
    <n v="183.45"/>
    <n v="172.3284"/>
    <n v="16"/>
    <n v="0.144714135743043"/>
    <s v="High then 10%"/>
    <s v="Low Then 20%"/>
  </r>
  <r>
    <x v="2"/>
    <x v="2"/>
    <s v="1511"/>
    <s v="E Pop It Ck"/>
    <s v="Item"/>
    <s v="KITCHEN"/>
    <s v="Kitchen"/>
    <s v="EVENT - COOKING CLASS "/>
    <s v="COOKING CLASSES EVENTS"/>
    <n v="4950"/>
    <n v="4356.0276"/>
    <n v="0.23"/>
    <n v="746.21"/>
    <n v="593.9724"/>
    <n v="55"/>
    <n v="0.171305158856202"/>
    <s v="High then 10%"/>
    <s v="Low Then 20%"/>
  </r>
  <r>
    <x v="2"/>
    <x v="2"/>
    <s v="1513"/>
    <s v="E Eskimo Cake Ck"/>
    <s v="Item"/>
    <s v="KITCHEN"/>
    <s v="Kitchen"/>
    <s v="EVENT - COOKING CLASS "/>
    <s v="COOKING CLASSES EVENTS"/>
    <n v="1300"/>
    <n v="1144"/>
    <n v="0"/>
    <n v="211.61"/>
    <n v="156"/>
    <n v="13"/>
    <n v="0.184973776223776"/>
    <s v="High then 10%"/>
    <s v="Low Then 20%"/>
  </r>
  <r>
    <x v="2"/>
    <x v="3"/>
    <s v="1523"/>
    <s v="Cakesicles"/>
    <s v="Item"/>
    <s v="KITCHEN"/>
    <s v="Pastry"/>
    <s v="EVENT PASTRY"/>
    <s v="CANDY BAR"/>
    <n v="660"/>
    <n v="580.8"/>
    <n v="0"/>
    <n v="102.8"/>
    <n v="79.2"/>
    <n v="22"/>
    <n v="0.176997245179063"/>
    <s v="High then 10%"/>
    <s v="Low Then 20%"/>
  </r>
  <r>
    <x v="2"/>
    <x v="3"/>
    <s v="1534"/>
    <s v="Donuts"/>
    <s v="Item"/>
    <s v="KITCHEN"/>
    <s v="Pastry"/>
    <s v="EVENT PASTRY"/>
    <s v="CANDY BAR"/>
    <n v="200"/>
    <n v="180.248"/>
    <n v="35.4"/>
    <n v="44.02"/>
    <n v="19.752"/>
    <n v="10"/>
    <n v="0.244219075939816"/>
    <s v="High then 10%"/>
    <s v="High Then 20%"/>
  </r>
  <r>
    <x v="2"/>
    <x v="3"/>
    <s v="1545"/>
    <s v="Cotton Candy"/>
    <s v="Item"/>
    <s v="KITCHEN"/>
    <s v="Pastry"/>
    <s v="EVENT PASTRY"/>
    <s v="SWEET STATION"/>
    <n v="2000"/>
    <n v="1761.5924"/>
    <n v="13.27"/>
    <n v="42.5"/>
    <n v="238.4076"/>
    <n v="1"/>
    <n v="0.0241258988174563"/>
    <s v="Low Then 10%"/>
    <s v="Low Then 20%"/>
  </r>
  <r>
    <x v="2"/>
    <x v="3"/>
    <s v="1556"/>
    <s v="Pistachio &amp; Raspberry"/>
    <s v="Item"/>
    <s v="KITCHEN"/>
    <s v="Pastry"/>
    <s v="EVENT PASTRY"/>
    <s v="CAKE FILLING"/>
    <n v="1125"/>
    <n v="999.2064"/>
    <n v="76.72"/>
    <n v="228.112"/>
    <n v="125.7936"/>
    <n v="4.5"/>
    <n v="0.22829317346246"/>
    <s v="High then 10%"/>
    <s v="High Then 20%"/>
  </r>
  <r>
    <x v="2"/>
    <x v="3"/>
    <s v="1568"/>
    <s v="Chocolate Ganache "/>
    <s v="Item"/>
    <s v="KITCHEN"/>
    <s v="Pastry"/>
    <s v="EVENT PASTRY"/>
    <s v="CAKE COVER"/>
    <n v="825"/>
    <n v="728.4288"/>
    <n v="20.24"/>
    <n v="193.69"/>
    <n v="96.5712"/>
    <n v="16.5"/>
    <n v="0.265901073653321"/>
    <s v="High then 10%"/>
    <s v="High Then 20%"/>
  </r>
  <r>
    <x v="0"/>
    <x v="2"/>
    <s v="1586"/>
    <s v="Pizza Margherita CC"/>
    <s v="Item"/>
    <s v="KITCHEN"/>
    <s v="Kitchen"/>
    <s v="COOKING CLASS"/>
    <s v="COOKING CLASSES"/>
    <n v="990"/>
    <n v="871.2"/>
    <n v="0"/>
    <n v="129.89"/>
    <n v="118.8"/>
    <n v="11"/>
    <n v="0.149093204775023"/>
    <s v="High then 10%"/>
    <s v="Low Then 20%"/>
  </r>
  <r>
    <x v="2"/>
    <x v="2"/>
    <s v="1587"/>
    <s v="Gingerbread CC"/>
    <s v="Item"/>
    <s v="KITCHEN"/>
    <s v="Pastry"/>
    <s v="COOKING CLASS"/>
    <s v="COOKING CLASSES"/>
    <n v="180"/>
    <n v="158.4"/>
    <n v="0"/>
    <n v="8.72"/>
    <n v="21.6"/>
    <n v="2"/>
    <n v="0.0550505050505051"/>
    <s v="Low Then 10%"/>
    <s v="Low Then 20%"/>
  </r>
  <r>
    <x v="2"/>
    <x v="2"/>
    <s v="1592"/>
    <s v="Cupcakes CC"/>
    <s v="Item"/>
    <s v="KITCHEN"/>
    <s v="Pastry"/>
    <s v="COOKING CLASS"/>
    <s v="COOKING CLASSES"/>
    <n v="720"/>
    <n v="633.6"/>
    <n v="0"/>
    <n v="41.99"/>
    <n v="86.4"/>
    <n v="8"/>
    <n v="0.066272095959596"/>
    <s v="Low Then 10%"/>
    <s v="Low Then 20%"/>
  </r>
  <r>
    <x v="2"/>
    <x v="2"/>
    <s v="1593"/>
    <s v="Pop It CC"/>
    <s v="Item"/>
    <s v="KITCHEN"/>
    <s v="Pastry"/>
    <s v="COOKING CLASS"/>
    <s v="COOKING CLASSES"/>
    <n v="810"/>
    <n v="712.8"/>
    <n v="0"/>
    <n v="152.03"/>
    <n v="97.2"/>
    <n v="9"/>
    <n v="0.213285634118967"/>
    <s v="High then 10%"/>
    <s v="High Then 20%"/>
  </r>
  <r>
    <x v="2"/>
    <x v="2"/>
    <s v="1597"/>
    <s v="Eskimo Cakepops CC"/>
    <s v="Item"/>
    <s v="KITCHEN"/>
    <s v="Pastry"/>
    <s v="COOKING CLASS"/>
    <s v="COOKING CLASSES"/>
    <n v="90"/>
    <n v="79.2"/>
    <n v="0"/>
    <n v="14.16"/>
    <n v="10.8"/>
    <n v="1"/>
    <n v="0.178787878787879"/>
    <s v="High then 10%"/>
    <s v="Low Then 20%"/>
  </r>
  <r>
    <x v="1"/>
    <x v="2"/>
    <s v="1598"/>
    <s v="Crazy Shake CC"/>
    <s v="Item"/>
    <s v="BEVERAGE"/>
    <s v="Bar"/>
    <s v="COOKING CLASS"/>
    <s v="COOKING CLASSES"/>
    <n v="1800"/>
    <n v="1584"/>
    <n v="0"/>
    <n v="109.98"/>
    <n v="216"/>
    <n v="10"/>
    <n v="0.0694318181818182"/>
    <s v="Low Then 10%"/>
    <s v="Low Then 20%"/>
  </r>
  <r>
    <x v="2"/>
    <x v="2"/>
    <s v="1599"/>
    <s v="Monster Sliders CC"/>
    <s v="Item"/>
    <s v="KITCHEN"/>
    <s v="Kitchen"/>
    <s v="COOKING CLASS"/>
    <s v="COOKING CLASSES"/>
    <n v="300"/>
    <n v="264"/>
    <n v="0"/>
    <n v="15.01"/>
    <n v="36"/>
    <n v="2"/>
    <n v="0.0568560606060606"/>
    <s v="Low Then 10%"/>
    <s v="Low Then 20%"/>
  </r>
  <r>
    <x v="0"/>
    <x v="2"/>
    <s v="1605"/>
    <s v="Pizza Pepperoni CC"/>
    <s v="Item"/>
    <s v="KITCHEN"/>
    <s v="Kitchen"/>
    <s v="COOKING CLASS"/>
    <s v="COOKING CLASSES"/>
    <n v="120"/>
    <n v="105.6"/>
    <n v="0"/>
    <n v="14.37"/>
    <n v="14.4"/>
    <n v="1"/>
    <n v="0.136079545454545"/>
    <s v="High then 10%"/>
    <s v="Low Then 20%"/>
  </r>
  <r>
    <x v="0"/>
    <x v="4"/>
    <s v="1758"/>
    <s v="E Mini Pancakes"/>
    <s v="Item"/>
    <s v="KITCHEN"/>
    <s v="Kitchen"/>
    <s v="EVENT FOOD"/>
    <s v="EVT STARTERS"/>
    <n v="300"/>
    <n v="264.0708"/>
    <n v="0.59"/>
    <n v="58.21"/>
    <n v="35.9292"/>
    <n v="20"/>
    <n v="0.220433308037087"/>
    <s v="High then 10%"/>
    <s v="High Then 20%"/>
  </r>
  <r>
    <x v="0"/>
    <x v="4"/>
    <s v="1765"/>
    <s v="E Tomato Bruschetta"/>
    <s v="Item"/>
    <s v="KITCHEN"/>
    <s v="Kitchen"/>
    <s v="EVENT FOOD"/>
    <s v="EVT BRUSCHETTAS"/>
    <n v="440"/>
    <n v="387.2"/>
    <n v="0"/>
    <n v="38.67"/>
    <n v="52.8"/>
    <n v="8"/>
    <n v="0.0998708677685951"/>
    <s v="Low Then 10%"/>
    <s v="Low Then 20%"/>
  </r>
  <r>
    <x v="0"/>
    <x v="4"/>
    <s v="1778"/>
    <s v="E Edamame Hummusflatbread"/>
    <s v="Item"/>
    <s v="KITCHEN"/>
    <s v="Kitchen"/>
    <s v="EVENT FOOD"/>
    <s v="EVT COLD APPETIZER"/>
    <n v="495"/>
    <n v="435.6564"/>
    <n v="0.47"/>
    <n v="96.91"/>
    <n v="59.3436"/>
    <n v="9"/>
    <n v="0.222445945933538"/>
    <s v="High then 10%"/>
    <s v="High Then 20%"/>
  </r>
  <r>
    <x v="0"/>
    <x v="4"/>
    <s v="1779"/>
    <s v="E Red Pepper Hummusflatbread"/>
    <s v="Item"/>
    <s v="KITCHEN"/>
    <s v="Kitchen"/>
    <s v="EVENT FOOD"/>
    <s v="EVT COLD APPETIZER"/>
    <n v="550"/>
    <n v="484.0372"/>
    <n v="0.31"/>
    <n v="76.61"/>
    <n v="65.9628"/>
    <n v="10"/>
    <n v="0.158272959185782"/>
    <s v="High then 10%"/>
    <s v="Low Then 20%"/>
  </r>
  <r>
    <x v="0"/>
    <x v="4"/>
    <s v="1783"/>
    <s v="E Caviar Blinis 1 Piece Out"/>
    <s v="Item"/>
    <s v="KITCHEN"/>
    <s v="Kitchen"/>
    <s v="EVENT FOOD"/>
    <s v="EVT COLD APPETIZER"/>
    <n v="600.6"/>
    <n v="529.0104"/>
    <n v="4.02"/>
    <n v="167.25"/>
    <n v="71.5896"/>
    <n v="27.3"/>
    <n v="0.316156355338194"/>
    <s v="High then 10%"/>
    <s v="High Then 20%"/>
  </r>
  <r>
    <x v="0"/>
    <x v="4"/>
    <s v="1793"/>
    <s v="E Watermelon &amp; Feta"/>
    <s v="Item"/>
    <s v="KITCHEN"/>
    <s v="Kitchen"/>
    <s v="EVENT FOOD"/>
    <s v="EVT SALAD"/>
    <n v="935"/>
    <n v="823.094"/>
    <n v="2.45"/>
    <n v="204.67"/>
    <n v="111.906"/>
    <n v="11"/>
    <n v="0.248659326881255"/>
    <s v="High then 10%"/>
    <s v="High Then 20%"/>
  </r>
  <r>
    <x v="0"/>
    <x v="4"/>
    <s v="1797"/>
    <s v="E Tomato Caprese"/>
    <s v="Item"/>
    <s v="KITCHEN"/>
    <s v="Kitchen"/>
    <s v="EVENT FOOD"/>
    <s v="EVT SALAD"/>
    <n v="715"/>
    <n v="629.41"/>
    <n v="1.75"/>
    <n v="92.62"/>
    <n v="85.59"/>
    <n v="11"/>
    <n v="0.147153683608459"/>
    <s v="High then 10%"/>
    <s v="Low Then 20%"/>
  </r>
  <r>
    <x v="0"/>
    <x v="4"/>
    <s v="1807"/>
    <s v="E Almond Shrimp"/>
    <s v="Item"/>
    <s v="KITCHEN"/>
    <s v="Kitchen"/>
    <s v="EVENT FOOD"/>
    <s v="EVT HOT APPETIZER"/>
    <n v="1650"/>
    <n v="1452.12"/>
    <n v="1"/>
    <n v="337.73"/>
    <n v="197.88"/>
    <n v="22"/>
    <n v="0.232577197476793"/>
    <s v="High then 10%"/>
    <s v="High Then 20%"/>
  </r>
  <r>
    <x v="0"/>
    <x v="4"/>
    <s v="1809"/>
    <s v="E Beef Gyoza"/>
    <s v="Item"/>
    <s v="KITCHEN"/>
    <s v="Kitchen"/>
    <s v="EVENT FOOD"/>
    <s v="EVT HOT APPETIZER"/>
    <n v="5700"/>
    <n v="5017.0656"/>
    <n v="8.88"/>
    <n v="1448.7"/>
    <n v="682.9344"/>
    <n v="60"/>
    <n v="0.288754446423822"/>
    <s v="High then 10%"/>
    <s v="High Then 20%"/>
  </r>
  <r>
    <x v="0"/>
    <x v="4"/>
    <s v="1820"/>
    <s v="E Mini Wagyu Slider"/>
    <s v="Item"/>
    <s v="KITCHEN"/>
    <s v="Kitchen"/>
    <s v="EVENT FOOD"/>
    <s v="EVT HOT APPETIZER"/>
    <n v="225"/>
    <n v="206.4576"/>
    <n v="70.48"/>
    <n v="138.49"/>
    <n v="18.5424"/>
    <n v="15"/>
    <n v="0.670791484546948"/>
    <s v="High then 10%"/>
    <s v="High Then 20%"/>
  </r>
  <r>
    <x v="0"/>
    <x v="0"/>
    <s v="1831"/>
    <s v="E Grilled Octopus  4-5 PAX"/>
    <s v="Item"/>
    <s v="KITCHEN"/>
    <s v="Kitchen"/>
    <s v="FOOD"/>
    <s v="EVT MAIN"/>
    <n v="725"/>
    <n v="638.5772"/>
    <n v="4.81"/>
    <n v="98.84"/>
    <n v="86.4228"/>
    <n v="1"/>
    <n v="0.154781598841925"/>
    <s v="High then 10%"/>
    <s v="Low Then 20%"/>
  </r>
  <r>
    <x v="0"/>
    <x v="0"/>
    <s v="1833"/>
    <s v="E Teriyaki Skirt Steak"/>
    <s v="Item"/>
    <s v="KITCHEN"/>
    <s v="Kitchen"/>
    <s v="FOOD"/>
    <s v="EVT MAIN"/>
    <n v="2100"/>
    <n v="1849.2936"/>
    <n v="10.78"/>
    <n v="1555.02"/>
    <n v="250.7064"/>
    <n v="3"/>
    <n v="0.840872428261256"/>
    <s v="High then 10%"/>
    <s v="High Then 20%"/>
  </r>
  <r>
    <x v="0"/>
    <x v="0"/>
    <s v="1838"/>
    <s v="E Truffle Duck Breast"/>
    <s v="Item"/>
    <s v="KITCHEN"/>
    <s v="Kitchen"/>
    <s v="FOOD"/>
    <s v="EVT MAIN"/>
    <n v="1350"/>
    <n v="1188.0696"/>
    <n v="0.58"/>
    <n v="454.78"/>
    <n v="161.9304"/>
    <n v="3"/>
    <n v="0.382789021787949"/>
    <s v="High then 10%"/>
    <s v="High Then 20%"/>
  </r>
  <r>
    <x v="0"/>
    <x v="4"/>
    <s v="1857"/>
    <s v="E Penne Pasta With Chicken"/>
    <s v="Item"/>
    <s v="KITCHEN"/>
    <s v="Kitchen"/>
    <s v="EVENT FOOD"/>
    <s v="EVT KIDS MENU"/>
    <n v="450"/>
    <n v="396.0216"/>
    <n v="0.18"/>
    <n v="41.29"/>
    <n v="53.9784"/>
    <n v="10"/>
    <n v="0.104261989750054"/>
    <s v="High then 10%"/>
    <s v="Low Then 20%"/>
  </r>
  <r>
    <x v="0"/>
    <x v="4"/>
    <s v="1870"/>
    <s v="E French Fries"/>
    <s v="Item"/>
    <s v="KITCHEN"/>
    <s v="Kitchen"/>
    <s v="EVENT FOOD"/>
    <s v="EVT KIDS MENU"/>
    <n v="10440"/>
    <n v="9209.3316"/>
    <n v="184.43"/>
    <n v="894.775120879121"/>
    <n v="1230.6684"/>
    <n v="348"/>
    <n v="0.0971596158921155"/>
    <s v="Low Then 10%"/>
    <s v="Low Then 20%"/>
  </r>
  <r>
    <x v="0"/>
    <x v="4"/>
    <s v="1872"/>
    <s v="E Chicken Tenders With Fries"/>
    <s v="Item"/>
    <s v="KITCHEN"/>
    <s v="Kitchen"/>
    <s v="EVENT FOOD"/>
    <s v="EVT KIDS MENU"/>
    <n v="390"/>
    <n v="343.296"/>
    <n v="0.8"/>
    <n v="50.07"/>
    <n v="46.704"/>
    <n v="6"/>
    <n v="0.145850810961969"/>
    <s v="High then 10%"/>
    <s v="Low Then 20%"/>
  </r>
  <r>
    <x v="1"/>
    <x v="5"/>
    <s v="1883"/>
    <s v="E Summer Cup"/>
    <s v="Item"/>
    <s v="BEVERAGE"/>
    <s v="Bar"/>
    <s v="EVENT BEVERAGE"/>
    <s v="EVT BEVERAGES"/>
    <n v="3225"/>
    <n v="2838.12"/>
    <n v="1"/>
    <n v="471.3"/>
    <n v="386.88"/>
    <n v="43"/>
    <n v="0.166060631685764"/>
    <s v="High then 10%"/>
    <s v="Low Then 20%"/>
  </r>
  <r>
    <x v="1"/>
    <x v="5"/>
    <s v="1884"/>
    <s v="E Tropical Glow"/>
    <s v="Item"/>
    <s v="BEVERAGE"/>
    <s v="Bar"/>
    <s v="EVENT BEVERAGE"/>
    <s v="EVT BEVERAGES"/>
    <n v="3990"/>
    <n v="3511.2"/>
    <n v="0"/>
    <n v="481.74"/>
    <n v="478.8"/>
    <n v="42"/>
    <n v="0.137200956937799"/>
    <s v="High then 10%"/>
    <s v="Low Then 20%"/>
  </r>
  <r>
    <x v="1"/>
    <x v="5"/>
    <s v="1895"/>
    <s v="E Classic Lemonade"/>
    <s v="Item"/>
    <s v="BEVERAGE"/>
    <s v="Bar"/>
    <s v="EVENT BEVERAGE"/>
    <s v="EVT BEVERAGES"/>
    <n v="1430"/>
    <n v="1264.148"/>
    <n v="47.9"/>
    <n v="58.42"/>
    <n v="165.852"/>
    <n v="22"/>
    <n v="0.0462129434211817"/>
    <s v="Low Then 10%"/>
    <s v="Low Then 20%"/>
  </r>
  <r>
    <x v="0"/>
    <x v="0"/>
    <s v="32215027"/>
    <s v="Serve All Together"/>
    <s v="Modifier"/>
    <s v="KITCHEN"/>
    <s v="Cold"/>
    <s v="FOOD"/>
    <s v="COMMENTS"/>
    <n v="0"/>
    <n v="0"/>
    <n v="0"/>
    <n v="0"/>
    <n v="0"/>
    <n v="2"/>
    <n v="1"/>
    <s v="High then 10%"/>
    <s v="High Then 20%"/>
  </r>
  <r>
    <x v="0"/>
    <x v="0"/>
    <s v="32215027"/>
    <s v="Serve All Together"/>
    <s v="Modifier"/>
    <s v="KITCHEN"/>
    <s v="Hot"/>
    <s v="FOOD"/>
    <s v="COMMENTS"/>
    <n v="0"/>
    <n v="0"/>
    <n v="0"/>
    <n v="0"/>
    <n v="0"/>
    <n v="8"/>
    <n v="1"/>
    <s v="High then 10%"/>
    <s v="High Then 20%"/>
  </r>
  <r>
    <x v="0"/>
    <x v="0"/>
    <s v="32215027"/>
    <s v="Serve All Together"/>
    <s v="Modifier"/>
    <s v="KITCHEN"/>
    <s v="Pasta"/>
    <s v="FOOD"/>
    <s v="COMMENTS"/>
    <n v="0"/>
    <n v="0"/>
    <n v="0"/>
    <n v="0"/>
    <n v="0"/>
    <n v="4"/>
    <n v="1"/>
    <s v="High then 10%"/>
    <s v="High Then 20%"/>
  </r>
  <r>
    <x v="0"/>
    <x v="0"/>
    <s v="32215028"/>
    <s v="What ever is ready"/>
    <s v="Modifier"/>
    <s v="KITCHEN"/>
    <s v="Cold"/>
    <s v="FOOD"/>
    <s v="COMMENTS"/>
    <n v="0"/>
    <n v="0"/>
    <n v="0"/>
    <n v="0"/>
    <n v="0"/>
    <n v="3"/>
    <n v="1"/>
    <s v="High then 10%"/>
    <s v="High Then 20%"/>
  </r>
  <r>
    <x v="0"/>
    <x v="0"/>
    <s v="32215028"/>
    <s v="What ever is ready"/>
    <s v="Modifier"/>
    <s v="KITCHEN"/>
    <s v="Hot"/>
    <s v="FOOD"/>
    <s v="COMMENTS"/>
    <n v="0"/>
    <n v="0"/>
    <n v="0"/>
    <n v="0"/>
    <n v="0"/>
    <n v="2"/>
    <n v="1"/>
    <s v="High then 10%"/>
    <s v="High Then 20%"/>
  </r>
  <r>
    <x v="0"/>
    <x v="0"/>
    <s v="32215028"/>
    <s v="What ever is ready"/>
    <s v="Modifier"/>
    <s v="KITCHEN"/>
    <s v="Kitchen"/>
    <s v="FOOD"/>
    <s v="COMMENTS"/>
    <n v="0"/>
    <n v="0"/>
    <n v="0"/>
    <n v="0"/>
    <n v="0"/>
    <n v="1"/>
    <n v="1"/>
    <s v="High then 10%"/>
    <s v="High Then 20%"/>
  </r>
  <r>
    <x v="1"/>
    <x v="1"/>
    <s v="32215063"/>
    <s v="Antip Lrg Sparkling"/>
    <s v="Item"/>
    <s v="BEVERAGE"/>
    <s v="Bar"/>
    <s v="NON ALCOHOLIC BEVERAGES"/>
    <s v="WATER"/>
    <n v="3870"/>
    <n v="3410.1768"/>
    <n v="38.14"/>
    <n v="967.5"/>
    <n v="459.8232"/>
    <n v="86"/>
    <n v="0.283709630538804"/>
    <s v="High then 10%"/>
    <s v="High Then 20%"/>
  </r>
  <r>
    <x v="0"/>
    <x v="0"/>
    <s v="32215075"/>
    <s v="Blended"/>
    <s v="Modifier"/>
    <s v="KITCHEN"/>
    <s v="Hot"/>
    <s v="FOOD"/>
    <s v="KIDS SOUP MOD"/>
    <n v="0"/>
    <n v="0"/>
    <n v="0"/>
    <n v="0"/>
    <n v="0"/>
    <n v="1"/>
    <n v="1"/>
    <s v="High then 10%"/>
    <s v="High Then 20%"/>
  </r>
  <r>
    <x v="0"/>
    <x v="0"/>
    <s v="32215076"/>
    <s v="Regular"/>
    <s v="Modifier"/>
    <s v="KITCHEN"/>
    <s v="Hot"/>
    <s v="FOOD"/>
    <s v="KIDS SOUP MOD"/>
    <n v="0"/>
    <n v="0"/>
    <n v="0"/>
    <n v="0"/>
    <n v="0"/>
    <n v="21"/>
    <n v="1"/>
    <s v="High then 10%"/>
    <s v="High Then 20%"/>
  </r>
  <r>
    <x v="0"/>
    <x v="0"/>
    <s v="32215076"/>
    <s v="Regular"/>
    <s v="Modifier"/>
    <s v="KITCHEN"/>
    <s v="Pasta"/>
    <s v="FOOD"/>
    <s v="KIDS SOUP MOD"/>
    <n v="0"/>
    <n v="0"/>
    <n v="0"/>
    <n v="0"/>
    <n v="0"/>
    <n v="18"/>
    <n v="1"/>
    <s v="High then 10%"/>
    <s v="High Then 20%"/>
  </r>
  <r>
    <x v="2"/>
    <x v="3"/>
    <s v="32215177"/>
    <s v="Vanilla Cake"/>
    <s v="Item"/>
    <s v="KITCHEN"/>
    <s v="Pastry"/>
    <s v="EVENT PASTRY"/>
    <s v="CAKE FILLING"/>
    <n v="2000"/>
    <n v="1772.5928"/>
    <n v="104.94"/>
    <n v="425.27"/>
    <n v="227.4072"/>
    <n v="10"/>
    <n v="0.239914096458025"/>
    <s v="High then 10%"/>
    <s v="High Then 20%"/>
  </r>
  <r>
    <x v="2"/>
    <x v="2"/>
    <s v="32215408"/>
    <s v="Choco Chip Cookies CC"/>
    <s v="Item"/>
    <s v="KITCHEN"/>
    <s v="Pastry"/>
    <s v="COOKING CLASS"/>
    <s v="COOKING CLASSES"/>
    <n v="180"/>
    <n v="158.4"/>
    <n v="0"/>
    <n v="21.21"/>
    <n v="21.6"/>
    <n v="2"/>
    <n v="0.133901515151515"/>
    <s v="High then 10%"/>
    <s v="Low Then 20%"/>
  </r>
  <r>
    <x v="2"/>
    <x v="3"/>
    <s v="32215473"/>
    <s v="Vanilla Cake"/>
    <s v="Item"/>
    <s v="KITCHEN"/>
    <s v="Pastry"/>
    <s v="EVENT PASTRY"/>
    <s v="BENTO CAKES"/>
    <n v="200"/>
    <n v="176.0984"/>
    <n v="0.82"/>
    <n v="32.67"/>
    <n v="23.9016"/>
    <n v="1"/>
    <n v="0.185521276740731"/>
    <s v="High then 10%"/>
    <s v="Low Then 20%"/>
  </r>
  <r>
    <x v="1"/>
    <x v="1"/>
    <s v="32215480"/>
    <s v="Full Fat Milk"/>
    <s v="Modifier"/>
    <s v="BEVERAGE"/>
    <s v="Bar"/>
    <s v="NON ALCOHOLIC BEVERAGES"/>
    <s v="Coffee mods"/>
    <n v="0"/>
    <n v="0"/>
    <n v="0"/>
    <n v="103.717515151515"/>
    <n v="0"/>
    <n v="88"/>
    <n v="1"/>
    <s v="High then 10%"/>
    <s v="High Then 20%"/>
  </r>
  <r>
    <x v="1"/>
    <x v="1"/>
    <s v="32215481"/>
    <s v="Low Fat Milk"/>
    <s v="Modifier"/>
    <s v="BEVERAGE"/>
    <s v="Bar"/>
    <s v="NON ALCOHOLIC BEVERAGES"/>
    <s v="Coffee mods"/>
    <n v="0"/>
    <n v="0"/>
    <n v="0"/>
    <n v="24.7275"/>
    <n v="0"/>
    <n v="15"/>
    <n v="1"/>
    <s v="High then 10%"/>
    <s v="High Then 20%"/>
  </r>
  <r>
    <x v="1"/>
    <x v="1"/>
    <s v="32215483"/>
    <s v="Almond Milk "/>
    <s v="Modifier"/>
    <s v="BEVERAGE"/>
    <s v="Bar"/>
    <s v="NON ALCOHOLIC BEVERAGES"/>
    <s v="Coffee mods"/>
    <n v="0"/>
    <n v="0"/>
    <n v="0"/>
    <n v="47.9775"/>
    <n v="0"/>
    <n v="11"/>
    <n v="1"/>
    <s v="High then 10%"/>
    <s v="High Then 20%"/>
  </r>
  <r>
    <x v="1"/>
    <x v="1"/>
    <s v="32215484"/>
    <s v="Coconut Milk "/>
    <s v="Modifier"/>
    <s v="BEVERAGE"/>
    <s v="Bar"/>
    <s v="NON ALCOHOLIC BEVERAGES"/>
    <s v="Coffee mods"/>
    <n v="0"/>
    <n v="0"/>
    <n v="0"/>
    <n v="130.573333333333"/>
    <n v="0"/>
    <n v="31"/>
    <n v="1"/>
    <s v="High then 10%"/>
    <s v="High Then 20%"/>
  </r>
  <r>
    <x v="1"/>
    <x v="1"/>
    <s v="32215485"/>
    <s v="Oat Milk "/>
    <s v="Modifier"/>
    <s v="BEVERAGE"/>
    <s v="Bar"/>
    <s v="NON ALCOHOLIC BEVERAGES"/>
    <s v="Coffee mods"/>
    <n v="0"/>
    <n v="0"/>
    <n v="0"/>
    <n v="64.515"/>
    <n v="0"/>
    <n v="14"/>
    <n v="1"/>
    <s v="High then 10%"/>
    <s v="High Then 20%"/>
  </r>
  <r>
    <x v="1"/>
    <x v="1"/>
    <s v="32215487"/>
    <s v="Soya Milk "/>
    <s v="Modifier"/>
    <s v="BEVERAGE"/>
    <s v="Bar"/>
    <s v="NON ALCOHOLIC BEVERAGES"/>
    <s v="Coffee mods"/>
    <n v="0"/>
    <n v="0"/>
    <n v="0"/>
    <n v="4.32"/>
    <n v="0"/>
    <n v="1"/>
    <n v="1"/>
    <s v="High then 10%"/>
    <s v="High Then 20%"/>
  </r>
  <r>
    <x v="1"/>
    <x v="1"/>
    <s v="32215488"/>
    <s v="Vanilla Syrup "/>
    <s v="Modifier"/>
    <s v="BEVERAGE"/>
    <s v="Bar"/>
    <s v="NON ALCOHOLIC BEVERAGES"/>
    <s v="Coffee mods"/>
    <n v="0"/>
    <n v="0"/>
    <n v="0"/>
    <n v="12.59"/>
    <n v="0"/>
    <n v="9"/>
    <n v="1"/>
    <s v="High then 10%"/>
    <s v="High Then 20%"/>
  </r>
  <r>
    <x v="1"/>
    <x v="1"/>
    <s v="32215489"/>
    <s v="Syrup Caramel"/>
    <s v="Modifier"/>
    <s v="BEVERAGE"/>
    <s v="Bar"/>
    <s v="NON ALCOHOLIC BEVERAGES"/>
    <s v="Coffee mods"/>
    <n v="0"/>
    <n v="0"/>
    <n v="0"/>
    <n v="8.645"/>
    <n v="0"/>
    <n v="6"/>
    <n v="1"/>
    <s v="High then 10%"/>
    <s v="High Then 20%"/>
  </r>
  <r>
    <x v="1"/>
    <x v="1"/>
    <s v="32215495"/>
    <s v="Vanilla Syrup "/>
    <s v="Modifier"/>
    <s v="BEVERAGE"/>
    <s v="Bar"/>
    <s v="NON ALCOHOLIC BEVERAGES"/>
    <s v="CHOICE OF MILK(150ML)"/>
    <n v="0"/>
    <n v="0"/>
    <n v="0"/>
    <n v="25.18"/>
    <n v="0"/>
    <n v="18"/>
    <n v="1"/>
    <s v="High then 10%"/>
    <s v="High Then 20%"/>
  </r>
  <r>
    <x v="1"/>
    <x v="1"/>
    <s v="32215496"/>
    <s v="Caramel Syrup "/>
    <s v="Modifier"/>
    <s v="BEVERAGE"/>
    <s v="Bar"/>
    <s v="NON ALCOHOLIC BEVERAGES"/>
    <s v="CHOICE OF MILK(150ML)"/>
    <n v="0"/>
    <n v="0"/>
    <n v="0"/>
    <n v="41.8366666666667"/>
    <n v="0"/>
    <n v="29"/>
    <n v="1"/>
    <s v="High then 10%"/>
    <s v="High Then 20%"/>
  </r>
  <r>
    <x v="1"/>
    <x v="1"/>
    <s v="32215497"/>
    <s v="Honey "/>
    <s v="Modifier"/>
    <s v="BEVERAGE"/>
    <s v="Bar"/>
    <s v="NON ALCOHOLIC BEVERAGES"/>
    <s v="CHOICE OF MILK(150ML)"/>
    <n v="0"/>
    <n v="0"/>
    <n v="0"/>
    <n v="0"/>
    <n v="0"/>
    <n v="8"/>
    <n v="1"/>
    <s v="High then 10%"/>
    <s v="High Then 20%"/>
  </r>
  <r>
    <x v="0"/>
    <x v="0"/>
    <s v="32215511"/>
    <s v="Coconut Milk"/>
    <s v="Modifier"/>
    <s v="KITCHEN"/>
    <s v="Kitchen"/>
    <s v="NON ALCOHOLIC BEVERAGES"/>
    <s v="Choice of milk Oatmeal"/>
    <n v="0"/>
    <n v="0"/>
    <n v="0"/>
    <n v="2.34"/>
    <n v="0"/>
    <n v="1"/>
    <n v="1"/>
    <s v="High then 10%"/>
    <s v="High Then 20%"/>
  </r>
  <r>
    <x v="0"/>
    <x v="0"/>
    <s v="32215513"/>
    <s v="Oat Milk"/>
    <s v="Modifier"/>
    <s v="KITCHEN"/>
    <s v="Cold"/>
    <s v="NON ALCOHOLIC BEVERAGES"/>
    <s v="Choice of milk Oatmeal"/>
    <n v="0"/>
    <n v="0"/>
    <n v="0"/>
    <n v="5.19"/>
    <n v="0"/>
    <n v="2"/>
    <n v="1"/>
    <s v="High then 10%"/>
    <s v="High Then 20%"/>
  </r>
  <r>
    <x v="0"/>
    <x v="0"/>
    <s v="32215513"/>
    <s v="Oat Milk"/>
    <s v="Modifier"/>
    <s v="KITCHEN"/>
    <s v="Kitchen"/>
    <s v="NON ALCOHOLIC BEVERAGES"/>
    <s v="Choice of milk Oatmeal"/>
    <n v="0"/>
    <n v="0"/>
    <n v="0"/>
    <n v="2.59"/>
    <n v="0"/>
    <n v="1"/>
    <n v="1"/>
    <s v="High then 10%"/>
    <s v="High Then 20%"/>
  </r>
  <r>
    <x v="0"/>
    <x v="0"/>
    <s v="32215514"/>
    <s v="Full Fat"/>
    <s v="Modifier"/>
    <s v="KITCHEN"/>
    <s v="Cold"/>
    <s v="NON ALCOHOLIC BEVERAGES"/>
    <s v="Choice of milk Oatmeal"/>
    <n v="0"/>
    <n v="0"/>
    <n v="0"/>
    <n v="4.49"/>
    <n v="0"/>
    <n v="6"/>
    <n v="1"/>
    <s v="High then 10%"/>
    <s v="High Then 20%"/>
  </r>
  <r>
    <x v="0"/>
    <x v="0"/>
    <s v="32215515"/>
    <s v="Low Fat"/>
    <s v="Modifier"/>
    <s v="KITCHEN"/>
    <s v="Kitchen"/>
    <s v="NON ALCOHOLIC BEVERAGES"/>
    <s v="Choice of milk Oatmeal"/>
    <n v="0"/>
    <n v="0"/>
    <n v="0"/>
    <n v="0.91"/>
    <n v="0"/>
    <n v="1"/>
    <n v="1"/>
    <s v="High then 10%"/>
    <s v="High Then 20%"/>
  </r>
  <r>
    <x v="1"/>
    <x v="1"/>
    <s v="32215573"/>
    <s v="Condsenced  Milk "/>
    <s v="Modifier"/>
    <s v="BEVERAGE"/>
    <s v="Bar"/>
    <s v="NON ALCOHOLIC BEVERAGES"/>
    <s v="CHOICE OF MILK(150ML)"/>
    <n v="0"/>
    <n v="0"/>
    <n v="0"/>
    <n v="29.4518333333333"/>
    <n v="0"/>
    <n v="37"/>
    <n v="1"/>
    <s v="High then 10%"/>
    <s v="High Then 20%"/>
  </r>
  <r>
    <x v="1"/>
    <x v="1"/>
    <s v="32215574"/>
    <s v="Condensed  Milk "/>
    <s v="Modifier"/>
    <s v="BEVERAGE"/>
    <s v="Bar"/>
    <s v="NON ALCOHOLIC BEVERAGES"/>
    <s v="Coffee mods"/>
    <n v="0"/>
    <n v="0"/>
    <n v="0"/>
    <n v="5.59"/>
    <n v="0"/>
    <n v="7"/>
    <n v="1"/>
    <s v="High then 10%"/>
    <s v="High Then 20%"/>
  </r>
  <r>
    <x v="1"/>
    <x v="1"/>
    <s v="32215585"/>
    <s v="NOT REQUIRED"/>
    <s v="Modifier"/>
    <s v="BEVERAGE"/>
    <s v="Bar"/>
    <s v="NON ALCOHOLIC BEVERAGES"/>
    <s v="CHOICE OF MILK(150ML)"/>
    <n v="0"/>
    <n v="0"/>
    <n v="0"/>
    <n v="0"/>
    <n v="0"/>
    <n v="18"/>
    <n v="1"/>
    <s v="High then 10%"/>
    <s v="High Then 20%"/>
  </r>
  <r>
    <x v="1"/>
    <x v="2"/>
    <s v="32215587"/>
    <s v="E Tea class"/>
    <s v="Item"/>
    <s v="BEVERAGE"/>
    <s v="Bar"/>
    <s v="COOKING CLASS"/>
    <s v="COOKING CLASSES"/>
    <n v="1200"/>
    <n v="1101.1044"/>
    <n v="375.87"/>
    <n v="0"/>
    <n v="98.8956"/>
    <n v="12"/>
    <n v="0"/>
    <s v="Low Then 10%"/>
    <s v="Low Then 20%"/>
  </r>
  <r>
    <x v="0"/>
    <x v="0"/>
    <s v="32215607"/>
    <s v="E BURRATA &amp; BEEF PROSCIUTTO"/>
    <s v="Item"/>
    <s v="KITCHEN"/>
    <s v="Kitchen"/>
    <s v="FOOD"/>
    <s v="EVT SALAD"/>
    <n v="675"/>
    <n v="594.1512"/>
    <n v="1.26"/>
    <n v="69.59"/>
    <n v="80.8488"/>
    <n v="5"/>
    <n v="0.117125068501082"/>
    <s v="High then 10%"/>
    <s v="Low Then 20%"/>
  </r>
  <r>
    <x v="2"/>
    <x v="2"/>
    <s v="32215624"/>
    <s v="e cc decor cupcakes"/>
    <s v="Item"/>
    <s v="KITCHEN"/>
    <s v="Pastry"/>
    <s v="EVENT - COOKING CLASS "/>
    <s v="COOKING CLASSES EVENTS"/>
    <n v="5600"/>
    <n v="4936.148"/>
    <n v="67.9"/>
    <n v="694.18"/>
    <n v="663.852"/>
    <n v="56"/>
    <n v="0.140631925947115"/>
    <s v="High then 10%"/>
    <s v="Low Then 20%"/>
  </r>
  <r>
    <x v="2"/>
    <x v="2"/>
    <s v="32215711"/>
    <s v="E Cookies Bone Decoratio"/>
    <s v="Item"/>
    <s v="KITCHEN"/>
    <s v="Kitchen"/>
    <s v="EVENT - COOKING CLASS "/>
    <s v="COOKING CLASSES EVENTS"/>
    <n v="900"/>
    <n v="792.3756"/>
    <n v="3.13"/>
    <n v="38.31"/>
    <n v="107.6244"/>
    <n v="9"/>
    <n v="0.0483482833141253"/>
    <s v="Low Then 10%"/>
    <s v="Low Then 20%"/>
  </r>
  <r>
    <x v="0"/>
    <x v="0"/>
    <s v="32215751"/>
    <s v="Add Ocietra Caviar / 10g"/>
    <s v="Modifier"/>
    <s v="KITCHEN"/>
    <s v="Kitchen"/>
    <s v="FOOD"/>
    <s v="BREAKFAST MODS"/>
    <n v="220"/>
    <n v="198.88"/>
    <n v="44"/>
    <n v="55"/>
    <n v="21.12"/>
    <n v="1"/>
    <n v="0.276548672566372"/>
    <s v="High then 10%"/>
    <s v="High Then 20%"/>
  </r>
  <r>
    <x v="0"/>
    <x v="0"/>
    <s v="32215786"/>
    <s v="Egg Poached"/>
    <s v="Modifier"/>
    <s v="KITCHEN"/>
    <s v="Hot"/>
    <s v="FOOD"/>
    <s v="Egg Instruction"/>
    <n v="0"/>
    <n v="0"/>
    <n v="0"/>
    <n v="0"/>
    <n v="0"/>
    <n v="5"/>
    <n v="1"/>
    <s v="High then 10%"/>
    <s v="High Then 20%"/>
  </r>
  <r>
    <x v="0"/>
    <x v="0"/>
    <s v="32215787"/>
    <s v="Fried Egg"/>
    <s v="Modifier"/>
    <s v="KITCHEN"/>
    <s v="Hot"/>
    <s v="FOOD"/>
    <s v="Egg Instruction"/>
    <n v="0"/>
    <n v="0"/>
    <n v="0"/>
    <n v="0"/>
    <n v="0"/>
    <n v="3"/>
    <n v="1"/>
    <s v="High then 10%"/>
    <s v="High Then 20%"/>
  </r>
  <r>
    <x v="0"/>
    <x v="0"/>
    <s v="32215788"/>
    <s v="Egg Scrambled"/>
    <s v="Modifier"/>
    <s v="KITCHEN"/>
    <s v="Hot"/>
    <s v="FOOD"/>
    <s v="Egg Instruction"/>
    <n v="0"/>
    <n v="0"/>
    <n v="0"/>
    <n v="0"/>
    <n v="0"/>
    <n v="22"/>
    <n v="1"/>
    <s v="High then 10%"/>
    <s v="High Then 20%"/>
  </r>
  <r>
    <x v="0"/>
    <x v="0"/>
    <s v="32215788"/>
    <s v="Egg Scrambled"/>
    <s v="Modifier"/>
    <s v="KITCHEN"/>
    <s v="Kitchen"/>
    <s v="FOOD"/>
    <s v="Egg Instruction"/>
    <n v="0"/>
    <n v="0"/>
    <n v="0"/>
    <n v="0"/>
    <n v="0"/>
    <n v="6"/>
    <n v="1"/>
    <s v="High then 10%"/>
    <s v="High Then 20%"/>
  </r>
  <r>
    <x v="0"/>
    <x v="0"/>
    <s v="32215789"/>
    <s v="No Modifier"/>
    <s v="Modifier"/>
    <s v="KITCHEN"/>
    <s v="Cold"/>
    <s v="FOOD"/>
    <s v="Signature Scramble Modifier"/>
    <n v="0"/>
    <n v="0"/>
    <n v="0"/>
    <n v="0"/>
    <n v="0"/>
    <n v="3"/>
    <n v="1"/>
    <s v="High then 10%"/>
    <s v="High Then 20%"/>
  </r>
  <r>
    <x v="0"/>
    <x v="0"/>
    <s v="32215789"/>
    <s v="No Modifier"/>
    <s v="Modifier"/>
    <s v="KITCHEN"/>
    <s v="Kitchen"/>
    <s v="FOOD"/>
    <s v="Signature Scramble Modifier"/>
    <n v="0"/>
    <n v="0"/>
    <n v="0"/>
    <n v="0"/>
    <n v="0"/>
    <n v="5"/>
    <n v="1"/>
    <s v="High then 10%"/>
    <s v="High Then 20%"/>
  </r>
  <r>
    <x v="0"/>
    <x v="0"/>
    <s v="32215789"/>
    <s v="No Modifier"/>
    <s v="Modifier"/>
    <s v="KITCHEN"/>
    <s v="Pasta"/>
    <s v="FOOD"/>
    <s v="Signature Scramble Modifier"/>
    <n v="0"/>
    <n v="0"/>
    <n v="0"/>
    <n v="0"/>
    <n v="0"/>
    <n v="5"/>
    <n v="1"/>
    <s v="High then 10%"/>
    <s v="High Then 20%"/>
  </r>
  <r>
    <x v="0"/>
    <x v="0"/>
    <s v="32215791"/>
    <s v="Add Salmon"/>
    <s v="Modifier"/>
    <s v="KITCHEN"/>
    <s v="Kitchen"/>
    <s v="FOOD"/>
    <s v="Omlette Primavara Modifes"/>
    <n v="20"/>
    <n v="17.6"/>
    <n v="0"/>
    <n v="5.97"/>
    <n v="2.4"/>
    <n v="1"/>
    <n v="0.339204545454545"/>
    <s v="High then 10%"/>
    <s v="High Then 20%"/>
  </r>
  <r>
    <x v="0"/>
    <x v="0"/>
    <s v="32215791"/>
    <s v="Add Salmon"/>
    <s v="Modifier"/>
    <s v="KITCHEN"/>
    <s v="Pasta"/>
    <s v="FOOD"/>
    <s v="Omlette Primavara Modifes"/>
    <n v="40"/>
    <n v="35.2"/>
    <n v="0"/>
    <n v="11.95"/>
    <n v="4.8"/>
    <n v="2"/>
    <n v="0.339488636363636"/>
    <s v="High then 10%"/>
    <s v="High Then 20%"/>
  </r>
  <r>
    <x v="0"/>
    <x v="0"/>
    <s v="32215792"/>
    <s v="No Modifier"/>
    <s v="Modifier"/>
    <s v="KITCHEN"/>
    <s v="Cold"/>
    <s v="FOOD"/>
    <s v="Omlette Primavara Modifes"/>
    <n v="0"/>
    <n v="0"/>
    <n v="0"/>
    <n v="0"/>
    <n v="0"/>
    <n v="11"/>
    <n v="1"/>
    <s v="High then 10%"/>
    <s v="High Then 20%"/>
  </r>
  <r>
    <x v="0"/>
    <x v="0"/>
    <s v="32215792"/>
    <s v="No Modifier"/>
    <s v="Modifier"/>
    <s v="KITCHEN"/>
    <s v="Kitchen"/>
    <s v="FOOD"/>
    <s v="Omlette Primavara Modifes"/>
    <n v="0"/>
    <n v="0"/>
    <n v="0"/>
    <n v="0"/>
    <n v="0"/>
    <n v="11"/>
    <n v="1"/>
    <s v="High then 10%"/>
    <s v="High Then 20%"/>
  </r>
  <r>
    <x v="0"/>
    <x v="0"/>
    <s v="32215792"/>
    <s v="No Modifier"/>
    <s v="Modifier"/>
    <s v="KITCHEN"/>
    <s v="Pasta"/>
    <s v="FOOD"/>
    <s v="Omlette Primavara Modifes"/>
    <n v="0"/>
    <n v="0"/>
    <n v="0"/>
    <n v="0"/>
    <n v="0"/>
    <n v="12"/>
    <n v="1"/>
    <s v="High then 10%"/>
    <s v="High Then 20%"/>
  </r>
  <r>
    <x v="0"/>
    <x v="0"/>
    <s v="32215809"/>
    <s v="Sunny side up"/>
    <s v="Modifier"/>
    <s v="KITCHEN"/>
    <s v="Hot"/>
    <s v="FOOD"/>
    <s v="Egg Instruction"/>
    <n v="0"/>
    <n v="0"/>
    <n v="0"/>
    <n v="0"/>
    <n v="0"/>
    <n v="14"/>
    <n v="1"/>
    <s v="High then 10%"/>
    <s v="High Then 20%"/>
  </r>
  <r>
    <x v="0"/>
    <x v="0"/>
    <s v="32215809"/>
    <s v="Sunny side up"/>
    <s v="Modifier"/>
    <s v="KITCHEN"/>
    <s v="Kitchen"/>
    <s v="FOOD"/>
    <s v="Egg Instruction"/>
    <n v="0"/>
    <n v="0"/>
    <n v="0"/>
    <n v="0"/>
    <n v="0"/>
    <n v="7"/>
    <n v="1"/>
    <s v="High then 10%"/>
    <s v="High Then 20%"/>
  </r>
  <r>
    <x v="0"/>
    <x v="0"/>
    <s v="32215810"/>
    <s v="No Egg"/>
    <s v="Modifier"/>
    <s v="KITCHEN"/>
    <s v="Hot"/>
    <s v="FOOD"/>
    <s v="EGG PREPARATION MODS"/>
    <n v="0"/>
    <n v="0"/>
    <n v="0"/>
    <n v="0"/>
    <n v="0"/>
    <n v="6"/>
    <n v="1"/>
    <s v="High then 10%"/>
    <s v="High Then 20%"/>
  </r>
  <r>
    <x v="0"/>
    <x v="0"/>
    <s v="32215810"/>
    <s v="No Egg"/>
    <s v="Modifier"/>
    <s v="KITCHEN"/>
    <s v="Kitchen"/>
    <s v="FOOD"/>
    <s v="EGG PREPARATION MODS"/>
    <n v="0"/>
    <n v="0"/>
    <n v="0"/>
    <n v="0"/>
    <n v="0"/>
    <n v="2"/>
    <n v="1"/>
    <s v="High then 10%"/>
    <s v="High Then 20%"/>
  </r>
  <r>
    <x v="0"/>
    <x v="4"/>
    <s v="32215825"/>
    <s v="E Avo Toast"/>
    <s v="Item"/>
    <s v="KITCHEN"/>
    <s v="Hot"/>
    <s v="EVENT FOOD"/>
    <s v="Event Breakfast"/>
    <n v="900"/>
    <n v="792.06"/>
    <n v="0.5"/>
    <n v="59.204"/>
    <n v="107.94"/>
    <n v="12"/>
    <n v="0.0747468626114183"/>
    <s v="Low Then 10%"/>
    <s v="Low Then 20%"/>
  </r>
  <r>
    <x v="0"/>
    <x v="4"/>
    <s v="32215827"/>
    <s v="E Primavara Omelette"/>
    <s v="Item"/>
    <s v="KITCHEN"/>
    <s v="Hot"/>
    <s v="EVENT FOOD"/>
    <s v="Event Breakfast"/>
    <n v="375"/>
    <n v="330"/>
    <n v="0"/>
    <n v="31.23"/>
    <n v="45"/>
    <n v="5"/>
    <n v="0.0946363636363636"/>
    <s v="Low Then 10%"/>
    <s v="Low Then 20%"/>
  </r>
  <r>
    <x v="1"/>
    <x v="2"/>
    <s v="32215834"/>
    <s v="E Choice of Hot Drink"/>
    <s v="Item"/>
    <s v="BEVERAGE"/>
    <s v="Bar"/>
    <s v="EVENT FOOD"/>
    <s v="Event Breakfast"/>
    <n v="0"/>
    <n v="0"/>
    <n v="0"/>
    <n v="0"/>
    <n v="0"/>
    <n v="61"/>
    <n v="1"/>
    <s v="High then 10%"/>
    <s v="High Then 20%"/>
  </r>
  <r>
    <x v="2"/>
    <x v="2"/>
    <s v="32215836"/>
    <s v="Orange Juice"/>
    <s v="Item"/>
    <s v="BEVERAGE"/>
    <s v="Bar"/>
    <s v="EVENT FOOD"/>
    <s v="Event Breakfast"/>
    <n v="0"/>
    <n v="0"/>
    <n v="0"/>
    <n v="30.4"/>
    <n v="0"/>
    <n v="9"/>
    <n v="1"/>
    <s v="High then 10%"/>
    <s v="High Then 20%"/>
  </r>
  <r>
    <x v="1"/>
    <x v="1"/>
    <s v="32215837"/>
    <s v="ENGLISH BREAKFAST TEA"/>
    <s v="Modifier"/>
    <s v="BEVERAGE"/>
    <s v="Bar"/>
    <s v="NON ALCOHOLIC BEVERAGES"/>
    <s v="Choice of Hot Drink"/>
    <n v="0"/>
    <n v="0"/>
    <n v="0"/>
    <n v="1.07"/>
    <n v="0"/>
    <n v="6"/>
    <n v="1"/>
    <s v="High then 10%"/>
    <s v="High Then 20%"/>
  </r>
  <r>
    <x v="1"/>
    <x v="1"/>
    <s v="32215839"/>
    <s v="Cappuccino"/>
    <s v="Modifier"/>
    <s v="BEVERAGE"/>
    <s v="Bar"/>
    <s v="NON ALCOHOLIC BEVERAGES"/>
    <s v="Choice of Hot Drink"/>
    <n v="0"/>
    <n v="0"/>
    <n v="0"/>
    <n v="30.78"/>
    <n v="0"/>
    <n v="18"/>
    <n v="1"/>
    <s v="High then 10%"/>
    <s v="High Then 20%"/>
  </r>
  <r>
    <x v="1"/>
    <x v="1"/>
    <s v="32215840"/>
    <s v="Latte"/>
    <s v="Modifier"/>
    <s v="BEVERAGE"/>
    <s v="Bar"/>
    <s v="NON ALCOHOLIC BEVERAGES"/>
    <s v="Choice of Hot Drink"/>
    <n v="0"/>
    <n v="0"/>
    <n v="0"/>
    <n v="49.59"/>
    <n v="0"/>
    <n v="29"/>
    <n v="1"/>
    <s v="High then 10%"/>
    <s v="High Then 20%"/>
  </r>
  <r>
    <x v="1"/>
    <x v="1"/>
    <s v="32215842"/>
    <s v="Not Modifier"/>
    <s v="Modifier"/>
    <s v="BEVERAGE"/>
    <s v="Bar"/>
    <s v="NON ALCOHOLIC BEVERAGES"/>
    <s v="Coffee mods"/>
    <n v="0"/>
    <n v="0"/>
    <n v="0"/>
    <n v="0"/>
    <n v="0"/>
    <n v="18"/>
    <n v="1"/>
    <s v="High then 10%"/>
    <s v="High Then 20%"/>
  </r>
  <r>
    <x v="1"/>
    <x v="1"/>
    <s v="32215843"/>
    <s v="Americano"/>
    <s v="Modifier"/>
    <s v="BEVERAGE"/>
    <s v="Bar"/>
    <s v="NON ALCOHOLIC BEVERAGES"/>
    <s v="Choice of Hot Drink"/>
    <n v="0"/>
    <n v="0"/>
    <n v="0"/>
    <n v="13.68"/>
    <n v="0"/>
    <n v="8"/>
    <n v="1"/>
    <s v="High then 10%"/>
    <s v="High Then 20%"/>
  </r>
  <r>
    <x v="0"/>
    <x v="4"/>
    <s v="32215959"/>
    <s v="E Salmon Wasabi Green"/>
    <s v="Item"/>
    <s v="KITCHEN"/>
    <s v="Kitchen"/>
    <s v="EVENT FOOD"/>
    <s v="EVT SALAD"/>
    <n v="1805"/>
    <n v="1595.6588"/>
    <n v="60.49"/>
    <n v="454.81"/>
    <n v="209.3412"/>
    <n v="19"/>
    <n v="0.285029606580053"/>
    <s v="High then 10%"/>
    <s v="High Then 20%"/>
  </r>
  <r>
    <x v="0"/>
    <x v="4"/>
    <s v="32215962"/>
    <s v="E Plain Croissant"/>
    <s v="Item"/>
    <s v="KITCHEN"/>
    <s v="Kitchen"/>
    <s v="EVENT FOOD"/>
    <s v="EVT STARTERS"/>
    <n v="240"/>
    <n v="212.3088"/>
    <n v="9.24"/>
    <n v="42.89"/>
    <n v="27.6912"/>
    <n v="20"/>
    <n v="0.202017061939967"/>
    <s v="High then 10%"/>
    <s v="High Then 20%"/>
  </r>
  <r>
    <x v="0"/>
    <x v="0"/>
    <s v="32216004"/>
    <s v="Fried Calamari 0"/>
    <s v="Item"/>
    <s v="KITCHEN"/>
    <s v="Kitchen"/>
    <s v="Promotion - Brunch"/>
    <s v="Brunchissimo - Punching"/>
    <n v="0"/>
    <n v="0"/>
    <n v="0"/>
    <n v="0"/>
    <n v="0"/>
    <n v="1"/>
    <n v="1"/>
    <s v="High then 10%"/>
    <s v="High Then 20%"/>
  </r>
  <r>
    <x v="0"/>
    <x v="0"/>
    <s v="32216007"/>
    <s v="Mushroom Truffle Risotto 0"/>
    <s v="Item"/>
    <s v="KITCHEN"/>
    <s v="Kitchen"/>
    <s v="Promotion - Brunch"/>
    <s v="Brunchissimo - Punching"/>
    <n v="0"/>
    <n v="0"/>
    <n v="0"/>
    <n v="0"/>
    <n v="0"/>
    <n v="1"/>
    <n v="1"/>
    <s v="High then 10%"/>
    <s v="High Then 20%"/>
  </r>
  <r>
    <x v="0"/>
    <x v="0"/>
    <s v="32216021"/>
    <s v="E Spaghetti Marinara"/>
    <s v="Item"/>
    <s v="KITCHEN"/>
    <s v="Kitchen"/>
    <s v="FOOD"/>
    <s v="EVT MAIN"/>
    <n v="1425"/>
    <n v="1254"/>
    <n v="0"/>
    <n v="85.09"/>
    <n v="171"/>
    <n v="15"/>
    <n v="0.0678548644338118"/>
    <s v="Low Then 10%"/>
    <s v="Low Then 20%"/>
  </r>
  <r>
    <x v="0"/>
    <x v="0"/>
    <s v="32216023"/>
    <s v="E Lunch Box for kids"/>
    <s v="Item"/>
    <s v="KITCHEN"/>
    <s v="Kitchen"/>
    <s v="FOOD"/>
    <s v="EVT MAIN"/>
    <n v="200"/>
    <n v="176"/>
    <n v="0"/>
    <n v="32.9"/>
    <n v="24"/>
    <n v="2"/>
    <n v="0.186931818181818"/>
    <s v="High then 10%"/>
    <s v="Low Then 20%"/>
  </r>
  <r>
    <x v="1"/>
    <x v="6"/>
    <s v="32216040"/>
    <s v="OPEN ALC BEVG"/>
    <s v="Item"/>
    <s v="BEVERAGE"/>
    <s v="Bar"/>
    <s v="Alc BEVERAGES"/>
    <s v="OPEN MENU ITEMS"/>
    <n v="70"/>
    <n v="61.6"/>
    <n v="0"/>
    <n v="0"/>
    <n v="8.4"/>
    <n v="3"/>
    <n v="0"/>
    <s v="Low Then 10%"/>
    <s v="Low Then 20%"/>
  </r>
  <r>
    <x v="1"/>
    <x v="1"/>
    <s v="32216041"/>
    <s v="Add Strawberry Syrup"/>
    <s v="Modifier"/>
    <s v="BEVERAGE"/>
    <s v="Bar"/>
    <s v="NON ALCOHOLIC BEVERAGES"/>
    <s v="Mojito Modifier"/>
    <n v="0"/>
    <n v="0"/>
    <n v="0"/>
    <n v="4.59"/>
    <n v="0"/>
    <n v="3"/>
    <n v="1"/>
    <s v="High then 10%"/>
    <s v="High Then 20%"/>
  </r>
  <r>
    <x v="1"/>
    <x v="1"/>
    <s v="32216042"/>
    <s v="Add Passion Fruit Syrup"/>
    <s v="Modifier"/>
    <s v="BEVERAGE"/>
    <s v="Bar"/>
    <s v="NON ALCOHOLIC BEVERAGES"/>
    <s v="Mojito Modifier"/>
    <n v="0"/>
    <n v="0"/>
    <n v="0"/>
    <n v="9.17"/>
    <n v="0"/>
    <n v="7"/>
    <n v="1"/>
    <s v="High then 10%"/>
    <s v="High Then 20%"/>
  </r>
  <r>
    <x v="1"/>
    <x v="1"/>
    <s v="32216043"/>
    <s v="Regular"/>
    <s v="Modifier"/>
    <s v="BEVERAGE"/>
    <s v="Bar"/>
    <s v="NON ALCOHOLIC BEVERAGES"/>
    <s v="Mojito Modifier"/>
    <n v="0"/>
    <n v="0"/>
    <n v="0"/>
    <n v="0"/>
    <n v="0"/>
    <n v="11"/>
    <n v="1"/>
    <s v="High then 10%"/>
    <s v="High Then 20%"/>
  </r>
  <r>
    <x v="2"/>
    <x v="3"/>
    <s v="32216063"/>
    <s v="Crown &amp; Glitters"/>
    <s v="Item"/>
    <s v="KITCHEN"/>
    <s v="Pastry"/>
    <s v="EVENT PASTRY"/>
    <s v="CAKE FILLING"/>
    <n v="500"/>
    <n v="440.0252"/>
    <n v="0.21"/>
    <n v="93.83"/>
    <n v="59.9748"/>
    <n v="1"/>
    <n v="0.213237787290364"/>
    <s v="High then 10%"/>
    <s v="High Then 20%"/>
  </r>
  <r>
    <x v="0"/>
    <x v="0"/>
    <s v="32216072"/>
    <s v="Add Truffle - Fresh"/>
    <s v="Item"/>
    <s v="KITCHEN"/>
    <s v="Hot"/>
    <s v="FOOD"/>
    <s v="ADD ONS"/>
    <n v="50"/>
    <n v="44"/>
    <n v="0"/>
    <n v="5.74"/>
    <n v="6"/>
    <n v="1"/>
    <n v="0.130454545454545"/>
    <s v="High then 10%"/>
    <s v="Low Then 20%"/>
  </r>
  <r>
    <x v="2"/>
    <x v="7"/>
    <s v="32216078"/>
    <s v="Choice of Coissant"/>
    <s v="Item"/>
    <s v="KITCHEN"/>
    <s v="Pastry"/>
    <s v="PASTRY"/>
    <s v="Promotions"/>
    <n v="2592"/>
    <n v="2280.96"/>
    <n v="0"/>
    <n v="0"/>
    <n v="311.04"/>
    <n v="54"/>
    <n v="0"/>
    <s v="Low Then 10%"/>
    <s v="Low Then 20%"/>
  </r>
  <r>
    <x v="2"/>
    <x v="7"/>
    <s v="32216079"/>
    <s v="Pistachio"/>
    <s v="Modifier"/>
    <s v="KITCHEN"/>
    <s v="Pastry"/>
    <s v="PASTRY"/>
    <s v="Choice Of Croissant BF"/>
    <n v="0"/>
    <n v="0"/>
    <n v="0"/>
    <n v="60.24"/>
    <n v="0"/>
    <n v="14"/>
    <n v="1"/>
    <s v="High then 10%"/>
    <s v="High Then 20%"/>
  </r>
  <r>
    <x v="2"/>
    <x v="7"/>
    <s v="32216080"/>
    <s v="Berries"/>
    <s v="Modifier"/>
    <s v="KITCHEN"/>
    <s v="Pastry"/>
    <s v="PASTRY"/>
    <s v="Choice Of Croissant BF"/>
    <n v="0"/>
    <n v="0"/>
    <n v="0"/>
    <n v="63.07"/>
    <n v="0"/>
    <n v="12"/>
    <n v="1"/>
    <s v="High then 10%"/>
    <s v="High Then 20%"/>
  </r>
  <r>
    <x v="2"/>
    <x v="7"/>
    <s v="32216081"/>
    <s v="Hazelnut"/>
    <s v="Modifier"/>
    <s v="KITCHEN"/>
    <s v="Pastry"/>
    <s v="PASTRY"/>
    <s v="Choice Of Croissant BF"/>
    <n v="0"/>
    <n v="0"/>
    <n v="0"/>
    <n v="31.33"/>
    <n v="0"/>
    <n v="7"/>
    <n v="1"/>
    <s v="High then 10%"/>
    <s v="High Then 20%"/>
  </r>
  <r>
    <x v="2"/>
    <x v="7"/>
    <s v="32216082"/>
    <s v="Coffee"/>
    <s v="Modifier"/>
    <s v="KITCHEN"/>
    <s v="Pastry"/>
    <s v="PASTRY"/>
    <s v="Choice Of Croissant BF"/>
    <n v="0"/>
    <n v="0"/>
    <n v="0"/>
    <n v="4.5"/>
    <n v="0"/>
    <n v="1"/>
    <n v="1"/>
    <s v="High then 10%"/>
    <s v="High Then 20%"/>
  </r>
  <r>
    <x v="2"/>
    <x v="7"/>
    <s v="32216083"/>
    <s v="Plain"/>
    <s v="Modifier"/>
    <s v="KITCHEN"/>
    <s v="Pastry"/>
    <s v="PASTRY"/>
    <s v="Choice Of Croissant BF"/>
    <n v="0"/>
    <n v="0"/>
    <n v="0"/>
    <n v="42.89"/>
    <n v="0"/>
    <n v="20"/>
    <n v="1"/>
    <s v="High then 10%"/>
    <s v="High Then 20%"/>
  </r>
  <r>
    <x v="2"/>
    <x v="8"/>
    <s v="32216119"/>
    <s v="OD Berry &amp; Yoghurt"/>
    <s v="Item"/>
    <s v="Element Event Management storage"/>
    <s v="Pastry"/>
    <s v="EVENT PASTRY"/>
    <s v="Bento Cakes - Element"/>
    <n v="1000"/>
    <n v="950"/>
    <n v="0"/>
    <n v="180.97"/>
    <n v="50"/>
    <n v="5"/>
    <n v="0.190494736842105"/>
    <s v="High then 10%"/>
    <s v="Low Then 20%"/>
  </r>
  <r>
    <x v="2"/>
    <x v="8"/>
    <s v="32216121"/>
    <s v="OD Honey Cake"/>
    <s v="Item"/>
    <s v="Element Event Management storage"/>
    <s v="Pastry"/>
    <s v="EVENT PASTRY"/>
    <s v="Bento Cakes - Element"/>
    <n v="600"/>
    <n v="570"/>
    <n v="0"/>
    <n v="94.95"/>
    <n v="30"/>
    <n v="3"/>
    <n v="0.166578947368421"/>
    <s v="High then 10%"/>
    <s v="Low Then 20%"/>
  </r>
  <r>
    <x v="2"/>
    <x v="8"/>
    <s v="32216123"/>
    <s v="OD Pistachio &amp; Raspberry"/>
    <s v="Item"/>
    <s v="Element Event Management storage"/>
    <s v="Pastry"/>
    <s v="EVENT PASTRY"/>
    <s v="Bento Cakes - Element"/>
    <n v="500"/>
    <n v="480"/>
    <n v="100"/>
    <n v="79.79"/>
    <n v="20"/>
    <n v="2"/>
    <n v="0.166229166666667"/>
    <s v="High then 10%"/>
    <s v="Low Then 20%"/>
  </r>
  <r>
    <x v="2"/>
    <x v="8"/>
    <s v="32216126"/>
    <s v="OD Blueberry"/>
    <s v="Item"/>
    <s v="Element Event Management storage"/>
    <s v="Pastry"/>
    <s v="EVENT PASTRY"/>
    <s v="CAKE BERRY - Elements"/>
    <n v="60"/>
    <n v="57.022"/>
    <n v="0.44"/>
    <n v="6.18"/>
    <n v="2.978"/>
    <n v="1"/>
    <n v="0.108379222054646"/>
    <s v="High then 10%"/>
    <s v="Low Then 20%"/>
  </r>
  <r>
    <x v="2"/>
    <x v="8"/>
    <s v="32216128"/>
    <s v="OD Strawberry"/>
    <s v="Item"/>
    <s v="Element Event Management storage"/>
    <s v="Pastry"/>
    <s v="EVENT PASTRY"/>
    <s v="CAKE BERRY - Elements"/>
    <n v="120"/>
    <n v="114.5995"/>
    <n v="11.99"/>
    <n v="21"/>
    <n v="5.4005"/>
    <n v="2"/>
    <n v="0.183246872804855"/>
    <s v="High then 10%"/>
    <s v="Low Then 20%"/>
  </r>
  <r>
    <x v="2"/>
    <x v="8"/>
    <s v="32216129"/>
    <s v="OD 3 Chocolate Cake"/>
    <s v="Item"/>
    <s v="Element Event Management storage"/>
    <s v="Pastry"/>
    <s v="EVENT PASTRY"/>
    <s v="Cake Filling - Elements"/>
    <n v="400"/>
    <n v="384"/>
    <n v="80"/>
    <n v="84.82"/>
    <n v="16"/>
    <n v="2"/>
    <n v="0.220885416666667"/>
    <s v="High then 10%"/>
    <s v="High Then 20%"/>
  </r>
  <r>
    <x v="2"/>
    <x v="8"/>
    <s v="32216131"/>
    <s v="OD Berry Chocolate"/>
    <s v="Item"/>
    <s v="Element Event Management storage"/>
    <s v="Pastry"/>
    <s v="EVENT PASTRY"/>
    <s v="Cake Filling - Elements"/>
    <n v="2500"/>
    <n v="2376.9985"/>
    <n v="39.97"/>
    <n v="439.11"/>
    <n v="123.0015"/>
    <n v="12.5"/>
    <n v="0.184732973117148"/>
    <s v="High then 10%"/>
    <s v="Low Then 20%"/>
  </r>
  <r>
    <x v="2"/>
    <x v="8"/>
    <s v="32216133"/>
    <s v="OD Chocolate Cake"/>
    <s v="Item"/>
    <s v="Element Event Management storage"/>
    <s v="Pastry"/>
    <s v="EVENT PASTRY"/>
    <s v="Cake Filling - Elements"/>
    <n v="1000"/>
    <n v="957.239"/>
    <n v="144.78"/>
    <n v="172.78"/>
    <n v="42.761"/>
    <n v="5"/>
    <n v="0.180498287261593"/>
    <s v="High then 10%"/>
    <s v="Low Then 20%"/>
  </r>
  <r>
    <x v="2"/>
    <x v="8"/>
    <s v="32216136"/>
    <s v="OD Honey Cake"/>
    <s v="Item"/>
    <s v="Element Event Management storage"/>
    <s v="Pastry"/>
    <s v="EVENT PASTRY"/>
    <s v="Cake Filling - Elements"/>
    <n v="1900"/>
    <n v="1810"/>
    <n v="100"/>
    <n v="331.71"/>
    <n v="90"/>
    <n v="9.5"/>
    <n v="0.183265193370166"/>
    <s v="High then 10%"/>
    <s v="Low Then 20%"/>
  </r>
  <r>
    <x v="2"/>
    <x v="8"/>
    <s v="32216139"/>
    <s v="OD Pistachio &amp; Raspberry"/>
    <s v="Item"/>
    <s v="Element Event Management storage"/>
    <s v="Pastry"/>
    <s v="EVENT PASTRY"/>
    <s v="Cake Filling - Elements"/>
    <n v="750"/>
    <n v="722.5"/>
    <n v="200"/>
    <n v="161.91"/>
    <n v="27.5"/>
    <n v="3"/>
    <n v="0.224096885813149"/>
    <s v="High then 10%"/>
    <s v="High Then 20%"/>
  </r>
  <r>
    <x v="2"/>
    <x v="8"/>
    <s v="32216140"/>
    <s v="OD Red Velvet"/>
    <s v="Item"/>
    <s v="Element Event Management storage"/>
    <s v="Pastry"/>
    <s v="EVENT PASTRY"/>
    <s v="Cake Filling - Elements"/>
    <n v="300"/>
    <n v="285"/>
    <n v="0"/>
    <n v="47.12"/>
    <n v="15"/>
    <n v="1.5"/>
    <n v="0.165333333333333"/>
    <s v="High then 10%"/>
    <s v="Low Then 20%"/>
  </r>
  <r>
    <x v="2"/>
    <x v="8"/>
    <s v="32216145"/>
    <s v="OD Vanilla Cake"/>
    <s v="Item"/>
    <s v="Element Event Management storage"/>
    <s v="Pastry"/>
    <s v="EVENT PASTRY"/>
    <s v="Cake Filling - Elements"/>
    <n v="1000"/>
    <n v="956"/>
    <n v="120"/>
    <n v="211.94"/>
    <n v="44"/>
    <n v="5"/>
    <n v="0.221694560669456"/>
    <s v="High then 10%"/>
    <s v="High Then 20%"/>
  </r>
  <r>
    <x v="2"/>
    <x v="8"/>
    <s v="32216146"/>
    <s v="OD Cake Cream Cheese"/>
    <s v="Item"/>
    <s v="Element Event Management storage"/>
    <s v="Pastry"/>
    <s v="EVENT PASTRY"/>
    <s v="Cake Cover - Elements"/>
    <n v="1375"/>
    <n v="1308.032"/>
    <n v="35.64"/>
    <n v="237.99"/>
    <n v="66.968"/>
    <n v="27.5"/>
    <n v="0.181945090028379"/>
    <s v="High then 10%"/>
    <s v="Low Then 20%"/>
  </r>
  <r>
    <x v="2"/>
    <x v="8"/>
    <s v="32216148"/>
    <s v="OD Cake Mastic"/>
    <s v="Item"/>
    <s v="Element Event Management storage"/>
    <s v="Pastry"/>
    <s v="EVENT PASTRY"/>
    <s v="Cake Cover - Elements"/>
    <n v="1225"/>
    <n v="1173.75"/>
    <n v="200"/>
    <n v="214.7"/>
    <n v="51.25"/>
    <n v="24.5"/>
    <n v="0.182917997870075"/>
    <s v="High then 10%"/>
    <s v="Low Then 20%"/>
  </r>
  <r>
    <x v="2"/>
    <x v="8"/>
    <s v="32216149"/>
    <s v="OD Chocolate Ganache "/>
    <s v="Item"/>
    <s v="Element Event Management storage"/>
    <s v="Pastry"/>
    <s v="EVENT PASTRY"/>
    <s v="Cake Cover - Elements"/>
    <n v="1225"/>
    <n v="1173.7775"/>
    <n v="200.55"/>
    <n v="243.56"/>
    <n v="51.2225"/>
    <n v="24.5"/>
    <n v="0.20750099571682"/>
    <s v="High then 10%"/>
    <s v="High Then 20%"/>
  </r>
  <r>
    <x v="2"/>
    <x v="8"/>
    <s v="32216150"/>
    <s v="OD Chocolate Velur"/>
    <s v="Item"/>
    <s v="Element Event Management storage"/>
    <s v="Pastry"/>
    <s v="EVENT PASTRY"/>
    <s v="Cake Cover - Elements"/>
    <n v="100"/>
    <n v="96.5"/>
    <n v="30"/>
    <n v="23.03"/>
    <n v="3.5"/>
    <n v="2"/>
    <n v="0.238652849740933"/>
    <s v="High then 10%"/>
    <s v="High Then 20%"/>
  </r>
  <r>
    <x v="2"/>
    <x v="8"/>
    <s v="32216152"/>
    <s v="OD 3D Medium"/>
    <s v="Item"/>
    <s v="Element Event Management storage"/>
    <s v="Pastry"/>
    <s v="EVENT PASTRY"/>
    <s v="Cake Decor - Elements"/>
    <n v="1920"/>
    <n v="1836"/>
    <n v="240"/>
    <n v="73.95"/>
    <n v="84"/>
    <n v="16"/>
    <n v="0.0402777777777778"/>
    <s v="Low Then 10%"/>
    <s v="Low Then 20%"/>
  </r>
  <r>
    <x v="2"/>
    <x v="8"/>
    <s v="32216153"/>
    <s v="OD 3D Simple"/>
    <s v="Item"/>
    <s v="Element Event Management storage"/>
    <s v="Pastry"/>
    <s v="EVENT PASTRY"/>
    <s v="Cake Decor - Elements"/>
    <n v="1125"/>
    <n v="1068.75"/>
    <n v="0"/>
    <n v="75.81"/>
    <n v="56.25"/>
    <n v="15"/>
    <n v="0.0709333333333333"/>
    <s v="Low Then 10%"/>
    <s v="Low Then 20%"/>
  </r>
  <r>
    <x v="2"/>
    <x v="8"/>
    <s v="32216154"/>
    <s v="OD 3D Sophisticated"/>
    <s v="Item"/>
    <s v="Element Event Management storage"/>
    <s v="Pastry"/>
    <s v="EVENT PASTRY"/>
    <s v="Cake Decor - Elements"/>
    <n v="510"/>
    <n v="484.5"/>
    <n v="0"/>
    <n v="80.6"/>
    <n v="25.5"/>
    <n v="3"/>
    <n v="0.166357069143447"/>
    <s v="High then 10%"/>
    <s v="Low Then 20%"/>
  </r>
  <r>
    <x v="2"/>
    <x v="8"/>
    <s v="32216157"/>
    <s v="OD Chocolate Smoges Decoration"/>
    <s v="Item"/>
    <s v="Element Event Management storage"/>
    <s v="Pastry"/>
    <s v="EVENT PASTRY"/>
    <s v="Cake Decor - Elements"/>
    <n v="50"/>
    <n v="48.0315"/>
    <n v="10.63"/>
    <n v="10.53"/>
    <n v="1.9685"/>
    <n v="2"/>
    <n v="0.219231129571219"/>
    <s v="High then 10%"/>
    <s v="High Then 20%"/>
  </r>
  <r>
    <x v="2"/>
    <x v="8"/>
    <s v="32216158"/>
    <s v="OD Chocolate Spheres 5 Pics"/>
    <s v="Item"/>
    <s v="Element Event Management storage"/>
    <s v="Pastry"/>
    <s v="EVENT PASTRY"/>
    <s v="Cake Decor - Elements"/>
    <n v="400"/>
    <n v="381.0365"/>
    <n v="20.73"/>
    <n v="92.26"/>
    <n v="18.9635"/>
    <n v="8"/>
    <n v="0.242129034882485"/>
    <s v="High then 10%"/>
    <s v="High Then 20%"/>
  </r>
  <r>
    <x v="2"/>
    <x v="8"/>
    <s v="32216159"/>
    <s v="OD Chocolatedecorations"/>
    <s v="Item"/>
    <s v="Element Event Management storage"/>
    <s v="Pastry"/>
    <s v="EVENT PASTRY"/>
    <s v="Cake Decor - Elements"/>
    <n v="75"/>
    <n v="72.049"/>
    <n v="15.98"/>
    <n v="9"/>
    <n v="2.951"/>
    <n v="3"/>
    <n v="0.124914988410665"/>
    <s v="High then 10%"/>
    <s v="Low Then 20%"/>
  </r>
  <r>
    <x v="2"/>
    <x v="8"/>
    <s v="32216161"/>
    <s v="OD Flat"/>
    <s v="Item"/>
    <s v="Element Event Management storage"/>
    <s v="Pastry"/>
    <s v="EVENT PASTRY"/>
    <s v="Cake Decor - Elements"/>
    <n v="2800"/>
    <n v="2671.884"/>
    <n v="237.68"/>
    <n v="113.16"/>
    <n v="128.116"/>
    <n v="112"/>
    <n v="0.042352138041921"/>
    <s v="Low Then 10%"/>
    <s v="Low Then 20%"/>
  </r>
  <r>
    <x v="2"/>
    <x v="8"/>
    <s v="32216165"/>
    <s v="OD Sweets"/>
    <s v="Item"/>
    <s v="Element Event Management storage"/>
    <s v="Pastry"/>
    <s v="EVENT PASTRY"/>
    <s v="Cake Decor - Elements"/>
    <n v="200"/>
    <n v="191.268"/>
    <n v="25.36"/>
    <n v="27.87"/>
    <n v="8.732"/>
    <n v="8"/>
    <n v="0.145711776146559"/>
    <s v="High then 10%"/>
    <s v="Low Then 20%"/>
  </r>
  <r>
    <x v="2"/>
    <x v="8"/>
    <s v="32216167"/>
    <s v="OD Chocolate Mac"/>
    <s v="Item"/>
    <s v="Element Event Management storage"/>
    <s v="Pastry"/>
    <s v="EVENT PASTRY"/>
    <s v="MACAROONS- Elements"/>
    <n v="60"/>
    <n v="57"/>
    <n v="0"/>
    <n v="5.96"/>
    <n v="3"/>
    <n v="3"/>
    <n v="0.104561403508772"/>
    <s v="High then 10%"/>
    <s v="Low Then 20%"/>
  </r>
  <r>
    <x v="2"/>
    <x v="8"/>
    <s v="32216168"/>
    <s v="OD Coconut Mac"/>
    <s v="Item"/>
    <s v="Element Event Management storage"/>
    <s v="Pastry"/>
    <s v="EVENT PASTRY"/>
    <s v="MACAROONS- Elements"/>
    <n v="100"/>
    <n v="95"/>
    <n v="0"/>
    <n v="9.91"/>
    <n v="5"/>
    <n v="5"/>
    <n v="0.104315789473684"/>
    <s v="High then 10%"/>
    <s v="Low Then 20%"/>
  </r>
  <r>
    <x v="2"/>
    <x v="8"/>
    <s v="32216169"/>
    <s v="OD Crimson Mac"/>
    <s v="Item"/>
    <s v="Element Event Management storage"/>
    <s v="Pastry"/>
    <s v="EVENT PASTRY"/>
    <s v="MACAROONS- Elements"/>
    <n v="40"/>
    <n v="38"/>
    <n v="0"/>
    <n v="3.94"/>
    <n v="2"/>
    <n v="2"/>
    <n v="0.103684210526316"/>
    <s v="High then 10%"/>
    <s v="Low Then 20%"/>
  </r>
  <r>
    <x v="2"/>
    <x v="8"/>
    <s v="32216172"/>
    <s v="OD Pistachio Mac"/>
    <s v="Item"/>
    <s v="Element Event Management storage"/>
    <s v="Pastry"/>
    <s v="EVENT PASTRY"/>
    <s v="MACAROONS- Elements"/>
    <n v="40"/>
    <n v="38"/>
    <n v="0"/>
    <n v="3.95"/>
    <n v="2"/>
    <n v="2"/>
    <n v="0.103947368421053"/>
    <s v="High then 10%"/>
    <s v="Low Then 20%"/>
  </r>
  <r>
    <x v="2"/>
    <x v="8"/>
    <s v="32216173"/>
    <s v="OD Cakepopsdecorate"/>
    <s v="Item"/>
    <s v="Element Event Management storage"/>
    <s v="Pastry"/>
    <s v="EVENT PASTRY"/>
    <s v="Candy Bar- Elements"/>
    <n v="1375"/>
    <n v="1306.25"/>
    <n v="0"/>
    <n v="53.04"/>
    <n v="68.75"/>
    <n v="55"/>
    <n v="0.0406047846889952"/>
    <s v="Low Then 10%"/>
    <s v="Low Then 20%"/>
  </r>
  <r>
    <x v="2"/>
    <x v="8"/>
    <s v="32216175"/>
    <s v="OD Cakesicles"/>
    <s v="Item"/>
    <s v="Element Event Management storage"/>
    <s v="Pastry"/>
    <s v="EVENT PASTRY"/>
    <s v="Candy Bar- Elements"/>
    <n v="180"/>
    <n v="171"/>
    <n v="0"/>
    <n v="27.9"/>
    <n v="9"/>
    <n v="6"/>
    <n v="0.163157894736842"/>
    <s v="High then 10%"/>
    <s v="Low Then 20%"/>
  </r>
  <r>
    <x v="2"/>
    <x v="8"/>
    <s v="32216179"/>
    <s v="OD Cupcake Medium"/>
    <s v="Item"/>
    <s v="Element Event Management storage"/>
    <s v="Pastry"/>
    <s v="EVENT PASTRY"/>
    <s v="Candy Bar- Elements"/>
    <n v="60"/>
    <n v="57"/>
    <n v="0"/>
    <n v="10.37"/>
    <n v="3"/>
    <n v="6"/>
    <n v="0.181929824561404"/>
    <s v="High then 10%"/>
    <s v="Low Then 20%"/>
  </r>
  <r>
    <x v="2"/>
    <x v="8"/>
    <s v="32216181"/>
    <s v="OD Cupcake Vanilla"/>
    <s v="Item"/>
    <s v="Element Event Management storage"/>
    <s v="Pastry"/>
    <s v="EVENT PASTRY"/>
    <s v="Candy Bar- Elements"/>
    <n v="480"/>
    <n v="456"/>
    <n v="0"/>
    <n v="69.9"/>
    <n v="24"/>
    <n v="24"/>
    <n v="0.153289473684211"/>
    <s v="High then 10%"/>
    <s v="Low Then 20%"/>
  </r>
  <r>
    <x v="2"/>
    <x v="8"/>
    <s v="32216182"/>
    <s v="OD Donuts"/>
    <s v="Item"/>
    <s v="Element Event Management storage"/>
    <s v="Pastry"/>
    <s v="EVENT PASTRY"/>
    <s v="Candy Bar- Elements"/>
    <n v="500"/>
    <n v="475"/>
    <n v="0"/>
    <n v="110.02"/>
    <n v="25"/>
    <n v="25"/>
    <n v="0.231621052631579"/>
    <s v="High then 10%"/>
    <s v="High Then 20%"/>
  </r>
  <r>
    <x v="2"/>
    <x v="8"/>
    <s v="32216183"/>
    <s v="OD Honeyspice Cookies"/>
    <s v="Item"/>
    <s v="Element Event Management storage"/>
    <s v="Pastry"/>
    <s v="EVENT PASTRY"/>
    <s v="Candy Bar- Elements"/>
    <n v="1825"/>
    <n v="1750.5"/>
    <n v="335"/>
    <n v="236.14"/>
    <n v="74.5"/>
    <n v="73"/>
    <n v="0.134898600399886"/>
    <s v="High then 10%"/>
    <s v="Low Then 20%"/>
  </r>
  <r>
    <x v="2"/>
    <x v="8"/>
    <s v="32216184"/>
    <s v="OD Labubu"/>
    <s v="Item"/>
    <s v="Element Event Management storage"/>
    <s v="Pastry"/>
    <s v="EVENT PASTRY"/>
    <s v="Candy Bar- Elements"/>
    <n v="750"/>
    <n v="712.5"/>
    <n v="0"/>
    <n v="112.3"/>
    <n v="37.5"/>
    <n v="10"/>
    <n v="0.157614035087719"/>
    <s v="High then 10%"/>
    <s v="Low Then 20%"/>
  </r>
  <r>
    <x v="2"/>
    <x v="8"/>
    <s v="32216185"/>
    <s v="OD Lolipop- 12AED"/>
    <s v="Item"/>
    <s v="Element Event Management storage"/>
    <s v="Pastry"/>
    <s v="EVENT PASTRY"/>
    <s v="Candy Bar- Elements"/>
    <n v="60"/>
    <n v="57.6"/>
    <n v="12"/>
    <n v="10.59"/>
    <n v="2.4"/>
    <n v="5"/>
    <n v="0.183854166666667"/>
    <s v="High then 10%"/>
    <s v="Low Then 20%"/>
  </r>
  <r>
    <x v="2"/>
    <x v="8"/>
    <s v="32216210"/>
    <s v="OD Macaron 1 Piece"/>
    <s v="Item"/>
    <s v="Element Event Management storage"/>
    <s v="Pastry"/>
    <s v="EVENT PASTRY"/>
    <s v="Showcase sec- Elements"/>
    <n v="80"/>
    <n v="76"/>
    <n v="0"/>
    <n v="14.74"/>
    <n v="4"/>
    <n v="4"/>
    <n v="0.193947368421053"/>
    <s v="High then 10%"/>
    <s v="Low Then 20%"/>
  </r>
  <r>
    <x v="2"/>
    <x v="8"/>
    <s v="32216215"/>
    <s v="OD Ribambelle Labubu"/>
    <s v="Item"/>
    <s v="Element Event Management storage"/>
    <s v="Pastry"/>
    <s v="EVENT PASTRY"/>
    <s v="Showcase sec- Elements"/>
    <n v="440"/>
    <n v="421.2925"/>
    <n v="65.85"/>
    <n v="89.85"/>
    <n v="18.7075"/>
    <n v="8"/>
    <n v="0.213272251464244"/>
    <s v="High then 10%"/>
    <s v="High Then 20%"/>
  </r>
  <r>
    <x v="0"/>
    <x v="9"/>
    <s v="32216226"/>
    <s v="Price Diffrence Event"/>
    <s v="Item"/>
    <s v="KITCHEN"/>
    <s v="Kitchen"/>
    <s v="EVENT FOOD"/>
    <s v="EVENTS F&amp;B"/>
    <n v="861.5"/>
    <n v="760.0004"/>
    <n v="15.67"/>
    <n v="0"/>
    <n v="101.4996"/>
    <n v="20"/>
    <n v="0"/>
    <s v="Low Then 10%"/>
    <s v="Low Then 20%"/>
  </r>
  <r>
    <x v="0"/>
    <x v="9"/>
    <s v="32216227"/>
    <s v="Price Diffrence Event - Elements"/>
    <s v="Item"/>
    <s v="Element Event Management storage"/>
    <s v="Kitchen"/>
    <s v="EVENT FOOD"/>
    <s v="Elements -  Event Menu"/>
    <n v="1851"/>
    <n v="1630.158"/>
    <n v="10.65"/>
    <n v="0"/>
    <n v="220.842"/>
    <n v="10"/>
    <n v="0"/>
    <s v="Low Then 10%"/>
    <s v="Low Then 20%"/>
  </r>
  <r>
    <x v="2"/>
    <x v="8"/>
    <s v="32216242"/>
    <s v="OD FAKE CAKE"/>
    <s v="Item"/>
    <s v="Element Event Management storage"/>
    <s v="Pastry"/>
    <s v="EVENT PASTRY"/>
    <s v="Element - Pastry Section"/>
    <n v="1500"/>
    <n v="1440"/>
    <n v="300"/>
    <n v="42.73"/>
    <n v="60"/>
    <n v="1"/>
    <n v="0.0296736111111111"/>
    <s v="Low Then 10%"/>
    <s v="Low Then 20%"/>
  </r>
  <r>
    <x v="2"/>
    <x v="7"/>
    <s v="32216244"/>
    <s v="Jam"/>
    <s v="Item"/>
    <s v="KITCHEN"/>
    <s v="Pastry"/>
    <s v="PASTRY"/>
    <s v="ADD ONS"/>
    <n v="10"/>
    <n v="8.8"/>
    <n v="0"/>
    <n v="1.96"/>
    <n v="1.2"/>
    <n v="1"/>
    <n v="0.222727272727273"/>
    <s v="High then 10%"/>
    <s v="High Then 20%"/>
  </r>
  <r>
    <x v="2"/>
    <x v="8"/>
    <s v="32216245"/>
    <s v="OD E Labubu"/>
    <s v="Item"/>
    <s v="Element Event Management storage"/>
    <s v="Pastry"/>
    <s v="EVENT PASTRY"/>
    <s v="Candy Bar- Elements"/>
    <n v="150"/>
    <n v="142.5"/>
    <n v="0"/>
    <n v="22.46"/>
    <n v="7.5"/>
    <n v="2"/>
    <n v="0.157614035087719"/>
    <s v="High then 10%"/>
    <s v="Low Then 20%"/>
  </r>
  <r>
    <x v="2"/>
    <x v="2"/>
    <s v="32216252"/>
    <s v="E Eskimo Labubu Ck"/>
    <s v="Item"/>
    <s v="KITCHEN"/>
    <s v="Pastry"/>
    <s v="EVENT - COOKING CLASS "/>
    <s v="COOKING CLASSES EVENTS"/>
    <n v="1100"/>
    <n v="968"/>
    <n v="0"/>
    <n v="152.36"/>
    <n v="132"/>
    <n v="10"/>
    <n v="0.157396694214876"/>
    <s v="High then 10%"/>
    <s v="Low Then 20%"/>
  </r>
  <r>
    <x v="2"/>
    <x v="8"/>
    <s v="32216261"/>
    <s v="OD E Eskimo Lububu"/>
    <s v="Item"/>
    <s v="Element Event Management storage"/>
    <s v="Pastry"/>
    <s v="EVENT PASTRY"/>
    <s v="COOKING CLASSES EVENTS"/>
    <n v="440"/>
    <n v="418"/>
    <n v="0"/>
    <n v="61.95"/>
    <n v="22"/>
    <n v="4"/>
    <n v="0.148205741626794"/>
    <s v="High then 10%"/>
    <s v="Low Then 20%"/>
  </r>
  <r>
    <x v="2"/>
    <x v="8"/>
    <s v="5003"/>
    <s v="OD E Cc Decor Cupcakes"/>
    <s v="Item"/>
    <s v="Element Event Management storage"/>
    <s v="Kitchen"/>
    <s v="EVENT PASTRY"/>
    <s v="COOKING CLASSES EVENTS"/>
    <n v="1200"/>
    <n v="1140"/>
    <n v="0"/>
    <n v="148.12"/>
    <n v="60"/>
    <n v="12"/>
    <n v="0.129929824561404"/>
    <s v="High then 10%"/>
    <s v="Low Then 20%"/>
  </r>
  <r>
    <x v="2"/>
    <x v="8"/>
    <s v="5004"/>
    <s v="OD E Cchip Cookies Ck"/>
    <s v="Item"/>
    <s v="Element Event Management storage"/>
    <s v="Pastry"/>
    <s v="EVENT PASTRY"/>
    <s v="COOKING CLASSES EVENTS"/>
    <n v="270"/>
    <n v="256.5"/>
    <n v="0"/>
    <n v="54.21"/>
    <n v="13.5"/>
    <n v="3"/>
    <n v="0.211345029239766"/>
    <s v="High then 10%"/>
    <s v="High Then 20%"/>
  </r>
  <r>
    <x v="2"/>
    <x v="8"/>
    <s v="5006"/>
    <s v="OD E Colorful Wafles Ck"/>
    <s v="Item"/>
    <s v="Element Event Management storage"/>
    <s v="Kitchen"/>
    <s v="EVENT PASTRY"/>
    <s v="COOKING CLASSES EVENTS"/>
    <n v="360"/>
    <n v="342"/>
    <n v="0"/>
    <n v="77.95"/>
    <n v="18"/>
    <n v="2"/>
    <n v="0.227923976608187"/>
    <s v="High then 10%"/>
    <s v="High Then 20%"/>
  </r>
  <r>
    <x v="1"/>
    <x v="8"/>
    <s v="5008"/>
    <s v="OD E Crazy Shake Ck"/>
    <s v="Item"/>
    <s v="Element Event Management storage"/>
    <s v="Bar"/>
    <s v="EVENT BEVERAGE"/>
    <s v="COOKING CLASSES EVENTS"/>
    <n v="720"/>
    <n v="684"/>
    <n v="0"/>
    <n v="38.74"/>
    <n v="36"/>
    <n v="4"/>
    <n v="0.0566374269005848"/>
    <s v="Low Then 10%"/>
    <s v="Low Then 20%"/>
  </r>
  <r>
    <x v="2"/>
    <x v="8"/>
    <s v="5009"/>
    <s v="OD E Croquembouche Ck"/>
    <s v="Item"/>
    <s v="Element Event Management storage"/>
    <s v="Kitchen"/>
    <s v="EVENT PASTRY"/>
    <s v="COOKING CLASSES EVENTS"/>
    <n v="4000"/>
    <n v="3800"/>
    <n v="0"/>
    <n v="1006.04"/>
    <n v="200"/>
    <n v="20"/>
    <n v="0.264747368421053"/>
    <s v="High then 10%"/>
    <s v="High Then 20%"/>
  </r>
  <r>
    <x v="2"/>
    <x v="8"/>
    <s v="5010"/>
    <s v="OD E Cupcakes Ck"/>
    <s v="Item"/>
    <s v="Element Event Management storage"/>
    <s v="Pastry"/>
    <s v="EVENT PASTRY"/>
    <s v="COOKING CLASSES EVENTS"/>
    <n v="1170"/>
    <n v="1117.923"/>
    <n v="128.46"/>
    <n v="169.92"/>
    <n v="52.077"/>
    <n v="13"/>
    <n v="0.151996157159303"/>
    <s v="High then 10%"/>
    <s v="Low Then 20%"/>
  </r>
  <r>
    <x v="0"/>
    <x v="8"/>
    <s v="5014"/>
    <s v="OD E Maragrita Ck"/>
    <s v="Item"/>
    <s v="Element Event Management storage"/>
    <s v="Kitchen"/>
    <s v="EVENT FOOD"/>
    <s v="COOKING CLASSES EVENTS"/>
    <n v="500"/>
    <n v="475.5"/>
    <n v="10"/>
    <n v="58.94"/>
    <n v="24.5"/>
    <n v="5"/>
    <n v="0.123953732912723"/>
    <s v="High then 10%"/>
    <s v="Low Then 20%"/>
  </r>
  <r>
    <x v="0"/>
    <x v="8"/>
    <s v="5015"/>
    <s v="OD E Monster Slides Ck"/>
    <s v="Item"/>
    <s v="Element Event Management storage"/>
    <s v="Kitchen"/>
    <s v="EVENT FOOD"/>
    <s v="COOKING CLASSES EVENTS"/>
    <n v="150"/>
    <n v="142.5"/>
    <n v="0"/>
    <n v="22.36"/>
    <n v="7.5"/>
    <n v="1"/>
    <n v="0.156912280701754"/>
    <s v="High then 10%"/>
    <s v="Low Then 20%"/>
  </r>
  <r>
    <x v="0"/>
    <x v="8"/>
    <s v="5016"/>
    <s v="OD E Pizza Peperoni Ck"/>
    <s v="Item"/>
    <s v="Element Event Management storage"/>
    <s v="Kitchen"/>
    <s v="EVENT FOOD"/>
    <s v="COOKING CLASSES EVENTS"/>
    <n v="360"/>
    <n v="342"/>
    <n v="0"/>
    <n v="22.89"/>
    <n v="18"/>
    <n v="3"/>
    <n v="0.0669298245614035"/>
    <s v="Low Then 10%"/>
    <s v="Low Then 20%"/>
  </r>
  <r>
    <x v="2"/>
    <x v="8"/>
    <s v="5017"/>
    <s v="OD E Pop It Ck"/>
    <s v="Item"/>
    <s v="Element Event Management storage"/>
    <s v="Pastry"/>
    <s v="EVENT PASTRY"/>
    <s v="COOKING CLASSES EVENTS"/>
    <n v="90"/>
    <n v="85.5"/>
    <n v="0"/>
    <n v="13.57"/>
    <n v="4.5"/>
    <n v="1"/>
    <n v="0.158713450292398"/>
    <s v="High then 10%"/>
    <s v="Low Then 20%"/>
  </r>
  <r>
    <x v="2"/>
    <x v="8"/>
    <s v="5019"/>
    <s v="OD E Strwbchocolate Ck"/>
    <s v="Item"/>
    <s v="Element Event Management storage"/>
    <s v="Pastry"/>
    <s v="EVENT PASTRY"/>
    <s v="COOKING CLASSES EVENTS"/>
    <n v="560"/>
    <n v="532"/>
    <n v="0"/>
    <n v="83.6"/>
    <n v="28"/>
    <n v="4"/>
    <n v="0.157142857142857"/>
    <s v="High then 10%"/>
    <s v="Low Then 20%"/>
  </r>
  <r>
    <x v="0"/>
    <x v="8"/>
    <s v="5020"/>
    <s v="OD E Sushi Ck"/>
    <s v="Item"/>
    <s v="Element Event Management storage"/>
    <s v="Kitchen"/>
    <s v="EVENT FOOD"/>
    <s v="COOKING CLASSES EVENTS"/>
    <n v="360"/>
    <n v="342"/>
    <n v="0"/>
    <n v="101.04"/>
    <n v="18"/>
    <n v="3"/>
    <n v="0.295438596491228"/>
    <s v="High then 10%"/>
    <s v="High Then 20%"/>
  </r>
  <r>
    <x v="1"/>
    <x v="8"/>
    <s v="5031"/>
    <s v="OD E AntipODes Still Large"/>
    <s v="Item"/>
    <s v="Element Event Management storage"/>
    <s v="Bar"/>
    <s v="EVENT BEVERAGE"/>
    <s v="EVT BEVERAGES"/>
    <n v="90"/>
    <n v="85.5"/>
    <n v="0"/>
    <n v="21.67"/>
    <n v="4.5"/>
    <n v="2"/>
    <n v="0.253450292397661"/>
    <s v="High then 10%"/>
    <s v="High Then 20%"/>
  </r>
  <r>
    <x v="1"/>
    <x v="8"/>
    <s v="5033"/>
    <s v="OD E Baby Boss"/>
    <s v="Item"/>
    <s v="Element Event Management storage"/>
    <s v="Bar"/>
    <s v="EVENT BEVERAGE"/>
    <s v="EVT BEVERAGES"/>
    <n v="450"/>
    <n v="427.5"/>
    <n v="0"/>
    <n v="70.75"/>
    <n v="22.5"/>
    <n v="6"/>
    <n v="0.165497076023392"/>
    <s v="High then 10%"/>
    <s v="Low Then 20%"/>
  </r>
  <r>
    <x v="1"/>
    <x v="8"/>
    <s v="5034"/>
    <s v="OD E Classic Lemonade"/>
    <s v="Item"/>
    <s v="Element Event Management storage"/>
    <s v="Bar"/>
    <s v="EVENT BEVERAGE"/>
    <s v="EVT BEVERAGES"/>
    <n v="260"/>
    <n v="247"/>
    <n v="0"/>
    <n v="19.74"/>
    <n v="13"/>
    <n v="4"/>
    <n v="0.079919028340081"/>
    <s v="Low Then 10%"/>
    <s v="Low Then 20%"/>
  </r>
  <r>
    <x v="1"/>
    <x v="8"/>
    <s v="5035"/>
    <s v="OD E Water Gallon"/>
    <s v="Item"/>
    <s v="Element Event Management storage"/>
    <s v="Bar"/>
    <s v="EVENT BEVERAGE"/>
    <s v="EVT BEVERAGES"/>
    <n v="65"/>
    <n v="61.75"/>
    <n v="0"/>
    <n v="9"/>
    <n v="3.25"/>
    <n v="1"/>
    <n v="0.145748987854251"/>
    <s v="High then 10%"/>
    <s v="Low Then 20%"/>
  </r>
  <r>
    <x v="1"/>
    <x v="8"/>
    <s v="5040"/>
    <s v="OD E Orange Juice"/>
    <s v="Item"/>
    <s v="Element Event Management storage"/>
    <s v="Bar"/>
    <s v="EVENT BEVERAGE"/>
    <s v="EVT BEVERAGES"/>
    <n v="210"/>
    <n v="199.5"/>
    <n v="0"/>
    <n v="27.02"/>
    <n v="10.5"/>
    <n v="3"/>
    <n v="0.135438596491228"/>
    <s v="High then 10%"/>
    <s v="Low Then 20%"/>
  </r>
  <r>
    <x v="1"/>
    <x v="8"/>
    <s v="5041"/>
    <s v="OD E N/A Proseco "/>
    <s v="Item"/>
    <s v="Element Event Management storage"/>
    <s v="Bar"/>
    <s v="EVENT BEVERAGE"/>
    <s v="EVT BEVERAGES"/>
    <n v="455"/>
    <n v="432.25"/>
    <n v="0"/>
    <n v="0"/>
    <n v="22.75"/>
    <n v="1"/>
    <n v="0"/>
    <s v="Low Then 10%"/>
    <s v="Low Then 20%"/>
  </r>
  <r>
    <x v="0"/>
    <x v="8"/>
    <s v="5053"/>
    <s v="OD E Salmon Brusc Bites"/>
    <s v="Item"/>
    <s v="Element Event Management storage"/>
    <s v="Kitchen"/>
    <s v="EVENT FOOD"/>
    <s v="EVT BRUSCHETTAS"/>
    <n v="100"/>
    <n v="95"/>
    <n v="0"/>
    <n v="26.16"/>
    <n v="5"/>
    <n v="10"/>
    <n v="0.275368421052632"/>
    <s v="High then 10%"/>
    <s v="High Then 20%"/>
  </r>
  <r>
    <x v="0"/>
    <x v="8"/>
    <s v="5055"/>
    <s v="OD E Skirt Steak Brusc Bites"/>
    <s v="Item"/>
    <s v="Element Event Management storage"/>
    <s v="Kitchen"/>
    <s v="EVENT FOOD"/>
    <s v="EVT BRUSCHETTAS"/>
    <n v="250"/>
    <n v="237.5"/>
    <n v="0"/>
    <n v="0.4"/>
    <n v="12.5"/>
    <n v="20"/>
    <n v="0.00168421052631579"/>
    <s v="Low Then 10%"/>
    <s v="Low Then 20%"/>
  </r>
  <r>
    <x v="0"/>
    <x v="8"/>
    <s v="5057"/>
    <s v="OD E Tomato Brusc Bites"/>
    <s v="Item"/>
    <s v="Element Event Management storage"/>
    <s v="Kitchen"/>
    <s v="EVENT FOOD"/>
    <s v="EVT BRUSCHETTAS"/>
    <n v="144"/>
    <n v="137.652"/>
    <n v="17.04"/>
    <n v="47.66"/>
    <n v="6.348"/>
    <n v="18"/>
    <n v="0.346235434283556"/>
    <s v="High then 10%"/>
    <s v="High Then 20%"/>
  </r>
  <r>
    <x v="0"/>
    <x v="8"/>
    <s v="5062"/>
    <s v="OD E Burrata &amp; Tomatoes"/>
    <s v="Item"/>
    <s v="Element Event Management storage"/>
    <s v="Kitchen"/>
    <s v="EVENT FOOD"/>
    <s v="EVT SALAD"/>
    <n v="210"/>
    <n v="199.5"/>
    <n v="0"/>
    <n v="36.22"/>
    <n v="10.5"/>
    <n v="2"/>
    <n v="0.181553884711779"/>
    <s v="High then 10%"/>
    <s v="Low Then 20%"/>
  </r>
  <r>
    <x v="0"/>
    <x v="8"/>
    <s v="5065"/>
    <s v="OD E Cheese Platter"/>
    <s v="Item"/>
    <s v="Element Event Management storage"/>
    <s v="Kitchen"/>
    <s v="EVENT FOOD"/>
    <s v="EVT COLD APPETIZER"/>
    <n v="150"/>
    <n v="142.5"/>
    <n v="0"/>
    <n v="55.55"/>
    <n v="7.5"/>
    <n v="1"/>
    <n v="0.389824561403509"/>
    <s v="High then 10%"/>
    <s v="High Then 20%"/>
  </r>
  <r>
    <x v="0"/>
    <x v="8"/>
    <s v="5066"/>
    <s v="OD E Cold Cut Platter"/>
    <s v="Item"/>
    <s v="Element Event Management storage"/>
    <s v="Kitchen"/>
    <s v="EVENT FOOD"/>
    <s v="EVT COLD APPETIZER"/>
    <n v="450"/>
    <n v="429.097"/>
    <n v="31.94"/>
    <n v="132.16"/>
    <n v="20.903"/>
    <n v="3"/>
    <n v="0.307995628028162"/>
    <s v="High then 10%"/>
    <s v="High Then 20%"/>
  </r>
  <r>
    <x v="0"/>
    <x v="8"/>
    <s v="5072"/>
    <s v="OD E Seabass Ceviche"/>
    <s v="Item"/>
    <s v="Element Event Management storage"/>
    <s v="Kitchen"/>
    <s v="EVENT FOOD"/>
    <s v="EVT COLD APPETIZER"/>
    <n v="170"/>
    <n v="161.5"/>
    <n v="0"/>
    <n v="22.92"/>
    <n v="8.5"/>
    <n v="2"/>
    <n v="0.141919504643963"/>
    <s v="High then 10%"/>
    <s v="Low Then 20%"/>
  </r>
  <r>
    <x v="0"/>
    <x v="8"/>
    <s v="5074"/>
    <s v="OD E Tuna Carpaccio"/>
    <s v="Item"/>
    <s v="Element Event Management storage"/>
    <s v="Kitchen"/>
    <s v="EVENT FOOD"/>
    <s v="EVT COLD APPETIZER"/>
    <n v="190"/>
    <n v="180.5"/>
    <n v="0"/>
    <n v="32.2"/>
    <n v="9.5"/>
    <n v="2"/>
    <n v="0.178393351800554"/>
    <s v="High then 10%"/>
    <s v="Low Then 20%"/>
  </r>
  <r>
    <x v="0"/>
    <x v="8"/>
    <s v="5075"/>
    <s v="OD E Vegetable Platter"/>
    <s v="Item"/>
    <s v="Element Event Management storage"/>
    <s v="Kitchen"/>
    <s v="EVENT FOOD"/>
    <s v="EVT COLD APPETIZER"/>
    <n v="125"/>
    <n v="118.75"/>
    <n v="0"/>
    <n v="12.61"/>
    <n v="6.25"/>
    <n v="1"/>
    <n v="0.106189473684211"/>
    <s v="High then 10%"/>
    <s v="Low Then 20%"/>
  </r>
  <r>
    <x v="0"/>
    <x v="8"/>
    <s v="5079"/>
    <s v="OD E Berry Canape"/>
    <s v="Item"/>
    <s v="Element Event Management storage"/>
    <s v="Kitchen"/>
    <s v="EVENT FOOD"/>
    <s v="EVT FRUIT &amp; BURRIES"/>
    <n v="450"/>
    <n v="427.5"/>
    <n v="0"/>
    <n v="99.66"/>
    <n v="22.5"/>
    <n v="2"/>
    <n v="0.233122807017544"/>
    <s v="High then 10%"/>
    <s v="High Then 20%"/>
  </r>
  <r>
    <x v="0"/>
    <x v="8"/>
    <s v="5085"/>
    <s v="OD E Almond Shrimp."/>
    <s v="Item"/>
    <s v="Element Event Management storage"/>
    <s v="Kitchen"/>
    <s v="EVENT FOOD"/>
    <s v="EVT HOT APPETIZER"/>
    <n v="120"/>
    <n v="114"/>
    <n v="0"/>
    <n v="24.38"/>
    <n v="6"/>
    <n v="15"/>
    <n v="0.213859649122807"/>
    <s v="High then 10%"/>
    <s v="High Then 20%"/>
  </r>
  <r>
    <x v="0"/>
    <x v="8"/>
    <s v="5093"/>
    <s v="OD E Mini Chicken Slider"/>
    <s v="Item"/>
    <s v="Element Event Management storage"/>
    <s v="Kitchen"/>
    <s v="EVENT FOOD"/>
    <s v="EVT HOT APPETIZER"/>
    <n v="100"/>
    <n v="95"/>
    <n v="0"/>
    <n v="20.93"/>
    <n v="5"/>
    <n v="10"/>
    <n v="0.220315789473684"/>
    <s v="High then 10%"/>
    <s v="High Then 20%"/>
  </r>
  <r>
    <x v="0"/>
    <x v="8"/>
    <s v="5095"/>
    <s v="OD E Mini Wagyu Slider"/>
    <s v="Item"/>
    <s v="Element Event Management storage"/>
    <s v="Kitchen"/>
    <s v="EVENT FOOD"/>
    <s v="EVT HOT APPETIZER"/>
    <n v="255"/>
    <n v="243.368"/>
    <n v="22.36"/>
    <n v="157.52"/>
    <n v="11.632"/>
    <n v="17"/>
    <n v="0.647250254758226"/>
    <s v="High then 10%"/>
    <s v="High Then 20%"/>
  </r>
  <r>
    <x v="0"/>
    <x v="8"/>
    <s v="5098"/>
    <s v="OD E Salmon Skewers"/>
    <s v="Item"/>
    <s v="Element Event Management storage"/>
    <s v="Kitchen"/>
    <s v="EVENT FOOD"/>
    <s v="EVT HOT APPETIZER"/>
    <n v="270"/>
    <n v="256.5"/>
    <n v="0"/>
    <n v="50.16"/>
    <n v="13.5"/>
    <n v="15"/>
    <n v="0.195555555555556"/>
    <s v="High then 10%"/>
    <s v="Low Then 20%"/>
  </r>
  <r>
    <x v="0"/>
    <x v="8"/>
    <s v="5103"/>
    <s v="OD E Teriyaki Chix Skewers"/>
    <s v="Item"/>
    <s v="Element Event Management storage"/>
    <s v="Kitchen"/>
    <s v="EVENT FOOD"/>
    <s v="EVT HOT APPETIZER"/>
    <n v="120"/>
    <n v="115.278"/>
    <n v="25.56"/>
    <n v="17.89"/>
    <n v="4.722"/>
    <n v="10"/>
    <n v="0.155190062284217"/>
    <s v="High then 10%"/>
    <s v="Low Then 20%"/>
  </r>
  <r>
    <x v="0"/>
    <x v="8"/>
    <s v="5111"/>
    <s v="OD E Chicken Nuggets"/>
    <s v="Item"/>
    <s v="Element Event Management storage"/>
    <s v="Kitchen"/>
    <s v="EVENT FOOD"/>
    <s v="EVT KIDS MENU"/>
    <n v="1125"/>
    <n v="1073.508"/>
    <n v="95.16"/>
    <n v="84.21"/>
    <n v="51.492"/>
    <n v="15"/>
    <n v="0.078443756357661"/>
    <s v="Low Then 10%"/>
    <s v="Low Then 20%"/>
  </r>
  <r>
    <x v="0"/>
    <x v="8"/>
    <s v="5112"/>
    <s v="OD E Chicken Skewers"/>
    <s v="Item"/>
    <s v="Element Event Management storage"/>
    <s v="Kitchen"/>
    <s v="EVENT FOOD"/>
    <s v="EVT KIDS MENU"/>
    <n v="600"/>
    <n v="570"/>
    <n v="0"/>
    <n v="107.26"/>
    <n v="30"/>
    <n v="20"/>
    <n v="0.188175438596491"/>
    <s v="High then 10%"/>
    <s v="Low Then 20%"/>
  </r>
  <r>
    <x v="0"/>
    <x v="8"/>
    <s v="5114"/>
    <s v="OD E French Fries"/>
    <s v="Item"/>
    <s v="Element Event Management storage"/>
    <s v="Kitchen"/>
    <s v="EVENT FOOD"/>
    <s v="EVT KIDS MENU"/>
    <n v="1020"/>
    <n v="973.6225"/>
    <n v="92.45"/>
    <n v="55.57"/>
    <n v="46.3775"/>
    <n v="34"/>
    <n v="0.057075509245113"/>
    <s v="Low Then 10%"/>
    <s v="Low Then 20%"/>
  </r>
  <r>
    <x v="0"/>
    <x v="8"/>
    <s v="5128"/>
    <s v="OD E Kids Box"/>
    <s v="Item"/>
    <s v="Element Event Management storage"/>
    <s v="Kitchen"/>
    <s v="EVENT FOOD"/>
    <s v="EVT KIDS MENU"/>
    <n v="1200"/>
    <n v="1140"/>
    <n v="0"/>
    <n v="167.6"/>
    <n v="60"/>
    <n v="12"/>
    <n v="0.147017543859649"/>
    <s v="High then 10%"/>
    <s v="Low Then 20%"/>
  </r>
  <r>
    <x v="0"/>
    <x v="8"/>
    <s v="5129"/>
    <s v="OD E Vegetable Sticks"/>
    <s v="Item"/>
    <s v="Element Event Management storage"/>
    <s v="Kitchen"/>
    <s v="EVENT FOOD"/>
    <s v="EVT KIDS MENU"/>
    <n v="529"/>
    <n v="505.677"/>
    <n v="62.54"/>
    <n v="58.66"/>
    <n v="23.323"/>
    <n v="23"/>
    <n v="0.116002903038896"/>
    <s v="High then 10%"/>
    <s v="Low Then 20%"/>
  </r>
  <r>
    <x v="0"/>
    <x v="8"/>
    <s v="5164"/>
    <s v="OD E Margarita"/>
    <s v="Item"/>
    <s v="Element Event Management storage"/>
    <s v="Kitchen"/>
    <s v="EVENT FOOD"/>
    <s v="EVT PIZZA"/>
    <n v="1360"/>
    <n v="1297.3925"/>
    <n v="107.85"/>
    <n v="123.33"/>
    <n v="62.6075"/>
    <n v="16"/>
    <n v="0.0950598989897044"/>
    <s v="Low Then 10%"/>
    <s v="Low Then 20%"/>
  </r>
  <r>
    <x v="0"/>
    <x v="8"/>
    <s v="5172"/>
    <s v="OD E Crispy Chicken Cup"/>
    <s v="Item"/>
    <s v="Element Event Management storage"/>
    <s v="Kitchen"/>
    <s v="EVENT FOOD"/>
    <s v="EVT SALAD"/>
    <n v="100"/>
    <n v="95.426"/>
    <n v="8.52"/>
    <n v="33.26"/>
    <n v="4.574"/>
    <n v="10"/>
    <n v="0.34854232599082"/>
    <s v="High then 10%"/>
    <s v="High Then 20%"/>
  </r>
  <r>
    <x v="0"/>
    <x v="8"/>
    <s v="5175"/>
    <s v="OD E GF Fried Halloumi VEG"/>
    <s v="Item"/>
    <s v="Element Event Management storage"/>
    <s v="Kitchen"/>
    <s v="EVENT FOOD"/>
    <s v="EVT SALAD"/>
    <n v="225"/>
    <n v="213.75"/>
    <n v="0"/>
    <n v="39.31"/>
    <n v="11.25"/>
    <n v="3"/>
    <n v="0.183906432748538"/>
    <s v="High then 10%"/>
    <s v="Low Then 20%"/>
  </r>
  <r>
    <x v="0"/>
    <x v="8"/>
    <s v="5180"/>
    <s v="OD E Salmon Wasabi Green"/>
    <s v="Item"/>
    <s v="Element Event Management storage"/>
    <s v="Kitchen"/>
    <s v="EVENT FOOD"/>
    <s v="EVT SALAD"/>
    <n v="285"/>
    <n v="270.75"/>
    <n v="0"/>
    <n v="71.87"/>
    <n v="14.25"/>
    <n v="3"/>
    <n v="0.26544783010157"/>
    <s v="High then 10%"/>
    <s v="High Then 20%"/>
  </r>
  <r>
    <x v="0"/>
    <x v="8"/>
    <s v="5184"/>
    <s v="OD E Watermelon In Jar"/>
    <s v="Item"/>
    <s v="Element Event Management storage"/>
    <s v="Kitchen"/>
    <s v="EVENT FOOD"/>
    <s v="EVT SALAD"/>
    <n v="20"/>
    <n v="19.213"/>
    <n v="4.26"/>
    <n v="5.56"/>
    <n v="0.787"/>
    <n v="2"/>
    <n v="0.289387393952012"/>
    <s v="High then 10%"/>
    <s v="High Then 20%"/>
  </r>
  <r>
    <x v="0"/>
    <x v="8"/>
    <s v="5195"/>
    <s v="OD E Crispy Rice With Tuna 1Pc"/>
    <s v="Item"/>
    <s v="Element Event Management storage"/>
    <s v="Kitchen"/>
    <s v="EVENT FOOD"/>
    <s v="EVT STARTERS"/>
    <n v="310"/>
    <n v="294.926"/>
    <n v="8.52"/>
    <n v="108.59"/>
    <n v="15.074"/>
    <n v="30"/>
    <n v="0.368194055457979"/>
    <s v="High then 10%"/>
    <s v="High Then 20%"/>
  </r>
  <r>
    <x v="0"/>
    <x v="8"/>
    <s v="5196"/>
    <s v="OD E Hummus In Bread Cup"/>
    <s v="Item"/>
    <s v="Element Event Management storage"/>
    <s v="Kitchen"/>
    <s v="EVENT FOOD"/>
    <s v="EVT STARTERS"/>
    <n v="120"/>
    <n v="114.32"/>
    <n v="6.4"/>
    <n v="34.42"/>
    <n v="5.68"/>
    <n v="20"/>
    <n v="0.301084674597621"/>
    <s v="High then 10%"/>
    <s v="High Then 20%"/>
  </r>
  <r>
    <x v="0"/>
    <x v="8"/>
    <s v="5197"/>
    <s v="OD E Korean Beef Lettuce Wraps"/>
    <s v="Item"/>
    <s v="Element Event Management storage"/>
    <s v="Kitchen"/>
    <s v="EVENT FOOD"/>
    <s v="EVT STARTERS"/>
    <n v="160"/>
    <n v="152.426"/>
    <n v="8.52"/>
    <n v="28.01"/>
    <n v="7.574"/>
    <n v="20"/>
    <n v="0.18376130056552"/>
    <s v="High then 10%"/>
    <s v="Low Then 20%"/>
  </r>
  <r>
    <x v="2"/>
    <x v="8"/>
    <s v="5198"/>
    <s v="OD E Mini Berry Tart"/>
    <s v="Item"/>
    <s v="Element Event Management storage"/>
    <s v="Kitchen"/>
    <s v="EVENT PASTRY"/>
    <s v="EVT STARTERS"/>
    <n v="160"/>
    <n v="152"/>
    <n v="0"/>
    <n v="25.29"/>
    <n v="8"/>
    <n v="8"/>
    <n v="0.166381578947368"/>
    <s v="High then 10%"/>
    <s v="Low Then 20%"/>
  </r>
  <r>
    <x v="0"/>
    <x v="8"/>
    <s v="5205"/>
    <s v="OD E Salmon Tacos"/>
    <s v="Item"/>
    <s v="Element Event Management storage"/>
    <s v="Kitchen"/>
    <s v="EVENT FOOD"/>
    <s v="EVT STARTERS"/>
    <n v="120"/>
    <n v="114.3195"/>
    <n v="6.39"/>
    <n v="42.48"/>
    <n v="5.6805"/>
    <n v="20"/>
    <n v="0.371590148662302"/>
    <s v="High then 10%"/>
    <s v="High Then 20%"/>
  </r>
  <r>
    <x v="0"/>
    <x v="0"/>
    <s v="FPR001"/>
    <s v="Avo. Toast"/>
    <s v="Item"/>
    <s v="KITCHEN"/>
    <s v="Hot"/>
    <s v="FOOD"/>
    <s v="Breakfast"/>
    <n v="8175"/>
    <n v="7196.7"/>
    <n v="22.5"/>
    <n v="535.450507936508"/>
    <n v="978.3"/>
    <n v="109"/>
    <n v="0.0744022271230575"/>
    <s v="Low Then 10%"/>
    <s v="Low Then 20%"/>
  </r>
  <r>
    <x v="0"/>
    <x v="0"/>
    <s v="FPR001"/>
    <s v="Avo. Toast"/>
    <s v="Item"/>
    <s v="KITCHEN"/>
    <s v="Kitchen"/>
    <s v="FOOD"/>
    <s v="Breakfast"/>
    <n v="2250"/>
    <n v="1980"/>
    <n v="0"/>
    <n v="148"/>
    <n v="270"/>
    <n v="30"/>
    <n v="0.0747474747474747"/>
    <s v="Low Then 10%"/>
    <s v="Low Then 20%"/>
  </r>
  <r>
    <x v="0"/>
    <x v="0"/>
    <s v="FPR002"/>
    <s v="Big Brkfast"/>
    <s v="Item"/>
    <s v="KITCHEN"/>
    <s v="Hot"/>
    <s v="FOOD"/>
    <s v="Breakfast"/>
    <n v="3960"/>
    <n v="3488.1816"/>
    <n v="28.18"/>
    <n v="586.16"/>
    <n v="471.8184"/>
    <n v="44"/>
    <n v="0.16804170975502"/>
    <s v="High then 10%"/>
    <s v="Low Then 20%"/>
  </r>
  <r>
    <x v="0"/>
    <x v="0"/>
    <s v="FPR002"/>
    <s v="Big Brkfast"/>
    <s v="Item"/>
    <s v="KITCHEN"/>
    <s v="Kitchen"/>
    <s v="FOOD"/>
    <s v="Breakfast"/>
    <n v="1170"/>
    <n v="1029.6"/>
    <n v="0"/>
    <n v="173.06"/>
    <n v="140.4"/>
    <n v="13"/>
    <n v="0.168084693084693"/>
    <s v="High then 10%"/>
    <s v="Low Then 20%"/>
  </r>
  <r>
    <x v="0"/>
    <x v="0"/>
    <s v="FPR003"/>
    <s v="Benedict - Beef Bacon"/>
    <s v="Item"/>
    <s v="KITCHEN"/>
    <s v="Hot"/>
    <s v="FOOD"/>
    <s v="Breakfast"/>
    <n v="1495"/>
    <n v="1317.94"/>
    <n v="19.5"/>
    <n v="164.578"/>
    <n v="177.06"/>
    <n v="23"/>
    <n v="0.124875183999272"/>
    <s v="High then 10%"/>
    <s v="Low Then 20%"/>
  </r>
  <r>
    <x v="0"/>
    <x v="0"/>
    <s v="FPR003"/>
    <s v="Benedict - Beef Bacon"/>
    <s v="Item"/>
    <s v="KITCHEN"/>
    <s v="Kitchen"/>
    <s v="FOOD"/>
    <s v="Breakfast"/>
    <n v="520"/>
    <n v="463.84"/>
    <n v="52"/>
    <n v="57.24"/>
    <n v="56.16"/>
    <n v="8"/>
    <n v="0.123404622283546"/>
    <s v="High then 10%"/>
    <s v="Low Then 20%"/>
  </r>
  <r>
    <x v="0"/>
    <x v="0"/>
    <s v="FPR004"/>
    <s v="Benedict - With Salmon"/>
    <s v="Item"/>
    <s v="KITCHEN"/>
    <s v="Hot"/>
    <s v="FOOD"/>
    <s v="Breakfast"/>
    <n v="2925"/>
    <n v="2574"/>
    <n v="0"/>
    <n v="432.991"/>
    <n v="351"/>
    <n v="39"/>
    <n v="0.168217171717172"/>
    <s v="High then 10%"/>
    <s v="Low Then 20%"/>
  </r>
  <r>
    <x v="0"/>
    <x v="0"/>
    <s v="FPR004"/>
    <s v="Benedict - With Salmon"/>
    <s v="Item"/>
    <s v="KITCHEN"/>
    <s v="Kitchen"/>
    <s v="FOOD"/>
    <s v="Breakfast"/>
    <n v="1275"/>
    <n v="1127.4"/>
    <n v="45"/>
    <n v="188.66"/>
    <n v="147.6"/>
    <n v="17"/>
    <n v="0.16734078410502"/>
    <s v="High then 10%"/>
    <s v="Low Then 20%"/>
  </r>
  <r>
    <x v="0"/>
    <x v="0"/>
    <s v="FPR005"/>
    <s v="Benedict- With Truffle"/>
    <s v="Item"/>
    <s v="KITCHEN"/>
    <s v="Hot"/>
    <s v="FOOD"/>
    <s v="Breakfast"/>
    <n v="720"/>
    <n v="633.6"/>
    <n v="0"/>
    <n v="125.665"/>
    <n v="86.4"/>
    <n v="8"/>
    <n v="0.198334911616162"/>
    <s v="High then 10%"/>
    <s v="Low Then 20%"/>
  </r>
  <r>
    <x v="0"/>
    <x v="0"/>
    <s v="FPR005"/>
    <s v="Benedict- With Truffle"/>
    <s v="Item"/>
    <s v="KITCHEN"/>
    <s v="Kitchen"/>
    <s v="FOOD"/>
    <s v="Breakfast"/>
    <n v="180"/>
    <n v="158.4"/>
    <n v="0"/>
    <n v="31.52"/>
    <n v="21.6"/>
    <n v="2"/>
    <n v="0.198989898989899"/>
    <s v="High then 10%"/>
    <s v="Low Then 20%"/>
  </r>
  <r>
    <x v="0"/>
    <x v="0"/>
    <s v="FPR006"/>
    <s v="Buffalo Yogurt"/>
    <s v="Item"/>
    <s v="KITCHEN"/>
    <s v="Cold"/>
    <s v="FOOD"/>
    <s v="Breakfast"/>
    <n v="630"/>
    <n v="554.4"/>
    <n v="0"/>
    <n v="166.32"/>
    <n v="75.6"/>
    <n v="14"/>
    <n v="0.3"/>
    <s v="High then 10%"/>
    <s v="High Then 20%"/>
  </r>
  <r>
    <x v="0"/>
    <x v="0"/>
    <s v="FPR006"/>
    <s v="Buffalo Yogurt"/>
    <s v="Item"/>
    <s v="KITCHEN"/>
    <s v="Kitchen"/>
    <s v="FOOD"/>
    <s v="Breakfast"/>
    <n v="495"/>
    <n v="435.6744"/>
    <n v="0.62"/>
    <n v="130.68"/>
    <n v="59.3256"/>
    <n v="11"/>
    <n v="0.299948769080763"/>
    <s v="High then 10%"/>
    <s v="High Then 20%"/>
  </r>
  <r>
    <x v="0"/>
    <x v="0"/>
    <s v="FPR006"/>
    <s v="Buffalo Yogurt"/>
    <s v="Item"/>
    <s v="KITCHEN"/>
    <s v="Pastry"/>
    <s v="FOOD"/>
    <s v="Breakfast"/>
    <n v="45"/>
    <n v="39.6"/>
    <n v="0"/>
    <n v="11.88"/>
    <n v="5.4"/>
    <n v="1"/>
    <n v="0.3"/>
    <s v="High then 10%"/>
    <s v="High Then 20%"/>
  </r>
  <r>
    <x v="0"/>
    <x v="0"/>
    <s v="FPR007"/>
    <s v="Oatmeal Porridge"/>
    <s v="Item"/>
    <s v="KITCHEN"/>
    <s v="Cold"/>
    <s v="FOOD"/>
    <s v="Breakfast"/>
    <n v="520"/>
    <n v="457.6"/>
    <n v="0"/>
    <n v="60.02"/>
    <n v="62.4"/>
    <n v="8"/>
    <n v="0.131162587412587"/>
    <s v="High then 10%"/>
    <s v="Low Then 20%"/>
  </r>
  <r>
    <x v="0"/>
    <x v="0"/>
    <s v="FPR007"/>
    <s v="Oatmeal Porridge"/>
    <s v="Item"/>
    <s v="KITCHEN"/>
    <s v="Kitchen"/>
    <s v="FOOD"/>
    <s v="Breakfast"/>
    <n v="195"/>
    <n v="171.6"/>
    <n v="0"/>
    <n v="22.25"/>
    <n v="23.4"/>
    <n v="3"/>
    <n v="0.129662004662005"/>
    <s v="High then 10%"/>
    <s v="Low Then 20%"/>
  </r>
  <r>
    <x v="0"/>
    <x v="0"/>
    <s v="FPR008"/>
    <s v="Omelete Primavera"/>
    <s v="Item"/>
    <s v="KITCHEN"/>
    <s v="Cold"/>
    <s v="FOOD"/>
    <s v="Breakfast"/>
    <n v="825"/>
    <n v="726"/>
    <n v="0"/>
    <n v="68.6283333333333"/>
    <n v="99"/>
    <n v="11"/>
    <n v="0.0945293847566574"/>
    <s v="Low Then 10%"/>
    <s v="Low Then 20%"/>
  </r>
  <r>
    <x v="0"/>
    <x v="0"/>
    <s v="FPR008"/>
    <s v="Omelete Primavera"/>
    <s v="Item"/>
    <s v="KITCHEN"/>
    <s v="Kitchen"/>
    <s v="FOOD"/>
    <s v="Breakfast"/>
    <n v="900"/>
    <n v="799.2"/>
    <n v="60"/>
    <n v="74.74"/>
    <n v="100.8"/>
    <n v="12"/>
    <n v="0.0935185185185185"/>
    <s v="Low Then 10%"/>
    <s v="Low Then 20%"/>
  </r>
  <r>
    <x v="0"/>
    <x v="0"/>
    <s v="FPR008"/>
    <s v="Omelete Primavera"/>
    <s v="Item"/>
    <s v="KITCHEN"/>
    <s v="Pasta"/>
    <s v="FOOD"/>
    <s v="Breakfast"/>
    <n v="1050"/>
    <n v="924"/>
    <n v="0"/>
    <n v="86.865"/>
    <n v="126"/>
    <n v="14"/>
    <n v="0.0940097402597403"/>
    <s v="Low Then 10%"/>
    <s v="Low Then 20%"/>
  </r>
  <r>
    <x v="0"/>
    <x v="0"/>
    <s v="FPR009"/>
    <s v="Caviar Omelette"/>
    <s v="Item"/>
    <s v="KITCHEN"/>
    <s v="Cold"/>
    <s v="FOOD"/>
    <s v="Breakfast"/>
    <n v="380"/>
    <n v="334.4"/>
    <n v="0"/>
    <n v="68.585"/>
    <n v="45.6"/>
    <n v="4"/>
    <n v="0.205098684210526"/>
    <s v="High then 10%"/>
    <s v="High Then 20%"/>
  </r>
  <r>
    <x v="0"/>
    <x v="0"/>
    <s v="FPR009"/>
    <s v="Caviar Omelette"/>
    <s v="Item"/>
    <s v="KITCHEN"/>
    <s v="Kitchen"/>
    <s v="FOOD"/>
    <s v="Breakfast"/>
    <n v="190"/>
    <n v="169.48"/>
    <n v="19"/>
    <n v="34.275"/>
    <n v="20.52"/>
    <n v="2"/>
    <n v="0.20223625206514"/>
    <s v="High then 10%"/>
    <s v="High Then 20%"/>
  </r>
  <r>
    <x v="0"/>
    <x v="0"/>
    <s v="FPR011"/>
    <s v="Sign. Scramble"/>
    <s v="Item"/>
    <s v="KITCHEN"/>
    <s v="Cold"/>
    <s v="FOOD"/>
    <s v="Breakfast"/>
    <n v="420"/>
    <n v="369.6"/>
    <n v="0"/>
    <n v="52.36"/>
    <n v="50.4"/>
    <n v="12"/>
    <n v="0.141666666666667"/>
    <s v="High then 10%"/>
    <s v="Low Then 20%"/>
  </r>
  <r>
    <x v="0"/>
    <x v="0"/>
    <s v="FPR011"/>
    <s v="Sign. Scramble"/>
    <s v="Item"/>
    <s v="KITCHEN"/>
    <s v="Kitchen"/>
    <s v="FOOD"/>
    <s v="Breakfast"/>
    <n v="665"/>
    <n v="586.88"/>
    <n v="14"/>
    <n v="82.729696969697"/>
    <n v="78.12"/>
    <n v="19"/>
    <n v="0.140965268827864"/>
    <s v="High then 10%"/>
    <s v="Low Then 20%"/>
  </r>
  <r>
    <x v="0"/>
    <x v="0"/>
    <s v="FPR011"/>
    <s v="Sign. Scramble"/>
    <s v="Item"/>
    <s v="KITCHEN"/>
    <s v="Pasta"/>
    <s v="FOOD"/>
    <s v="Breakfast"/>
    <n v="1015"/>
    <n v="893.2"/>
    <n v="0"/>
    <n v="126.896666666667"/>
    <n v="121.8"/>
    <n v="29"/>
    <n v="0.142069711897298"/>
    <s v="High then 10%"/>
    <s v="Low Then 20%"/>
  </r>
  <r>
    <x v="0"/>
    <x v="0"/>
    <s v="FPR012"/>
    <s v="Beef Pelmeni"/>
    <s v="Item"/>
    <s v="KITCHEN"/>
    <s v="Kitchen"/>
    <s v="FOOD"/>
    <s v="Kids Menu - Breakfast"/>
    <n v="165"/>
    <n v="147.18"/>
    <n v="16.5"/>
    <n v="43.06"/>
    <n v="17.82"/>
    <n v="3"/>
    <n v="0.29256692485392"/>
    <s v="High then 10%"/>
    <s v="High Then 20%"/>
  </r>
  <r>
    <x v="0"/>
    <x v="0"/>
    <s v="FPR012"/>
    <s v="Beef Pelmeni"/>
    <s v="Item"/>
    <s v="KITCHEN"/>
    <s v="Pasta"/>
    <s v="FOOD"/>
    <s v="Kids Menu - Breakfast"/>
    <n v="110"/>
    <n v="96.8"/>
    <n v="0"/>
    <n v="30.45"/>
    <n v="13.2"/>
    <n v="2"/>
    <n v="0.314566115702479"/>
    <s v="High then 10%"/>
    <s v="High Then 20%"/>
  </r>
  <r>
    <x v="0"/>
    <x v="0"/>
    <s v="FPR013"/>
    <s v="B.Cheese Penne"/>
    <s v="Item"/>
    <s v="KITCHEN"/>
    <s v="Kitchen"/>
    <s v="FOOD"/>
    <s v="Kids Menu - Breakfast"/>
    <n v="935"/>
    <n v="824.3144"/>
    <n v="12.62"/>
    <n v="110.93"/>
    <n v="110.6856"/>
    <n v="17"/>
    <n v="0.134572439836063"/>
    <s v="High then 10%"/>
    <s v="Low Then 20%"/>
  </r>
  <r>
    <x v="0"/>
    <x v="0"/>
    <s v="FPR014"/>
    <s v="Chicken Cutlets"/>
    <s v="Item"/>
    <s v="KITCHEN"/>
    <s v="Kitchen"/>
    <s v="FOOD"/>
    <s v="Kids Menu - Breakfast"/>
    <n v="600"/>
    <n v="529.8"/>
    <n v="15"/>
    <n v="110.5025"/>
    <n v="70.2"/>
    <n v="8"/>
    <n v="0.208573990184975"/>
    <s v="High then 10%"/>
    <s v="High Then 20%"/>
  </r>
  <r>
    <x v="2"/>
    <x v="7"/>
    <s v="FPR016"/>
    <s v="Pancakes - Kids Menu"/>
    <s v="Item"/>
    <s v="KITCHEN"/>
    <s v="Pastry"/>
    <s v="PASTRY"/>
    <s v="Kids Menu - Breakfast"/>
    <n v="440"/>
    <n v="388.52"/>
    <n v="11"/>
    <n v="74.01"/>
    <n v="51.48"/>
    <n v="8"/>
    <n v="0.190492123957583"/>
    <s v="High then 10%"/>
    <s v="Low Then 20%"/>
  </r>
  <r>
    <x v="0"/>
    <x v="0"/>
    <s v="FPR017"/>
    <s v="Scrambled Eggs- Kids"/>
    <s v="Item"/>
    <s v="KITCHEN"/>
    <s v="Kitchen"/>
    <s v="FOOD"/>
    <s v="Kids Menu - Breakfast"/>
    <n v="210"/>
    <n v="184.8"/>
    <n v="0"/>
    <n v="30.76"/>
    <n v="25.2"/>
    <n v="7"/>
    <n v="0.166450216450216"/>
    <s v="High then 10%"/>
    <s v="Low Then 20%"/>
  </r>
  <r>
    <x v="0"/>
    <x v="0"/>
    <s v="FPR017"/>
    <s v="Scrambled Eggs- Kids"/>
    <s v="Item"/>
    <s v="KITCHEN"/>
    <s v="Pasta"/>
    <s v="FOOD"/>
    <s v="Kids Menu - Breakfast"/>
    <n v="60"/>
    <n v="52.8"/>
    <n v="0"/>
    <n v="8.75"/>
    <n v="7.2"/>
    <n v="2"/>
    <n v="0.165719696969697"/>
    <s v="High then 10%"/>
    <s v="Low Then 20%"/>
  </r>
  <r>
    <x v="0"/>
    <x v="0"/>
    <s v="FPR018"/>
    <s v="T. Penne Chicken"/>
    <s v="Item"/>
    <s v="KITCHEN"/>
    <s v="Kitchen"/>
    <s v="FOOD"/>
    <s v="Kids Menu - Breakfast"/>
    <n v="390"/>
    <n v="344.76"/>
    <n v="13"/>
    <n v="51.28"/>
    <n v="45.24"/>
    <n v="6"/>
    <n v="0.14874115326604"/>
    <s v="High then 10%"/>
    <s v="Low Then 20%"/>
  </r>
  <r>
    <x v="0"/>
    <x v="0"/>
    <s v="FPR018"/>
    <s v="T. Penne Chicken"/>
    <s v="Item"/>
    <s v="KITCHEN"/>
    <s v="Pasta"/>
    <s v="FOOD"/>
    <s v="Kids Menu - Breakfast"/>
    <n v="130"/>
    <n v="114.4"/>
    <n v="0"/>
    <n v="16"/>
    <n v="15.6"/>
    <n v="2"/>
    <n v="0.13986013986014"/>
    <s v="High then 10%"/>
    <s v="Low Then 20%"/>
  </r>
  <r>
    <x v="2"/>
    <x v="7"/>
    <s v="FPR020"/>
    <s v="Waffles - Kids Menu"/>
    <s v="Item"/>
    <s v="KITCHEN"/>
    <s v="Pastry"/>
    <s v="PASTRY"/>
    <s v="Kids Menu - Breakfast"/>
    <n v="495"/>
    <n v="439.56"/>
    <n v="33"/>
    <n v="91.63"/>
    <n v="55.44"/>
    <n v="9"/>
    <n v="0.208458458458458"/>
    <s v="High then 10%"/>
    <s v="High Then 20%"/>
  </r>
  <r>
    <x v="2"/>
    <x v="7"/>
    <s v="FPR021"/>
    <s v="Carrot Cake"/>
    <s v="Item"/>
    <s v="KITCHEN"/>
    <s v="Pastry"/>
    <s v="PASTRY"/>
    <s v="Pastries"/>
    <n v="110"/>
    <n v="96.8"/>
    <n v="0"/>
    <n v="20.45"/>
    <n v="13.2"/>
    <n v="2"/>
    <n v="0.211260330578512"/>
    <s v="High then 10%"/>
    <s v="High Then 20%"/>
  </r>
  <r>
    <x v="2"/>
    <x v="7"/>
    <s v="FPR022"/>
    <s v="Chocolate Cake"/>
    <s v="Item"/>
    <s v="KITCHEN"/>
    <s v="Pastry"/>
    <s v="PASTRY"/>
    <s v="Pastries"/>
    <n v="55"/>
    <n v="48.4"/>
    <n v="0"/>
    <n v="10.74"/>
    <n v="6.6"/>
    <n v="1"/>
    <n v="0.221900826446281"/>
    <s v="High then 10%"/>
    <s v="High Then 20%"/>
  </r>
  <r>
    <x v="2"/>
    <x v="7"/>
    <s v="FPR023"/>
    <s v="Choice of Croissant "/>
    <s v="Item"/>
    <s v="KITCHEN"/>
    <s v="Pastry"/>
    <s v="PASTRY"/>
    <s v="Pastries"/>
    <n v="0"/>
    <n v="0"/>
    <n v="0"/>
    <n v="0"/>
    <n v="0"/>
    <n v="59"/>
    <n v="1"/>
    <s v="High then 10%"/>
    <s v="High Then 20%"/>
  </r>
  <r>
    <x v="2"/>
    <x v="7"/>
    <s v="FPR024"/>
    <s v="French Toast"/>
    <s v="Item"/>
    <s v="KITCHEN"/>
    <s v="Pastry"/>
    <s v="PASTRY"/>
    <s v="Pastries"/>
    <n v="845"/>
    <n v="743.6"/>
    <n v="0"/>
    <n v="123.736666666667"/>
    <n v="101.4"/>
    <n v="13"/>
    <n v="0.166402187556034"/>
    <s v="High then 10%"/>
    <s v="Low Then 20%"/>
  </r>
  <r>
    <x v="2"/>
    <x v="7"/>
    <s v="FPR026"/>
    <s v="Pancakes"/>
    <s v="Item"/>
    <s v="KITCHEN"/>
    <s v="Pastry"/>
    <s v="PASTRY"/>
    <s v="Pastries"/>
    <n v="1020"/>
    <n v="897.6"/>
    <n v="0"/>
    <n v="156.636"/>
    <n v="122.4"/>
    <n v="17"/>
    <n v="0.174505347593583"/>
    <s v="High then 10%"/>
    <s v="Low Then 20%"/>
  </r>
  <r>
    <x v="0"/>
    <x v="0"/>
    <s v="FPR027"/>
    <s v="Syrniki S.Cream"/>
    <s v="Item"/>
    <s v="KITCHEN"/>
    <s v="Cold"/>
    <s v="FOOD"/>
    <s v="Pastries"/>
    <n v="1425"/>
    <n v="1254"/>
    <n v="0"/>
    <n v="159.0125"/>
    <n v="171"/>
    <n v="19"/>
    <n v="0.126804226475279"/>
    <s v="High then 10%"/>
    <s v="Low Then 20%"/>
  </r>
  <r>
    <x v="0"/>
    <x v="0"/>
    <s v="FPR027"/>
    <s v="Syrniki S.Cream"/>
    <s v="Item"/>
    <s v="KITCHEN"/>
    <s v="Hot"/>
    <s v="FOOD"/>
    <s v="Pastries"/>
    <n v="1275"/>
    <n v="1123.8888"/>
    <n v="15.74"/>
    <n v="138.407"/>
    <n v="151.1112"/>
    <n v="17"/>
    <n v="0.123150083887303"/>
    <s v="High then 10%"/>
    <s v="Low Then 20%"/>
  </r>
  <r>
    <x v="0"/>
    <x v="0"/>
    <s v="FPR027"/>
    <s v="Syrniki S.Cream"/>
    <s v="Item"/>
    <s v="KITCHEN"/>
    <s v="Pasta"/>
    <s v="FOOD"/>
    <s v="Pastries"/>
    <n v="2175"/>
    <n v="1914"/>
    <n v="0"/>
    <n v="227.725"/>
    <n v="261"/>
    <n v="29"/>
    <n v="0.118978578892372"/>
    <s v="High then 10%"/>
    <s v="Low Then 20%"/>
  </r>
  <r>
    <x v="0"/>
    <x v="0"/>
    <s v="FPR027"/>
    <s v="Syrniki S.Cream"/>
    <s v="Item"/>
    <s v="KITCHEN"/>
    <s v="Pastry"/>
    <s v="FOOD"/>
    <s v="Pastries"/>
    <n v="150"/>
    <n v="132"/>
    <n v="0"/>
    <n v="16.37"/>
    <n v="18"/>
    <n v="2"/>
    <n v="0.124015151515152"/>
    <s v="High then 10%"/>
    <s v="Low Then 20%"/>
  </r>
  <r>
    <x v="2"/>
    <x v="7"/>
    <s v="FPR028"/>
    <s v="Waffles"/>
    <s v="Item"/>
    <s v="KITCHEN"/>
    <s v="Pastry"/>
    <s v="PASTRY"/>
    <s v="Pastries"/>
    <n v="1740"/>
    <n v="1532.7288"/>
    <n v="12.74"/>
    <n v="285.710833333333"/>
    <n v="207.2712"/>
    <n v="29"/>
    <n v="0.186406645019871"/>
    <s v="High then 10%"/>
    <s v="Low Then 20%"/>
  </r>
  <r>
    <x v="0"/>
    <x v="0"/>
    <s v="FPR030"/>
    <s v="Avocado Hummus"/>
    <s v="Item"/>
    <s v="KITCHEN"/>
    <s v="Cold"/>
    <s v="FOOD"/>
    <s v="Appetizers &amp; Salads"/>
    <n v="4070"/>
    <n v="3585.9332"/>
    <n v="36.11"/>
    <n v="379.751666666667"/>
    <n v="484.0668"/>
    <n v="74"/>
    <n v="0.105900373901741"/>
    <s v="High then 10%"/>
    <s v="Low Then 20%"/>
  </r>
  <r>
    <x v="0"/>
    <x v="0"/>
    <s v="FPR031"/>
    <s v="Beef Tartare"/>
    <s v="Item"/>
    <s v="KITCHEN"/>
    <s v="Cold"/>
    <s v="FOOD"/>
    <s v="Appetizers &amp; Salads"/>
    <n v="2520"/>
    <n v="2217.6"/>
    <n v="0"/>
    <n v="474.065"/>
    <n v="302.4"/>
    <n v="21"/>
    <n v="0.2137738997114"/>
    <s v="High then 10%"/>
    <s v="High Then 20%"/>
  </r>
  <r>
    <x v="0"/>
    <x v="0"/>
    <s v="FPR032"/>
    <s v="Burrata &amp; Tomatoes"/>
    <s v="Item"/>
    <s v="KITCHEN"/>
    <s v="Cold"/>
    <s v="FOOD"/>
    <s v="Appetizers &amp; Salads"/>
    <n v="8800"/>
    <n v="7755.9604"/>
    <n v="99.67"/>
    <n v="1444.68869047619"/>
    <n v="1044.0396"/>
    <n v="80"/>
    <n v="0.18626818807329"/>
    <s v="High then 10%"/>
    <s v="Low Then 20%"/>
  </r>
  <r>
    <x v="0"/>
    <x v="0"/>
    <s v="FPR033"/>
    <s v="Cauliflower Popcorn"/>
    <s v="Item"/>
    <s v="KITCHEN"/>
    <s v="Cold"/>
    <s v="FOOD"/>
    <s v="Appetizers &amp; Salads"/>
    <n v="1235"/>
    <n v="1086.8444"/>
    <n v="0.37"/>
    <n v="224.381428571429"/>
    <n v="148.1556"/>
    <n v="19"/>
    <n v="0.206452210244106"/>
    <s v="High then 10%"/>
    <s v="High Then 20%"/>
  </r>
  <r>
    <x v="0"/>
    <x v="0"/>
    <s v="FPR033"/>
    <s v="Cauliflower Popcorn"/>
    <s v="Item"/>
    <s v="KITCHEN"/>
    <s v="Pasta"/>
    <s v="FOOD"/>
    <s v="Appetizers &amp; Salads"/>
    <n v="910"/>
    <n v="800.8"/>
    <n v="0"/>
    <n v="166.783333333333"/>
    <n v="109.2"/>
    <n v="14"/>
    <n v="0.208270895770895"/>
    <s v="High then 10%"/>
    <s v="High Then 20%"/>
  </r>
  <r>
    <x v="0"/>
    <x v="0"/>
    <s v="FPR034"/>
    <s v="Tomato Bruschetta"/>
    <s v="Item"/>
    <s v="KITCHEN"/>
    <s v="Cold"/>
    <s v="FOOD"/>
    <s v="Appetizers &amp; Salads"/>
    <n v="3080"/>
    <n v="2710.4"/>
    <n v="0"/>
    <n v="585.2675"/>
    <n v="369.6"/>
    <n v="56"/>
    <n v="0.21593399498229"/>
    <s v="High then 10%"/>
    <s v="High Then 20%"/>
  </r>
  <r>
    <x v="0"/>
    <x v="0"/>
    <s v="FPR035"/>
    <s v="Chicken Salad"/>
    <s v="Item"/>
    <s v="KITCHEN"/>
    <s v="Cold"/>
    <s v="FOOD"/>
    <s v="Appetizers &amp; Salads"/>
    <n v="10080"/>
    <n v="8877.36"/>
    <n v="58"/>
    <n v="1197.73204365079"/>
    <n v="1202.64"/>
    <n v="126"/>
    <n v="0.134919845950912"/>
    <s v="High then 10%"/>
    <s v="Low Then 20%"/>
  </r>
  <r>
    <x v="0"/>
    <x v="0"/>
    <s v="FPR036"/>
    <s v="Crab &amp; Caviar Bruseta"/>
    <s v="Item"/>
    <s v="KITCHEN"/>
    <s v="Cold"/>
    <s v="FOOD"/>
    <s v="Appetizers &amp; Salads"/>
    <n v="805"/>
    <n v="708.4"/>
    <n v="0"/>
    <n v="76.77"/>
    <n v="96.6"/>
    <n v="7"/>
    <n v="0.108370976849238"/>
    <s v="High then 10%"/>
    <s v="Low Then 20%"/>
  </r>
  <r>
    <x v="0"/>
    <x v="0"/>
    <s v="FPR037"/>
    <s v="Crab &amp; Mango Salad"/>
    <s v="Item"/>
    <s v="KITCHEN"/>
    <s v="Cold"/>
    <s v="FOOD"/>
    <s v="Appetizers &amp; Salads"/>
    <n v="10250"/>
    <n v="9024.5"/>
    <n v="37.5"/>
    <n v="2430.10416666667"/>
    <n v="1225.5"/>
    <n v="82"/>
    <n v="0.269278538053817"/>
    <s v="High then 10%"/>
    <s v="High Then 20%"/>
  </r>
  <r>
    <x v="0"/>
    <x v="0"/>
    <s v="FPR038"/>
    <s v="Fried Calamari"/>
    <s v="Item"/>
    <s v="KITCHEN"/>
    <s v="Cold"/>
    <s v="FOOD"/>
    <s v="Appetizers &amp; Salads"/>
    <n v="2720"/>
    <n v="2402.3396"/>
    <n v="72.83"/>
    <n v="633.827"/>
    <n v="317.6604"/>
    <n v="32"/>
    <n v="0.263837385855022"/>
    <s v="High then 10%"/>
    <s v="High Then 20%"/>
  </r>
  <r>
    <x v="0"/>
    <x v="0"/>
    <s v="FPR038"/>
    <s v="Fried Calamari"/>
    <s v="Item"/>
    <s v="KITCHEN"/>
    <s v="Pasta"/>
    <s v="FOOD"/>
    <s v="Appetizers &amp; Salads"/>
    <n v="4760"/>
    <n v="4189.1144"/>
    <n v="2.62"/>
    <n v="1110.46222222222"/>
    <n v="570.8856"/>
    <n v="56"/>
    <n v="0.265082811350824"/>
    <s v="High then 10%"/>
    <s v="High Then 20%"/>
  </r>
  <r>
    <x v="0"/>
    <x v="0"/>
    <s v="FPR039"/>
    <s v="Fried Halloumi &amp; Veg"/>
    <s v="Item"/>
    <s v="KITCHEN"/>
    <s v="Cold"/>
    <s v="FOOD"/>
    <s v="Appetizers &amp; Salads"/>
    <n v="1800"/>
    <n v="1584"/>
    <n v="0"/>
    <n v="330.99"/>
    <n v="216"/>
    <n v="24"/>
    <n v="0.208958333333333"/>
    <s v="High then 10%"/>
    <s v="High Then 20%"/>
  </r>
  <r>
    <x v="0"/>
    <x v="0"/>
    <s v="FPR040"/>
    <s v="Green Bowl"/>
    <s v="Item"/>
    <s v="KITCHEN"/>
    <s v="Cold"/>
    <s v="FOOD"/>
    <s v="Appetizers &amp; Salads"/>
    <n v="4560"/>
    <n v="4012.8"/>
    <n v="0"/>
    <n v="887.9775"/>
    <n v="547.2"/>
    <n v="57"/>
    <n v="0.221286258971292"/>
    <s v="High then 10%"/>
    <s v="High Then 20%"/>
  </r>
  <r>
    <x v="0"/>
    <x v="0"/>
    <s v="FPR041"/>
    <s v="Insalata Caprese"/>
    <s v="Item"/>
    <s v="KITCHEN"/>
    <s v="Cold"/>
    <s v="FOOD"/>
    <s v="Appetizers &amp; Salads"/>
    <n v="2565"/>
    <n v="2257.2"/>
    <n v="0"/>
    <n v="542.700833333333"/>
    <n v="307.8"/>
    <n v="27"/>
    <n v="0.240430991198535"/>
    <s v="High then 10%"/>
    <s v="High Then 20%"/>
  </r>
  <r>
    <x v="0"/>
    <x v="0"/>
    <s v="FPR042"/>
    <s v="M.Tuna Carpaccio"/>
    <s v="Item"/>
    <s v="KITCHEN"/>
    <s v="Cold"/>
    <s v="FOOD"/>
    <s v="Appetizers &amp; Salads"/>
    <n v="900"/>
    <n v="792"/>
    <n v="0"/>
    <n v="162.29"/>
    <n v="108"/>
    <n v="10"/>
    <n v="0.204911616161616"/>
    <s v="High then 10%"/>
    <s v="High Then 20%"/>
  </r>
  <r>
    <x v="0"/>
    <x v="0"/>
    <s v="FPR043"/>
    <s v="Salmon &amp; Avo Bruseta"/>
    <s v="Item"/>
    <s v="KITCHEN"/>
    <s v="Cold"/>
    <s v="FOOD"/>
    <s v="Appetizers &amp; Salads"/>
    <n v="1950"/>
    <n v="1716"/>
    <n v="0"/>
    <n v="168.349"/>
    <n v="234"/>
    <n v="30"/>
    <n v="0.0981054778554779"/>
    <s v="Low Then 10%"/>
    <s v="Low Then 20%"/>
  </r>
  <r>
    <x v="0"/>
    <x v="0"/>
    <s v="FPR044"/>
    <s v="Salmon Tartar"/>
    <s v="Item"/>
    <s v="KITCHEN"/>
    <s v="Cold"/>
    <s v="FOOD"/>
    <s v="Appetizers &amp; Salads"/>
    <n v="3990"/>
    <n v="3511.4316"/>
    <n v="1.93"/>
    <n v="593.78"/>
    <n v="478.5684"/>
    <n v="38"/>
    <n v="0.169099121851042"/>
    <s v="High then 10%"/>
    <s v="Low Then 20%"/>
  </r>
  <r>
    <x v="0"/>
    <x v="0"/>
    <s v="FPR045"/>
    <s v="Sea Bass Carpaccio"/>
    <s v="Item"/>
    <s v="KITCHEN"/>
    <s v="Cold"/>
    <s v="FOOD"/>
    <s v="Appetizers &amp; Salads"/>
    <n v="2040"/>
    <n v="1795.2"/>
    <n v="0"/>
    <n v="270.826666666667"/>
    <n v="244.8"/>
    <n v="24"/>
    <n v="0.15086155674391"/>
    <s v="High then 10%"/>
    <s v="Low Then 20%"/>
  </r>
  <r>
    <x v="0"/>
    <x v="0"/>
    <s v="FPR046"/>
    <s v="Shrimp Popcorn"/>
    <s v="Item"/>
    <s v="KITCHEN"/>
    <s v="Cold"/>
    <s v="FOOD"/>
    <s v="Appetizers &amp; Salads"/>
    <n v="3995"/>
    <n v="3524.222"/>
    <n v="71.85"/>
    <n v="1040.56166666667"/>
    <n v="470.778"/>
    <n v="47"/>
    <n v="0.295259965651049"/>
    <s v="High then 10%"/>
    <s v="High Then 20%"/>
  </r>
  <r>
    <x v="0"/>
    <x v="0"/>
    <s v="FPR046"/>
    <s v="Shrimp Popcorn"/>
    <s v="Item"/>
    <s v="KITCHEN"/>
    <s v="Pasta"/>
    <s v="FOOD"/>
    <s v="Appetizers &amp; Salads"/>
    <n v="5610"/>
    <n v="4939.86"/>
    <n v="25.5"/>
    <n v="1387.27655339105"/>
    <n v="670.14"/>
    <n v="66"/>
    <n v="0.280833172071891"/>
    <s v="High then 10%"/>
    <s v="High Then 20%"/>
  </r>
  <r>
    <x v="0"/>
    <x v="0"/>
    <s v="FPR047"/>
    <s v="Tuna Nicoise"/>
    <s v="Item"/>
    <s v="KITCHEN"/>
    <s v="Cold"/>
    <s v="FOOD"/>
    <s v="Appetizers &amp; Salads"/>
    <n v="3565"/>
    <n v="3137.2"/>
    <n v="0"/>
    <n v="820.848333333333"/>
    <n v="427.8"/>
    <n v="31"/>
    <n v="0.26164998512474"/>
    <s v="High then 10%"/>
    <s v="High Then 20%"/>
  </r>
  <r>
    <x v="0"/>
    <x v="0"/>
    <s v="FPR048"/>
    <s v="Warm Shrimps"/>
    <s v="Item"/>
    <s v="KITCHEN"/>
    <s v="Cold"/>
    <s v="FOOD"/>
    <s v="Appetizers &amp; Salads"/>
    <n v="1170"/>
    <n v="1029.6"/>
    <n v="0"/>
    <n v="414.01"/>
    <n v="140.4"/>
    <n v="9"/>
    <n v="0.402107614607615"/>
    <s v="High then 10%"/>
    <s v="High Then 20%"/>
  </r>
  <r>
    <x v="0"/>
    <x v="0"/>
    <s v="FPR048"/>
    <s v="Warm Shrimps"/>
    <s v="Item"/>
    <s v="KITCHEN"/>
    <s v="Pasta"/>
    <s v="FOOD"/>
    <s v="Appetizers &amp; Salads"/>
    <n v="650"/>
    <n v="572"/>
    <n v="0"/>
    <n v="149.37"/>
    <n v="78"/>
    <n v="5"/>
    <n v="0.261136363636364"/>
    <s v="High then 10%"/>
    <s v="High Then 20%"/>
  </r>
  <r>
    <x v="0"/>
    <x v="0"/>
    <s v="FPR049"/>
    <s v="Bone-In Rib Steak 1kg"/>
    <s v="Item"/>
    <s v="KITCHEN"/>
    <s v="Hot"/>
    <s v="FOOD"/>
    <s v="MAINS"/>
    <n v="2700"/>
    <n v="2376"/>
    <n v="0"/>
    <n v="956.47"/>
    <n v="324"/>
    <n v="4"/>
    <n v="0.402554713804714"/>
    <s v="High then 10%"/>
    <s v="High Then 20%"/>
  </r>
  <r>
    <x v="0"/>
    <x v="0"/>
    <s v="FPR050"/>
    <s v="Bran.Acqua Pazza"/>
    <s v="Item"/>
    <s v="KITCHEN"/>
    <s v="Hot"/>
    <s v="FOOD"/>
    <s v="MAINS"/>
    <n v="4350"/>
    <n v="3828"/>
    <n v="0"/>
    <n v="835.368333333333"/>
    <n v="522"/>
    <n v="30"/>
    <n v="0.218225792406827"/>
    <s v="High then 10%"/>
    <s v="High Then 20%"/>
  </r>
  <r>
    <x v="0"/>
    <x v="0"/>
    <s v="FPR051"/>
    <s v="Focaccina Capre."/>
    <s v="Item"/>
    <s v="KITCHEN"/>
    <s v="Pizza"/>
    <s v="FOOD"/>
    <s v="MAINS"/>
    <n v="660"/>
    <n v="588.72"/>
    <n v="66"/>
    <n v="91.26"/>
    <n v="71.28"/>
    <n v="6"/>
    <n v="0.155014268242968"/>
    <s v="High then 10%"/>
    <s v="Low Then 20%"/>
  </r>
  <r>
    <x v="0"/>
    <x v="0"/>
    <s v="FPR052"/>
    <s v="Chicken Burger"/>
    <s v="Item"/>
    <s v="KITCHEN"/>
    <s v="Hot"/>
    <s v="FOOD"/>
    <s v="MAINS"/>
    <n v="13110"/>
    <n v="11546.5008"/>
    <n v="80.84"/>
    <n v="1984.71596229098"/>
    <n v="1563.4992"/>
    <n v="138"/>
    <n v="0.17188895550858"/>
    <s v="High then 10%"/>
    <s v="Low Then 20%"/>
  </r>
  <r>
    <x v="0"/>
    <x v="0"/>
    <s v="FPR053"/>
    <s v="Grilled Octopus"/>
    <s v="Item"/>
    <s v="KITCHEN"/>
    <s v="Hot"/>
    <s v="FOOD"/>
    <s v="MAINS"/>
    <n v="5180"/>
    <n v="4558.4"/>
    <n v="0"/>
    <n v="1238.09"/>
    <n v="621.6"/>
    <n v="37"/>
    <n v="0.271606265356265"/>
    <s v="High then 10%"/>
    <s v="High Then 20%"/>
  </r>
  <r>
    <x v="0"/>
    <x v="0"/>
    <s v="FPR054"/>
    <s v="Grilled Salmon"/>
    <s v="Item"/>
    <s v="KITCHEN"/>
    <s v="Hot"/>
    <s v="FOOD"/>
    <s v="MAINS"/>
    <n v="15500"/>
    <n v="13651.2656"/>
    <n v="93.88"/>
    <n v="2876.93"/>
    <n v="1848.7344"/>
    <n v="100"/>
    <n v="0.21074456276054"/>
    <s v="High then 10%"/>
    <s v="High Then 20%"/>
  </r>
  <r>
    <x v="0"/>
    <x v="0"/>
    <s v="FPR055"/>
    <s v="Grill Wagyu Ribeye"/>
    <s v="Item"/>
    <s v="KITCHEN"/>
    <s v="Hot"/>
    <s v="FOOD"/>
    <s v="MAINS"/>
    <n v="13570"/>
    <n v="11941.6"/>
    <n v="0"/>
    <n v="4287.29533333333"/>
    <n v="1628.4"/>
    <n v="46"/>
    <n v="0.359021850784931"/>
    <s v="High then 10%"/>
    <s v="High Then 20%"/>
  </r>
  <r>
    <x v="0"/>
    <x v="0"/>
    <s v="FPR056"/>
    <s v="Wagyu Tenderloin"/>
    <s v="Item"/>
    <s v="KITCHEN"/>
    <s v="Hot"/>
    <s v="FOOD"/>
    <s v="MAINS"/>
    <n v="12690"/>
    <n v="11167.3608"/>
    <n v="1.34"/>
    <n v="3970.756"/>
    <n v="1522.6392"/>
    <n v="54"/>
    <n v="0.355567987021607"/>
    <s v="High then 10%"/>
    <s v="High Then 20%"/>
  </r>
  <r>
    <x v="0"/>
    <x v="0"/>
    <s v="FPR057"/>
    <s v="Baby Chicken"/>
    <s v="Item"/>
    <s v="KITCHEN"/>
    <s v="Hot"/>
    <s v="FOOD"/>
    <s v="MAINS"/>
    <n v="9800"/>
    <n v="8624"/>
    <n v="0"/>
    <n v="2289.17133333333"/>
    <n v="1176"/>
    <n v="70"/>
    <n v="0.265441944959802"/>
    <s v="High then 10%"/>
    <s v="High Then 20%"/>
  </r>
  <r>
    <x v="0"/>
    <x v="0"/>
    <s v="FPR058"/>
    <s v="Marinated Black Cod"/>
    <s v="Item"/>
    <s v="KITCHEN"/>
    <s v="Hot"/>
    <s v="FOOD"/>
    <s v="MAINS"/>
    <n v="8820"/>
    <n v="7761.6"/>
    <n v="0"/>
    <n v="1856.55923076923"/>
    <n v="1058.4"/>
    <n v="49"/>
    <n v="0.239198004376576"/>
    <s v="High then 10%"/>
    <s v="High Then 20%"/>
  </r>
  <r>
    <x v="0"/>
    <x v="0"/>
    <s v="FPR059"/>
    <s v="Wagyu Beef Burger"/>
    <s v="Item"/>
    <s v="KITCHEN"/>
    <s v="Hot"/>
    <s v="FOOD"/>
    <s v="MAINS"/>
    <n v="24725"/>
    <n v="21774.0356"/>
    <n v="133.63"/>
    <n v="3975.55778202909"/>
    <n v="2950.9644"/>
    <n v="215"/>
    <n v="0.182582496651612"/>
    <s v="High then 10%"/>
    <s v="Low Then 20%"/>
  </r>
  <r>
    <x v="0"/>
    <x v="0"/>
    <s v="FPR060"/>
    <s v="Wagyu Beef Cheek"/>
    <s v="Item"/>
    <s v="KITCHEN"/>
    <s v="Hot"/>
    <s v="FOOD"/>
    <s v="MAINS"/>
    <n v="2625"/>
    <n v="2310"/>
    <n v="0"/>
    <n v="1242.74"/>
    <n v="315"/>
    <n v="15"/>
    <n v="0.537982683982684"/>
    <s v="High then 10%"/>
    <s v="High Then 20%"/>
  </r>
  <r>
    <x v="0"/>
    <x v="0"/>
    <s v="FPR061"/>
    <s v="Gazpacho &amp; Crab"/>
    <s v="Item"/>
    <s v="KITCHEN"/>
    <s v="Cold"/>
    <s v="FOOD"/>
    <s v="Pasta &amp; Soup"/>
    <n v="1520"/>
    <n v="1341.02"/>
    <n v="28.5"/>
    <n v="175.05"/>
    <n v="178.98"/>
    <n v="16"/>
    <n v="0.130534965921463"/>
    <s v="High then 10%"/>
    <s v="Low Then 20%"/>
  </r>
  <r>
    <x v="0"/>
    <x v="0"/>
    <s v="FPR062"/>
    <s v="Gnocchi with Pesto"/>
    <s v="Item"/>
    <s v="KITCHEN"/>
    <s v="Cold"/>
    <s v="FOOD"/>
    <s v="Pasta &amp; Soup"/>
    <n v="665"/>
    <n v="585.2648"/>
    <n v="0.54"/>
    <n v="58.53"/>
    <n v="79.7352"/>
    <n v="7"/>
    <n v="0.100006014371614"/>
    <s v="High then 10%"/>
    <s v="Low Then 20%"/>
  </r>
  <r>
    <x v="0"/>
    <x v="0"/>
    <s v="FPR062"/>
    <s v="Gnocchi with Pesto"/>
    <s v="Item"/>
    <s v="KITCHEN"/>
    <s v="Pasta"/>
    <s v="FOOD"/>
    <s v="Pasta &amp; Soup"/>
    <n v="760"/>
    <n v="668.8"/>
    <n v="0"/>
    <n v="66.75"/>
    <n v="91.2"/>
    <n v="8"/>
    <n v="0.0998056220095694"/>
    <s v="Low Then 10%"/>
    <s v="Low Then 20%"/>
  </r>
  <r>
    <x v="0"/>
    <x v="0"/>
    <s v="FPR063"/>
    <s v="Lasagna with Beef"/>
    <s v="Item"/>
    <s v="KITCHEN"/>
    <s v="Hot"/>
    <s v="FOOD"/>
    <s v="Pasta &amp; Soup"/>
    <n v="14175"/>
    <n v="12489.12"/>
    <n v="126"/>
    <n v="2167.24138888889"/>
    <n v="1685.88"/>
    <n v="135"/>
    <n v="0.173530351929431"/>
    <s v="High then 10%"/>
    <s v="Low Then 20%"/>
  </r>
  <r>
    <x v="0"/>
    <x v="0"/>
    <s v="FPR064"/>
    <s v="Lemon Risotto"/>
    <s v="Item"/>
    <s v="KITCHEN"/>
    <s v="Cold"/>
    <s v="FOOD"/>
    <s v="Pasta &amp; Soup"/>
    <n v="910"/>
    <n v="800.8"/>
    <n v="0"/>
    <n v="256.67"/>
    <n v="109.2"/>
    <n v="7"/>
    <n v="0.320516983016983"/>
    <s v="High then 10%"/>
    <s v="High Then 20%"/>
  </r>
  <r>
    <x v="0"/>
    <x v="0"/>
    <s v="FPR064"/>
    <s v="Lemon Risotto"/>
    <s v="Item"/>
    <s v="KITCHEN"/>
    <s v="Pasta"/>
    <s v="FOOD"/>
    <s v="Pasta &amp; Soup"/>
    <n v="2210"/>
    <n v="1944.8"/>
    <n v="0"/>
    <n v="551.046666666667"/>
    <n v="265.2"/>
    <n v="17"/>
    <n v="0.283343617167147"/>
    <s v="High then 10%"/>
    <s v="High Then 20%"/>
  </r>
  <r>
    <x v="0"/>
    <x v="0"/>
    <s v="FPR065"/>
    <s v="Linguine Vongole"/>
    <s v="Item"/>
    <s v="KITCHEN"/>
    <s v="Cold"/>
    <s v="FOOD"/>
    <s v="Pasta &amp; Soup"/>
    <n v="1890"/>
    <n v="1668.1524"/>
    <n v="41.27"/>
    <n v="337.435"/>
    <n v="221.8476"/>
    <n v="14"/>
    <n v="0.202280678911591"/>
    <s v="High then 10%"/>
    <s v="High Then 20%"/>
  </r>
  <r>
    <x v="0"/>
    <x v="0"/>
    <s v="FPR065"/>
    <s v="Linguine Vongole"/>
    <s v="Item"/>
    <s v="KITCHEN"/>
    <s v="Pasta"/>
    <s v="FOOD"/>
    <s v="Pasta &amp; Soup"/>
    <n v="3105"/>
    <n v="2742.12"/>
    <n v="81"/>
    <n v="545.25"/>
    <n v="362.88"/>
    <n v="23"/>
    <n v="0.198842501422257"/>
    <s v="High then 10%"/>
    <s v="Low Then 20%"/>
  </r>
  <r>
    <x v="0"/>
    <x v="0"/>
    <s v="FPR066"/>
    <s v="Linguini Lobster"/>
    <s v="Item"/>
    <s v="KITCHEN"/>
    <s v="Cold"/>
    <s v="FOOD"/>
    <s v="Pasta &amp; Soup"/>
    <n v="1995"/>
    <n v="1755.6"/>
    <n v="0"/>
    <n v="572.48"/>
    <n v="239.4"/>
    <n v="7"/>
    <n v="0.326087947140579"/>
    <s v="High then 10%"/>
    <s v="High Then 20%"/>
  </r>
  <r>
    <x v="0"/>
    <x v="0"/>
    <s v="FPR066"/>
    <s v="Linguini Lobster"/>
    <s v="Item"/>
    <s v="KITCHEN"/>
    <s v="Pasta"/>
    <s v="FOOD"/>
    <s v="Pasta &amp; Soup"/>
    <n v="3135"/>
    <n v="2758.8"/>
    <n v="0"/>
    <n v="964.39"/>
    <n v="376.2"/>
    <n v="11"/>
    <n v="0.349568653037553"/>
    <s v="High then 10%"/>
    <s v="High Then 20%"/>
  </r>
  <r>
    <x v="0"/>
    <x v="0"/>
    <s v="FPR067"/>
    <s v="Minestrone Pesto"/>
    <s v="Item"/>
    <s v="KITCHEN"/>
    <s v="Cold"/>
    <s v="FOOD"/>
    <s v="Pasta &amp; Soup"/>
    <n v="65"/>
    <n v="57.2"/>
    <n v="0"/>
    <n v="4.83"/>
    <n v="7.8"/>
    <n v="1"/>
    <n v="0.0844405594405594"/>
    <s v="Low Then 10%"/>
    <s v="Low Then 20%"/>
  </r>
  <r>
    <x v="0"/>
    <x v="0"/>
    <s v="FPR067"/>
    <s v="Minestrone Pesto"/>
    <s v="Item"/>
    <s v="KITCHEN"/>
    <s v="Pasta"/>
    <s v="FOOD"/>
    <s v="Pasta &amp; Soup"/>
    <n v="1300"/>
    <n v="1144"/>
    <n v="0"/>
    <n v="96.2933333333334"/>
    <n v="156"/>
    <n v="20"/>
    <n v="0.0841724941724942"/>
    <s v="Low Then 10%"/>
    <s v="Low Then 20%"/>
  </r>
  <r>
    <x v="0"/>
    <x v="0"/>
    <s v="FPR068"/>
    <s v="Mush Truf. Risotto"/>
    <s v="Item"/>
    <s v="KITCHEN"/>
    <s v="Cold"/>
    <s v="FOOD"/>
    <s v="Pasta &amp; Soup"/>
    <n v="2500"/>
    <n v="2201.2"/>
    <n v="10"/>
    <n v="437.75"/>
    <n v="298.8"/>
    <n v="20"/>
    <n v="0.198868798836998"/>
    <s v="High then 10%"/>
    <s v="Low Then 20%"/>
  </r>
  <r>
    <x v="0"/>
    <x v="0"/>
    <s v="FPR068"/>
    <s v="Mush Truf. Risotto"/>
    <s v="Item"/>
    <s v="KITCHEN"/>
    <s v="Pasta"/>
    <s v="FOOD"/>
    <s v="Pasta &amp; Soup"/>
    <n v="6125"/>
    <n v="5394.5"/>
    <n v="37.5"/>
    <n v="1094.725"/>
    <n v="730.5"/>
    <n v="49"/>
    <n v="0.202933543423858"/>
    <s v="High then 10%"/>
    <s v="High Then 20%"/>
  </r>
  <r>
    <x v="0"/>
    <x v="0"/>
    <s v="FPR069"/>
    <s v="Tag. Puttanesca"/>
    <s v="Item"/>
    <s v="KITCHEN"/>
    <s v="Cold"/>
    <s v="FOOD"/>
    <s v="Pasta &amp; Soup"/>
    <n v="260"/>
    <n v="228.8"/>
    <n v="0"/>
    <n v="41.34"/>
    <n v="31.2"/>
    <n v="2"/>
    <n v="0.180681818181818"/>
    <s v="High then 10%"/>
    <s v="Low Then 20%"/>
  </r>
  <r>
    <x v="0"/>
    <x v="0"/>
    <s v="FPR069"/>
    <s v="Tag. Puttanesca"/>
    <s v="Item"/>
    <s v="KITCHEN"/>
    <s v="Pasta"/>
    <s v="FOOD"/>
    <s v="Pasta &amp; Soup"/>
    <n v="1300"/>
    <n v="1148.68"/>
    <n v="39"/>
    <n v="207.07"/>
    <n v="151.32"/>
    <n v="10"/>
    <n v="0.180267785632204"/>
    <s v="High then 10%"/>
    <s v="Low Then 20%"/>
  </r>
  <r>
    <x v="0"/>
    <x v="0"/>
    <s v="FPR070"/>
    <s v="Beef Pepperoni P"/>
    <s v="Item"/>
    <s v="KITCHEN"/>
    <s v="Pizza"/>
    <s v="FOOD"/>
    <s v="Pizza"/>
    <n v="6175"/>
    <n v="5437.42"/>
    <n v="28.5"/>
    <n v="937.903333333333"/>
    <n v="737.58"/>
    <n v="65"/>
    <n v="0.172490507140028"/>
    <s v="High then 10%"/>
    <s v="Low Then 20%"/>
  </r>
  <r>
    <x v="0"/>
    <x v="0"/>
    <s v="FPR071"/>
    <s v="Burrata &amp; Tom P"/>
    <s v="Item"/>
    <s v="KITCHEN"/>
    <s v="Pizza"/>
    <s v="FOOD"/>
    <s v="Pizza"/>
    <n v="2750"/>
    <n v="2420"/>
    <n v="0"/>
    <n v="416.24"/>
    <n v="330"/>
    <n v="22"/>
    <n v="0.172"/>
    <s v="High then 10%"/>
    <s v="Low Then 20%"/>
  </r>
  <r>
    <x v="0"/>
    <x v="0"/>
    <s v="FPR072"/>
    <s v="Margherita P"/>
    <s v="Item"/>
    <s v="KITCHEN"/>
    <s v="Pizza"/>
    <s v="FOOD"/>
    <s v="Pizza"/>
    <n v="17510"/>
    <n v="15429.6284"/>
    <n v="173.57"/>
    <n v="1599.2541127005"/>
    <n v="2080.3716"/>
    <n v="206"/>
    <n v="0.103648258483043"/>
    <s v="High then 10%"/>
    <s v="Low Then 20%"/>
  </r>
  <r>
    <x v="0"/>
    <x v="0"/>
    <s v="FPR073"/>
    <s v="Pros. Funghi P"/>
    <s v="Item"/>
    <s v="KITCHEN"/>
    <s v="Pizza"/>
    <s v="FOOD"/>
    <s v="Pizza"/>
    <n v="4050"/>
    <n v="3564"/>
    <n v="0"/>
    <n v="626.325"/>
    <n v="486"/>
    <n v="45"/>
    <n v="0.175736531986532"/>
    <s v="High then 10%"/>
    <s v="Low Then 20%"/>
  </r>
  <r>
    <x v="0"/>
    <x v="0"/>
    <s v="FPR074"/>
    <s v="Ribambelle P"/>
    <s v="Item"/>
    <s v="KITCHEN"/>
    <s v="Pizza"/>
    <s v="FOOD"/>
    <s v="Pizza"/>
    <n v="2550"/>
    <n v="2244.0588"/>
    <n v="0.49"/>
    <n v="739.413666666667"/>
    <n v="305.9412"/>
    <n v="17"/>
    <n v="0.329498347666588"/>
    <s v="High then 10%"/>
    <s v="High Then 20%"/>
  </r>
  <r>
    <x v="0"/>
    <x v="0"/>
    <s v="FPR075"/>
    <s v="Truf.Mush.Parmesan P"/>
    <s v="Item"/>
    <s v="KITCHEN"/>
    <s v="Pizza"/>
    <s v="FOOD"/>
    <s v="Pizza"/>
    <n v="7280"/>
    <n v="6416"/>
    <n v="80"/>
    <n v="1221.61523809524"/>
    <n v="864"/>
    <n v="56"/>
    <n v="0.19040137750861"/>
    <s v="High then 10%"/>
    <s v="Low Then 20%"/>
  </r>
  <r>
    <x v="0"/>
    <x v="0"/>
    <s v="FPR076"/>
    <s v="Creamed Spinach"/>
    <s v="Item"/>
    <s v="KITCHEN"/>
    <s v="Hot"/>
    <s v="FOOD"/>
    <s v="SIDES"/>
    <n v="455"/>
    <n v="400.4"/>
    <n v="0"/>
    <n v="73.34"/>
    <n v="54.6"/>
    <n v="13"/>
    <n v="0.183166833166833"/>
    <s v="High then 10%"/>
    <s v="Low Then 20%"/>
  </r>
  <r>
    <x v="0"/>
    <x v="0"/>
    <s v="FPR077"/>
    <s v="French Fries"/>
    <s v="Item"/>
    <s v="KITCHEN"/>
    <s v="Hot"/>
    <s v="FOOD"/>
    <s v="SIDES"/>
    <n v="1740"/>
    <n v="1531.2"/>
    <n v="0"/>
    <n v="114.728071428571"/>
    <n v="208.8"/>
    <n v="58"/>
    <n v="0.0749269014031942"/>
    <s v="Low Then 10%"/>
    <s v="Low Then 20%"/>
  </r>
  <r>
    <x v="0"/>
    <x v="0"/>
    <s v="FPR077"/>
    <s v="French Fries"/>
    <s v="Item"/>
    <s v="KITCHEN"/>
    <s v="Pasta"/>
    <s v="FOOD"/>
    <s v="SIDES"/>
    <n v="3420"/>
    <n v="3010.68"/>
    <n v="9"/>
    <n v="233.917218253968"/>
    <n v="409.32"/>
    <n v="114"/>
    <n v="0.0776958090045996"/>
    <s v="Low Then 10%"/>
    <s v="Low Then 20%"/>
  </r>
  <r>
    <x v="0"/>
    <x v="0"/>
    <s v="FPR078"/>
    <s v="Grill Asparagus"/>
    <s v="Item"/>
    <s v="KITCHEN"/>
    <s v="Hot"/>
    <s v="FOOD"/>
    <s v="SIDES"/>
    <n v="1350"/>
    <n v="1188.138"/>
    <n v="1.15"/>
    <n v="234.836666666667"/>
    <n v="161.862"/>
    <n v="27"/>
    <n v="0.197651002380756"/>
    <s v="High then 10%"/>
    <s v="Low Then 20%"/>
  </r>
  <r>
    <x v="0"/>
    <x v="0"/>
    <s v="FPR079"/>
    <s v="Grill Veg"/>
    <s v="Item"/>
    <s v="KITCHEN"/>
    <s v="Hot"/>
    <s v="FOOD"/>
    <s v="SIDES"/>
    <n v="1050"/>
    <n v="924"/>
    <n v="0"/>
    <n v="225.56"/>
    <n v="126"/>
    <n v="30"/>
    <n v="0.244112554112554"/>
    <s v="High then 10%"/>
    <s v="High Then 20%"/>
  </r>
  <r>
    <x v="0"/>
    <x v="0"/>
    <s v="FPR080"/>
    <s v="Mash Potato Truf"/>
    <s v="Item"/>
    <s v="KITCHEN"/>
    <s v="Hot"/>
    <s v="FOOD"/>
    <s v="SIDES"/>
    <n v="2680"/>
    <n v="2358.4276"/>
    <n v="0.23"/>
    <n v="618.998"/>
    <n v="321.5724"/>
    <n v="67"/>
    <n v="0.262462159109739"/>
    <s v="High then 10%"/>
    <s v="High Then 20%"/>
  </r>
  <r>
    <x v="0"/>
    <x v="0"/>
    <s v="FPR081"/>
    <s v="Garlic Broccolini"/>
    <s v="Item"/>
    <s v="KITCHEN"/>
    <s v="Hot"/>
    <s v="FOOD"/>
    <s v="SIDES"/>
    <n v="1360"/>
    <n v="1196.8"/>
    <n v="0"/>
    <n v="217.09"/>
    <n v="163.2"/>
    <n v="34"/>
    <n v="0.181392045454545"/>
    <s v="High then 10%"/>
    <s v="Low Then 20%"/>
  </r>
  <r>
    <x v="0"/>
    <x v="0"/>
    <s v="FPR082"/>
    <s v="Swt Potato Fries"/>
    <s v="Item"/>
    <s v="KITCHEN"/>
    <s v="Cold"/>
    <s v="FOOD"/>
    <s v="SIDES"/>
    <n v="1170"/>
    <n v="1029.6"/>
    <n v="0"/>
    <n v="131.611666666667"/>
    <n v="140.4"/>
    <n v="26"/>
    <n v="0.127827959077959"/>
    <s v="High then 10%"/>
    <s v="Low Then 20%"/>
  </r>
  <r>
    <x v="0"/>
    <x v="0"/>
    <s v="FPR082"/>
    <s v="Swt Potato Fries"/>
    <s v="Item"/>
    <s v="KITCHEN"/>
    <s v="Pasta"/>
    <s v="FOOD"/>
    <s v="SIDES"/>
    <n v="2025"/>
    <n v="1783.7448"/>
    <n v="14.54"/>
    <n v="230.77"/>
    <n v="241.2552"/>
    <n v="45"/>
    <n v="0.129373888013577"/>
    <s v="High then 10%"/>
    <s v="Low Then 20%"/>
  </r>
  <r>
    <x v="0"/>
    <x v="0"/>
    <s v="FPR083"/>
    <s v="Add Avocado"/>
    <s v="Item"/>
    <s v="KITCHEN"/>
    <s v="Cold"/>
    <s v="FOOD"/>
    <s v="ADD ONS"/>
    <n v="280"/>
    <n v="246.4"/>
    <n v="0"/>
    <n v="58.4"/>
    <n v="33.6"/>
    <n v="16"/>
    <n v="0.237012987012987"/>
    <s v="High then 10%"/>
    <s v="High Then 20%"/>
  </r>
  <r>
    <x v="0"/>
    <x v="0"/>
    <s v="FPR084"/>
    <s v="Add Bacon"/>
    <s v="Item"/>
    <s v="KITCHEN"/>
    <s v="Hot"/>
    <s v="FOOD"/>
    <s v="ADD ONS"/>
    <n v="210"/>
    <n v="189.3"/>
    <n v="37.5"/>
    <n v="37.24"/>
    <n v="20.7"/>
    <n v="14"/>
    <n v="0.196724775488642"/>
    <s v="High then 10%"/>
    <s v="Low Then 20%"/>
  </r>
  <r>
    <x v="0"/>
    <x v="0"/>
    <s v="FPR087"/>
    <s v="Add Crab 40 Gr"/>
    <s v="Item"/>
    <s v="KITCHEN"/>
    <s v="Cold"/>
    <s v="FOOD"/>
    <s v="ADD ONS"/>
    <n v="60"/>
    <n v="52.8"/>
    <n v="0"/>
    <n v="8.185"/>
    <n v="7.2"/>
    <n v="1"/>
    <n v="0.155018939393939"/>
    <s v="High then 10%"/>
    <s v="Low Then 20%"/>
  </r>
  <r>
    <x v="0"/>
    <x v="0"/>
    <s v="FPR088"/>
    <s v="Add Egg"/>
    <s v="Item"/>
    <s v="KITCHEN"/>
    <s v="Hot"/>
    <s v="FOOD"/>
    <s v="ADD ONS"/>
    <n v="225"/>
    <n v="198"/>
    <n v="0"/>
    <n v="32.21"/>
    <n v="27"/>
    <n v="15"/>
    <n v="0.162676767676768"/>
    <s v="High then 10%"/>
    <s v="Low Then 20%"/>
  </r>
  <r>
    <x v="0"/>
    <x v="0"/>
    <s v="FPR089"/>
    <s v="Add Hashbrown"/>
    <s v="Item"/>
    <s v="KITCHEN"/>
    <s v="Hot"/>
    <s v="FOOD"/>
    <s v="ADD ONS"/>
    <n v="110"/>
    <n v="96.8"/>
    <n v="0"/>
    <n v="14.45"/>
    <n v="13.2"/>
    <n v="7"/>
    <n v="0.149276859504132"/>
    <s v="High then 10%"/>
    <s v="Low Then 20%"/>
  </r>
  <r>
    <x v="2"/>
    <x v="7"/>
    <s v="FPR090"/>
    <s v="Add Nutella"/>
    <s v="Item"/>
    <s v="KITCHEN"/>
    <s v="Pastry"/>
    <s v="PASTRY"/>
    <s v="ADD ONS"/>
    <n v="130"/>
    <n v="114.4"/>
    <n v="0"/>
    <n v="21.98"/>
    <n v="15.6"/>
    <n v="13"/>
    <n v="0.192132867132867"/>
    <s v="High then 10%"/>
    <s v="Low Then 20%"/>
  </r>
  <r>
    <x v="0"/>
    <x v="0"/>
    <s v="FPR091"/>
    <s v="Add Pepperoni"/>
    <s v="Item"/>
    <s v="KITCHEN"/>
    <s v="Hot"/>
    <s v="FOOD"/>
    <s v="ADD ONS"/>
    <n v="50"/>
    <n v="45.8"/>
    <n v="15"/>
    <n v="8.06"/>
    <n v="4.2"/>
    <n v="2"/>
    <n v="0.175982532751092"/>
    <s v="High then 10%"/>
    <s v="Low Then 20%"/>
  </r>
  <r>
    <x v="0"/>
    <x v="0"/>
    <s v="FPR092"/>
    <s v="Add S Chicken 100 Gr"/>
    <s v="Item"/>
    <s v="KITCHEN"/>
    <s v="Cold"/>
    <s v="FOOD"/>
    <s v="ADD ONS"/>
    <n v="60"/>
    <n v="52.8"/>
    <n v="0"/>
    <n v="10.89"/>
    <n v="7.2"/>
    <n v="3"/>
    <n v="0.20625"/>
    <s v="High then 10%"/>
    <s v="High Then 20%"/>
  </r>
  <r>
    <x v="0"/>
    <x v="0"/>
    <s v="FPR094"/>
    <s v="Add Salmon"/>
    <s v="Item"/>
    <s v="KITCHEN"/>
    <s v="Hot"/>
    <s v="FOOD"/>
    <s v="ADD ONS"/>
    <n v="325"/>
    <n v="286"/>
    <n v="0"/>
    <n v="54.88"/>
    <n v="39"/>
    <n v="14"/>
    <n v="0.191888111888112"/>
    <s v="High then 10%"/>
    <s v="Low Then 20%"/>
  </r>
  <r>
    <x v="0"/>
    <x v="0"/>
    <s v="FPR095"/>
    <s v="Add Sausage"/>
    <s v="Item"/>
    <s v="KITCHEN"/>
    <s v="Hot"/>
    <s v="FOOD"/>
    <s v="ADD ONS"/>
    <n v="90"/>
    <n v="79.92"/>
    <n v="6"/>
    <n v="14.6"/>
    <n v="10.08"/>
    <n v="9"/>
    <n v="0.182682682682683"/>
    <s v="High then 10%"/>
    <s v="Low Then 20%"/>
  </r>
  <r>
    <x v="0"/>
    <x v="0"/>
    <s v="FPR096"/>
    <s v="Add Shrimps 5 Pcs"/>
    <s v="Item"/>
    <s v="KITCHEN"/>
    <s v="Hot"/>
    <s v="FOOD"/>
    <s v="ADD ONS"/>
    <n v="20"/>
    <n v="17.6"/>
    <n v="0"/>
    <n v="5.16"/>
    <n v="2.4"/>
    <n v="1"/>
    <n v="0.293181818181818"/>
    <s v="High then 10%"/>
    <s v="High Then 20%"/>
  </r>
  <r>
    <x v="0"/>
    <x v="0"/>
    <s v="FPR097"/>
    <s v="Add Truffle C."/>
    <s v="Item"/>
    <s v="KITCHEN"/>
    <s v="Hot"/>
    <s v="FOOD"/>
    <s v="ADD ONS"/>
    <n v="85"/>
    <n v="75.52"/>
    <n v="6"/>
    <n v="30"/>
    <n v="9.48"/>
    <n v="4"/>
    <n v="0.397245762711864"/>
    <s v="High then 10%"/>
    <s v="High Then 20%"/>
  </r>
  <r>
    <x v="0"/>
    <x v="0"/>
    <s v="FPR098"/>
    <s v="Bread Basket"/>
    <s v="Item"/>
    <s v="KITCHEN"/>
    <s v="Hot"/>
    <s v="FOOD"/>
    <s v="ADD ONS"/>
    <n v="2110"/>
    <n v="1857.28"/>
    <n v="4"/>
    <n v="413.87875"/>
    <n v="252.72"/>
    <n v="91"/>
    <n v="0.222841332486216"/>
    <s v="High then 10%"/>
    <s v="High Then 20%"/>
  </r>
  <r>
    <x v="0"/>
    <x v="4"/>
    <s v="FPR099"/>
    <s v="CHILLI FLAKES"/>
    <s v="Item"/>
    <s v="KITCHEN"/>
    <s v="Kitchen"/>
    <s v="EVENT FOOD"/>
    <s v="ADD ONS"/>
    <n v="0"/>
    <n v="0"/>
    <n v="0"/>
    <n v="0.9"/>
    <n v="0"/>
    <n v="5"/>
    <n v="1"/>
    <s v="High then 10%"/>
    <s v="High Then 20%"/>
  </r>
  <r>
    <x v="0"/>
    <x v="4"/>
    <s v="FPR100"/>
    <s v="CHILLI OIL"/>
    <s v="Item"/>
    <s v="KITCHEN"/>
    <s v="Kitchen"/>
    <s v="EVENT FOOD"/>
    <s v="ADD ONS"/>
    <n v="0"/>
    <n v="0"/>
    <n v="0"/>
    <n v="1.68"/>
    <n v="0"/>
    <n v="3"/>
    <n v="1"/>
    <s v="High then 10%"/>
    <s v="High Then 20%"/>
  </r>
  <r>
    <x v="0"/>
    <x v="0"/>
    <s v="FPR101"/>
    <s v="KETCHUP"/>
    <s v="Item"/>
    <s v="KITCHEN"/>
    <s v="Kitchen"/>
    <s v="FOOD"/>
    <s v="ADD ONS"/>
    <n v="0"/>
    <n v="0"/>
    <n v="0"/>
    <n v="5.62666666666667"/>
    <n v="0"/>
    <n v="22"/>
    <n v="1"/>
    <s v="High then 10%"/>
    <s v="High Then 20%"/>
  </r>
  <r>
    <x v="0"/>
    <x v="0"/>
    <s v="FPR102"/>
    <s v="MAYO"/>
    <s v="Item"/>
    <s v="KITCHEN"/>
    <s v="Kitchen"/>
    <s v="FOOD"/>
    <s v="ADD ONS"/>
    <n v="0"/>
    <n v="0"/>
    <n v="0"/>
    <n v="7.33"/>
    <n v="0"/>
    <n v="15"/>
    <n v="1"/>
    <s v="High then 10%"/>
    <s v="High Then 20%"/>
  </r>
  <r>
    <x v="2"/>
    <x v="7"/>
    <s v="FPR103"/>
    <s v="Add Parmesan"/>
    <s v="Item"/>
    <s v="KITCHEN"/>
    <s v="Kitchen"/>
    <s v="PASTRY"/>
    <s v="ADD ONS"/>
    <n v="0"/>
    <n v="0"/>
    <n v="0"/>
    <n v="5.14"/>
    <n v="0"/>
    <n v="5"/>
    <n v="1"/>
    <s v="High then 10%"/>
    <s v="High Then 20%"/>
  </r>
  <r>
    <x v="0"/>
    <x v="10"/>
    <s v="FPR104"/>
    <s v="Butter Ch. Penne K 0"/>
    <s v="Item"/>
    <s v="KITCHEN"/>
    <s v="Hot"/>
    <s v="FOOD"/>
    <s v="KIDS FREE FOOD"/>
    <n v="4680"/>
    <n v="4118.4"/>
    <n v="0"/>
    <n v="404.80875"/>
    <n v="561.6"/>
    <n v="78"/>
    <n v="0.0982927229020979"/>
    <s v="Low Then 10%"/>
    <s v="Low Then 20%"/>
  </r>
  <r>
    <x v="0"/>
    <x v="10"/>
    <s v="FPR104"/>
    <s v="Butter Ch. Penne K 0"/>
    <s v="Item"/>
    <s v="KITCHEN"/>
    <s v="Pasta"/>
    <s v="FOOD"/>
    <s v="KIDS FREE FOOD"/>
    <n v="2700"/>
    <n v="2376"/>
    <n v="0"/>
    <n v="234.24"/>
    <n v="324"/>
    <n v="45"/>
    <n v="0.0985858585858586"/>
    <s v="Low Then 10%"/>
    <s v="Low Then 20%"/>
  </r>
  <r>
    <x v="0"/>
    <x v="10"/>
    <s v="FPR105"/>
    <s v="Chicken Cutlets 0"/>
    <s v="Item"/>
    <s v="KITCHEN"/>
    <s v="Hot"/>
    <s v="FOOD"/>
    <s v="KIDS FREE FOOD"/>
    <n v="7500"/>
    <n v="6600"/>
    <n v="0"/>
    <n v="1542.5525"/>
    <n v="900"/>
    <n v="125"/>
    <n v="0.233720075757576"/>
    <s v="High then 10%"/>
    <s v="High Then 20%"/>
  </r>
  <r>
    <x v="2"/>
    <x v="10"/>
    <s v="FPR106"/>
    <s v="Fruit Puree 0"/>
    <s v="Item"/>
    <s v="KITCHEN"/>
    <s v="Pastry"/>
    <s v="PASTRY"/>
    <s v="KIDS FREE FOOD"/>
    <n v="120"/>
    <n v="105.6"/>
    <n v="0"/>
    <n v="9.22"/>
    <n v="14.4"/>
    <n v="2"/>
    <n v="0.0873106060606061"/>
    <s v="Low Then 10%"/>
    <s v="Low Then 20%"/>
  </r>
  <r>
    <x v="0"/>
    <x v="10"/>
    <s v="FPR107"/>
    <s v="Kids Bolognese 0"/>
    <s v="Item"/>
    <s v="KITCHEN"/>
    <s v="Hot"/>
    <s v="FOOD"/>
    <s v="KIDS FREE FOOD"/>
    <n v="7440"/>
    <n v="6547.2"/>
    <n v="0"/>
    <n v="1286.39363636364"/>
    <n v="892.8"/>
    <n v="124"/>
    <n v="0.196479966453391"/>
    <s v="High then 10%"/>
    <s v="Low Then 20%"/>
  </r>
  <r>
    <x v="0"/>
    <x v="10"/>
    <s v="FPR107"/>
    <s v="Kids Bolognese 0"/>
    <s v="Item"/>
    <s v="KITCHEN"/>
    <s v="Pasta"/>
    <s v="FOOD"/>
    <s v="KIDS FREE FOOD"/>
    <n v="3600"/>
    <n v="3168"/>
    <n v="0"/>
    <n v="624.96"/>
    <n v="432"/>
    <n v="60"/>
    <n v="0.197272727272727"/>
    <s v="High then 10%"/>
    <s v="Low Then 20%"/>
  </r>
  <r>
    <x v="0"/>
    <x v="10"/>
    <s v="FPR108"/>
    <s v="Noodle Soup 0"/>
    <s v="Item"/>
    <s v="KITCHEN"/>
    <s v="Hot"/>
    <s v="FOOD"/>
    <s v="KIDS FREE FOOD"/>
    <n v="1320"/>
    <n v="1161.6"/>
    <n v="0"/>
    <n v="76.32"/>
    <n v="158.4"/>
    <n v="22"/>
    <n v="0.065702479338843"/>
    <s v="Low Then 10%"/>
    <s v="Low Then 20%"/>
  </r>
  <r>
    <x v="0"/>
    <x v="10"/>
    <s v="FPR108"/>
    <s v="Noodle Soup 0"/>
    <s v="Item"/>
    <s v="KITCHEN"/>
    <s v="Pasta"/>
    <s v="FOOD"/>
    <s v="KIDS FREE FOOD"/>
    <n v="1080"/>
    <n v="950.4"/>
    <n v="0"/>
    <n v="61.16"/>
    <n v="129.6"/>
    <n v="18"/>
    <n v="0.0643518518518519"/>
    <s v="Low Then 10%"/>
    <s v="Low Then 20%"/>
  </r>
  <r>
    <x v="2"/>
    <x v="10"/>
    <s v="FPR109"/>
    <s v="Pancakes - Kids 00"/>
    <s v="Item"/>
    <s v="KITCHEN"/>
    <s v="Pastry"/>
    <s v="PASTRY"/>
    <s v="KIDS FREE FOOD"/>
    <n v="4080"/>
    <n v="3590.4"/>
    <n v="0"/>
    <n v="628.54"/>
    <n v="489.6"/>
    <n v="68"/>
    <n v="0.175061274509804"/>
    <s v="High then 10%"/>
    <s v="Low Then 20%"/>
  </r>
  <r>
    <x v="0"/>
    <x v="10"/>
    <s v="FPR110"/>
    <s v="Pelmeni 0"/>
    <s v="Item"/>
    <s v="KITCHEN"/>
    <s v="Hot"/>
    <s v="FOOD"/>
    <s v="KIDS FREE FOOD"/>
    <n v="2040"/>
    <n v="1795.2"/>
    <n v="0"/>
    <n v="486.905"/>
    <n v="244.8"/>
    <n v="34"/>
    <n v="0.271226047237077"/>
    <s v="High then 10%"/>
    <s v="High Then 20%"/>
  </r>
  <r>
    <x v="0"/>
    <x v="10"/>
    <s v="FPR110"/>
    <s v="Pelmeni 0"/>
    <s v="Item"/>
    <s v="KITCHEN"/>
    <s v="Pasta"/>
    <s v="FOOD"/>
    <s v="KIDS FREE FOOD"/>
    <n v="2220"/>
    <n v="1953.6"/>
    <n v="0"/>
    <n v="377.73"/>
    <n v="266.4"/>
    <n v="37"/>
    <n v="0.193350737100737"/>
    <s v="High then 10%"/>
    <s v="Low Then 20%"/>
  </r>
  <r>
    <x v="0"/>
    <x v="10"/>
    <s v="FPR111"/>
    <s v="Quesadilla 0"/>
    <s v="Item"/>
    <s v="KITCHEN"/>
    <s v="Hot"/>
    <s v="FOOD"/>
    <s v="KIDS FREE FOOD"/>
    <n v="120"/>
    <n v="105.6"/>
    <n v="0"/>
    <n v="20.84"/>
    <n v="14.4"/>
    <n v="2"/>
    <n v="0.197348484848485"/>
    <s v="High then 10%"/>
    <s v="Low Then 20%"/>
  </r>
  <r>
    <x v="0"/>
    <x v="10"/>
    <s v="FPR112"/>
    <s v="Scrambled Eggs - kids 00"/>
    <s v="Item"/>
    <s v="KITCHEN"/>
    <s v="Kitchen"/>
    <s v="FOOD"/>
    <s v="KIDS FREE FOOD"/>
    <n v="1740"/>
    <n v="1531.2"/>
    <n v="0"/>
    <n v="126.34"/>
    <n v="208.8"/>
    <n v="29"/>
    <n v="0.0825104493207942"/>
    <s v="Low Then 10%"/>
    <s v="Low Then 20%"/>
  </r>
  <r>
    <x v="0"/>
    <x v="10"/>
    <s v="FPR112"/>
    <s v="Scrambled Eggs - kids 00"/>
    <s v="Item"/>
    <s v="KITCHEN"/>
    <s v="Pasta"/>
    <s v="FOOD"/>
    <s v="KIDS FREE FOOD"/>
    <n v="480"/>
    <n v="422.4"/>
    <n v="0"/>
    <n v="35.04"/>
    <n v="57.6"/>
    <n v="8"/>
    <n v="0.0829545454545455"/>
    <s v="Low Then 10%"/>
    <s v="Low Then 20%"/>
  </r>
  <r>
    <x v="0"/>
    <x v="10"/>
    <s v="FPR114"/>
    <s v="Tenders 0"/>
    <s v="Item"/>
    <s v="KITCHEN"/>
    <s v="Hot"/>
    <s v="FOOD"/>
    <s v="KIDS FREE FOOD"/>
    <n v="9240"/>
    <n v="8131.2"/>
    <n v="0"/>
    <n v="1182.815951417"/>
    <n v="1108.8"/>
    <n v="154"/>
    <n v="0.145466345855101"/>
    <s v="High then 10%"/>
    <s v="Low Then 20%"/>
  </r>
  <r>
    <x v="0"/>
    <x v="10"/>
    <s v="FPR114"/>
    <s v="Tenders 0"/>
    <s v="Item"/>
    <s v="KITCHEN"/>
    <s v="Pasta"/>
    <s v="FOOD"/>
    <s v="KIDS FREE FOOD"/>
    <n v="14100"/>
    <n v="12408"/>
    <n v="0"/>
    <n v="1910.65345039788"/>
    <n v="1692"/>
    <n v="235"/>
    <n v="0.153985610122331"/>
    <s v="High then 10%"/>
    <s v="Low Then 20%"/>
  </r>
  <r>
    <x v="0"/>
    <x v="10"/>
    <s v="FPR115"/>
    <s v="T. Penne Chicken 0"/>
    <s v="Item"/>
    <s v="KITCHEN"/>
    <s v="Hot"/>
    <s v="FOOD"/>
    <s v="KIDS FREE FOOD"/>
    <n v="5280"/>
    <n v="4646.4"/>
    <n v="0"/>
    <n v="989.435333333333"/>
    <n v="633.6"/>
    <n v="88"/>
    <n v="0.212946654040404"/>
    <s v="High then 10%"/>
    <s v="High Then 20%"/>
  </r>
  <r>
    <x v="0"/>
    <x v="10"/>
    <s v="FPR115"/>
    <s v="T. Penne Chicken 0"/>
    <s v="Item"/>
    <s v="KITCHEN"/>
    <s v="Pasta"/>
    <s v="FOOD"/>
    <s v="KIDS FREE FOOD"/>
    <n v="4080"/>
    <n v="3590.4"/>
    <n v="0"/>
    <n v="756.38"/>
    <n v="489.6"/>
    <n v="68"/>
    <n v="0.210667335115865"/>
    <s v="High then 10%"/>
    <s v="High Then 20%"/>
  </r>
  <r>
    <x v="0"/>
    <x v="10"/>
    <s v="FPR117"/>
    <s v="Vegetable Puree K 00"/>
    <s v="Item"/>
    <s v="KITCHEN"/>
    <s v="Hot"/>
    <s v="FOOD"/>
    <s v="KIDS FREE FOOD"/>
    <n v="120"/>
    <n v="105.6"/>
    <n v="0"/>
    <n v="12.14"/>
    <n v="14.4"/>
    <n v="2"/>
    <n v="0.114962121212121"/>
    <s v="High then 10%"/>
    <s v="Low Then 20%"/>
  </r>
  <r>
    <x v="2"/>
    <x v="10"/>
    <s v="FPR118"/>
    <s v="Waffles - Kids 00"/>
    <s v="Item"/>
    <s v="KITCHEN"/>
    <s v="Pastry"/>
    <s v="PASTRY"/>
    <s v="KIDS FREE FOOD"/>
    <n v="1980"/>
    <n v="1742.4"/>
    <n v="0"/>
    <n v="331.07"/>
    <n v="237.6"/>
    <n v="33"/>
    <n v="0.190008034894399"/>
    <s v="High then 10%"/>
    <s v="Low Then 20%"/>
  </r>
  <r>
    <x v="0"/>
    <x v="0"/>
    <s v="FPR119"/>
    <s v="Beef D. Pelmeni"/>
    <s v="Item"/>
    <s v="KITCHEN"/>
    <s v="Cold"/>
    <s v="FOOD"/>
    <s v="Kids Menu"/>
    <n v="440"/>
    <n v="387.2"/>
    <n v="0"/>
    <n v="114.852"/>
    <n v="52.8"/>
    <n v="8"/>
    <n v="0.296621900826446"/>
    <s v="High then 10%"/>
    <s v="High Then 20%"/>
  </r>
  <r>
    <x v="0"/>
    <x v="0"/>
    <s v="FPR119"/>
    <s v="Beef D. Pelmeni"/>
    <s v="Item"/>
    <s v="KITCHEN"/>
    <s v="Pasta"/>
    <s v="FOOD"/>
    <s v="Kids Menu"/>
    <n v="825"/>
    <n v="726"/>
    <n v="0"/>
    <n v="175.235333333333"/>
    <n v="99"/>
    <n v="15"/>
    <n v="0.2413709825528"/>
    <s v="High then 10%"/>
    <s v="High Then 20%"/>
  </r>
  <r>
    <x v="0"/>
    <x v="0"/>
    <s v="FPR120"/>
    <s v="B.Cheese Penne K"/>
    <s v="Item"/>
    <s v="KITCHEN"/>
    <s v="Cold"/>
    <s v="FOOD"/>
    <s v="Kids Menu"/>
    <n v="495"/>
    <n v="435.6"/>
    <n v="0"/>
    <n v="59.01"/>
    <n v="59.4"/>
    <n v="9"/>
    <n v="0.135468319559229"/>
    <s v="High then 10%"/>
    <s v="Low Then 20%"/>
  </r>
  <r>
    <x v="0"/>
    <x v="0"/>
    <s v="FPR120"/>
    <s v="B.Cheese Penne K"/>
    <s v="Item"/>
    <s v="KITCHEN"/>
    <s v="Pasta"/>
    <s v="FOOD"/>
    <s v="Kids Menu"/>
    <n v="1430"/>
    <n v="1258.928"/>
    <n v="4.4"/>
    <n v="171.665"/>
    <n v="171.072"/>
    <n v="26"/>
    <n v="0.136358076077425"/>
    <s v="High then 10%"/>
    <s v="Low Then 20%"/>
  </r>
  <r>
    <x v="0"/>
    <x v="0"/>
    <s v="FPR121"/>
    <s v="Chicken Ndl Soup - K"/>
    <s v="Item"/>
    <s v="KITCHEN"/>
    <s v="Cold"/>
    <s v="FOOD"/>
    <s v="Kids Menu"/>
    <n v="225"/>
    <n v="198"/>
    <n v="0"/>
    <n v="16.61"/>
    <n v="27"/>
    <n v="5"/>
    <n v="0.0838888888888889"/>
    <s v="Low Then 10%"/>
    <s v="Low Then 20%"/>
  </r>
  <r>
    <x v="0"/>
    <x v="0"/>
    <s v="FPR121"/>
    <s v="Chicken Ndl Soup - K"/>
    <s v="Item"/>
    <s v="KITCHEN"/>
    <s v="Pasta"/>
    <s v="FOOD"/>
    <s v="Kids Menu"/>
    <n v="945"/>
    <n v="831.6"/>
    <n v="0"/>
    <n v="72.5516666666666"/>
    <n v="113.4"/>
    <n v="21"/>
    <n v="0.087243466410133"/>
    <s v="Low Then 10%"/>
    <s v="Low Then 20%"/>
  </r>
  <r>
    <x v="0"/>
    <x v="0"/>
    <s v="FPR122"/>
    <s v="Chicken Tenders K"/>
    <s v="Item"/>
    <s v="KITCHEN"/>
    <s v="Hot"/>
    <s v="FOOD"/>
    <s v="Kids Menu"/>
    <n v="5460"/>
    <n v="4807.14"/>
    <n v="19.5"/>
    <n v="671.743413364414"/>
    <n v="652.86"/>
    <n v="84"/>
    <n v="0.139738683159719"/>
    <s v="High then 10%"/>
    <s v="Low Then 20%"/>
  </r>
  <r>
    <x v="0"/>
    <x v="0"/>
    <s v="FPR122"/>
    <s v="Chicken Tenders K"/>
    <s v="Item"/>
    <s v="KITCHEN"/>
    <s v="Pasta"/>
    <s v="FOOD"/>
    <s v="Kids Menu"/>
    <n v="3965"/>
    <n v="3489.2"/>
    <n v="0"/>
    <n v="482.220444444444"/>
    <n v="475.8"/>
    <n v="61"/>
    <n v="0.138203727056186"/>
    <s v="High then 10%"/>
    <s v="Low Then 20%"/>
  </r>
  <r>
    <x v="0"/>
    <x v="0"/>
    <s v="FPR123"/>
    <s v="Chicken Cutlets"/>
    <s v="Item"/>
    <s v="KITCHEN"/>
    <s v="Cold"/>
    <s v="FOOD"/>
    <s v="Kids Menu"/>
    <n v="1050"/>
    <n v="924"/>
    <n v="0"/>
    <n v="197.078"/>
    <n v="126"/>
    <n v="14"/>
    <n v="0.213287878787879"/>
    <s v="High then 10%"/>
    <s v="High Then 20%"/>
  </r>
  <r>
    <x v="0"/>
    <x v="0"/>
    <s v="FPR123"/>
    <s v="Chicken Cutlets"/>
    <s v="Item"/>
    <s v="KITCHEN"/>
    <s v="Hot"/>
    <s v="FOOD"/>
    <s v="Kids Menu"/>
    <n v="600"/>
    <n v="528"/>
    <n v="0"/>
    <n v="107.906"/>
    <n v="72"/>
    <n v="8"/>
    <n v="0.204367424242424"/>
    <s v="High then 10%"/>
    <s v="High Then 20%"/>
  </r>
  <r>
    <x v="0"/>
    <x v="0"/>
    <s v="FPR123"/>
    <s v="Chicken Cutlets"/>
    <s v="Item"/>
    <s v="KITCHEN"/>
    <s v="Pasta"/>
    <s v="FOOD"/>
    <s v="Kids Menu"/>
    <n v="750"/>
    <n v="660"/>
    <n v="0"/>
    <n v="140.575"/>
    <n v="90"/>
    <n v="10"/>
    <n v="0.212992424242424"/>
    <s v="High then 10%"/>
    <s v="High Then 20%"/>
  </r>
  <r>
    <x v="2"/>
    <x v="7"/>
    <s v="FPR124"/>
    <s v="Fruit Puree K"/>
    <s v="Item"/>
    <s v="KITCHEN"/>
    <s v="Pastry"/>
    <s v="PASTRY"/>
    <s v="Kids Menu"/>
    <n v="160"/>
    <n v="140.8"/>
    <n v="0"/>
    <n v="18.41"/>
    <n v="19.2"/>
    <n v="4"/>
    <n v="0.130752840909091"/>
    <s v="High then 10%"/>
    <s v="Low Then 20%"/>
  </r>
  <r>
    <x v="0"/>
    <x v="0"/>
    <s v="FPR125"/>
    <s v="Bolognese K"/>
    <s v="Item"/>
    <s v="KITCHEN"/>
    <s v="Cold"/>
    <s v="FOOD"/>
    <s v="Kids Menu"/>
    <n v="1495"/>
    <n v="1315.6444"/>
    <n v="0.37"/>
    <n v="167.02875"/>
    <n v="179.3556"/>
    <n v="23"/>
    <n v="0.126955847643938"/>
    <s v="High then 10%"/>
    <s v="Low Then 20%"/>
  </r>
  <r>
    <x v="0"/>
    <x v="0"/>
    <s v="FPR125"/>
    <s v="Bolognese K"/>
    <s v="Item"/>
    <s v="KITCHEN"/>
    <s v="Pasta"/>
    <s v="FOOD"/>
    <s v="Kids Menu"/>
    <n v="2210"/>
    <n v="1944.8948"/>
    <n v="0.79"/>
    <n v="253.252666666667"/>
    <n v="265.1052"/>
    <n v="34"/>
    <n v="0.130214069504771"/>
    <s v="High then 10%"/>
    <s v="Low Then 20%"/>
  </r>
  <r>
    <x v="0"/>
    <x v="0"/>
    <s v="FPR126"/>
    <s v="Penne Chicken K"/>
    <s v="Item"/>
    <s v="KITCHEN"/>
    <s v="Cold"/>
    <s v="FOOD"/>
    <s v="Kids Menu"/>
    <n v="910"/>
    <n v="802.36"/>
    <n v="13"/>
    <n v="109.555"/>
    <n v="107.64"/>
    <n v="14"/>
    <n v="0.136540954185154"/>
    <s v="High then 10%"/>
    <s v="Low Then 20%"/>
  </r>
  <r>
    <x v="0"/>
    <x v="0"/>
    <s v="FPR126"/>
    <s v="Penne Chicken K"/>
    <s v="Item"/>
    <s v="KITCHEN"/>
    <s v="Pasta"/>
    <s v="FOOD"/>
    <s v="Kids Menu"/>
    <n v="975"/>
    <n v="858"/>
    <n v="0"/>
    <n v="126.076666666667"/>
    <n v="117"/>
    <n v="15"/>
    <n v="0.146942501942502"/>
    <s v="High then 10%"/>
    <s v="Low Then 20%"/>
  </r>
  <r>
    <x v="0"/>
    <x v="0"/>
    <s v="FPR127"/>
    <s v="Vegetables Puree K"/>
    <s v="Item"/>
    <s v="KITCHEN"/>
    <s v="Cold"/>
    <s v="FOOD"/>
    <s v="Kids Menu"/>
    <n v="40"/>
    <n v="35.2"/>
    <n v="0"/>
    <n v="5.76"/>
    <n v="4.8"/>
    <n v="1"/>
    <n v="0.163636363636364"/>
    <s v="High then 10%"/>
    <s v="Low Then 20%"/>
  </r>
  <r>
    <x v="0"/>
    <x v="0"/>
    <s v="FPR127"/>
    <s v="Vegetables Puree K"/>
    <s v="Item"/>
    <s v="KITCHEN"/>
    <s v="Pasta"/>
    <s v="FOOD"/>
    <s v="Kids Menu"/>
    <n v="80"/>
    <n v="70.4"/>
    <n v="0"/>
    <n v="11.45"/>
    <n v="9.6"/>
    <n v="2"/>
    <n v="0.162642045454545"/>
    <s v="High then 10%"/>
    <s v="Low Then 20%"/>
  </r>
  <r>
    <x v="1"/>
    <x v="6"/>
    <s v="FPRB001"/>
    <s v="Corona"/>
    <s v="Item"/>
    <s v="BEVERAGE"/>
    <s v="Bar"/>
    <s v="Alc BEVERAGES"/>
    <s v="BTL BEER"/>
    <n v="2800"/>
    <n v="2466.52"/>
    <n v="21"/>
    <n v="519.53"/>
    <n v="333.48"/>
    <n v="40"/>
    <n v="0.210632794382369"/>
    <s v="High then 10%"/>
    <s v="High Then 20%"/>
  </r>
  <r>
    <x v="1"/>
    <x v="6"/>
    <s v="FPRB002"/>
    <s v="Heineken"/>
    <s v="Item"/>
    <s v="BEVERAGE"/>
    <s v="Bar"/>
    <s v="Alc BEVERAGES"/>
    <s v="BTL BEER"/>
    <n v="2340"/>
    <n v="2059.2"/>
    <n v="0"/>
    <n v="456.3"/>
    <n v="280.8"/>
    <n v="39"/>
    <n v="0.221590909090909"/>
    <s v="High then 10%"/>
    <s v="High Then 20%"/>
  </r>
  <r>
    <x v="1"/>
    <x v="6"/>
    <s v="FPRB003"/>
    <s v="Peroni"/>
    <s v="Item"/>
    <s v="BEVERAGE"/>
    <s v="Bar"/>
    <s v="Alc BEVERAGES"/>
    <s v="BTL BEER"/>
    <n v="3010"/>
    <n v="2651.32"/>
    <n v="21"/>
    <n v="530.47"/>
    <n v="358.68"/>
    <n v="43"/>
    <n v="0.200077697147081"/>
    <s v="High then 10%"/>
    <s v="High Then 20%"/>
  </r>
  <r>
    <x v="1"/>
    <x v="6"/>
    <s v="FPRB010"/>
    <s v="Btl Lp Brut"/>
    <s v="Item"/>
    <s v="BEVERAGE"/>
    <s v="Bar"/>
    <s v="Alc BEVERAGES"/>
    <s v="CHAMPAGNE"/>
    <n v="2800"/>
    <n v="2464"/>
    <n v="0"/>
    <n v="637"/>
    <n v="336"/>
    <n v="2"/>
    <n v="0.258522727272727"/>
    <s v="High then 10%"/>
    <s v="High Then 20%"/>
  </r>
  <r>
    <x v="1"/>
    <x v="6"/>
    <s v="FPRB012"/>
    <s v="Btl Moët"/>
    <s v="Item"/>
    <s v="BEVERAGE"/>
    <s v="Bar"/>
    <s v="Alc BEVERAGES"/>
    <s v="CHAMPAGNE"/>
    <n v="15500"/>
    <n v="13640.7332"/>
    <n v="6.11"/>
    <n v="2808"/>
    <n v="1859.2668"/>
    <n v="10"/>
    <n v="0.205854037230198"/>
    <s v="High then 10%"/>
    <s v="High Then 20%"/>
  </r>
  <r>
    <x v="1"/>
    <x v="6"/>
    <s v="FPRB013"/>
    <s v="Btl Moët Ice"/>
    <s v="Item"/>
    <s v="BEVERAGE"/>
    <s v="Bar"/>
    <s v="Alc BEVERAGES"/>
    <s v="CHAMPAGNE"/>
    <n v="24500"/>
    <n v="21566.9684"/>
    <n v="58.07"/>
    <n v="4373.47"/>
    <n v="2933.0316"/>
    <n v="14"/>
    <n v="0.202785570919648"/>
    <s v="High then 10%"/>
    <s v="High Then 20%"/>
  </r>
  <r>
    <x v="1"/>
    <x v="6"/>
    <s v="FPRB014"/>
    <s v="Gls Lp Brut"/>
    <s v="Item"/>
    <s v="BEVERAGE"/>
    <s v="Bar"/>
    <s v="Alc BEVERAGES"/>
    <s v="CHAMPAGNE"/>
    <n v="960"/>
    <n v="844.8"/>
    <n v="0"/>
    <n v="211.23"/>
    <n v="115.2"/>
    <n v="4"/>
    <n v="0.250035511363636"/>
    <s v="High then 10%"/>
    <s v="High Then 20%"/>
  </r>
  <r>
    <x v="1"/>
    <x v="6"/>
    <s v="FPRB015"/>
    <s v="Aperol Spiritz"/>
    <s v="Item"/>
    <s v="BEVERAGE"/>
    <s v="Bar"/>
    <s v="Alc BEVERAGES"/>
    <s v="CLASSIC COCKTAILS"/>
    <n v="6895"/>
    <n v="6080.5492"/>
    <n v="107.91"/>
    <n v="1022.31128205128"/>
    <n v="814.4508"/>
    <n v="98.5"/>
    <n v="0.168128116133207"/>
    <s v="High then 10%"/>
    <s v="Low Then 20%"/>
  </r>
  <r>
    <x v="1"/>
    <x v="6"/>
    <s v="FPRB017"/>
    <s v="Bellini"/>
    <s v="Item"/>
    <s v="BEVERAGE"/>
    <s v="Bar"/>
    <s v="Alc BEVERAGES"/>
    <s v="CLASSIC COCKTAILS"/>
    <n v="2025"/>
    <n v="1782.1776"/>
    <n v="1.48"/>
    <n v="174.31"/>
    <n v="242.8224"/>
    <n v="27"/>
    <n v="0.0978073116843125"/>
    <s v="Low Then 10%"/>
    <s v="Low Then 20%"/>
  </r>
  <r>
    <x v="1"/>
    <x v="6"/>
    <s v="FPRB020"/>
    <s v="Bloody Mary"/>
    <s v="Item"/>
    <s v="BEVERAGE"/>
    <s v="Bar"/>
    <s v="Alc BEVERAGES"/>
    <s v="CLASSIC COCKTAILS"/>
    <n v="180"/>
    <n v="158.4"/>
    <n v="0"/>
    <n v="14.35"/>
    <n v="21.6"/>
    <n v="2"/>
    <n v="0.0905934343434343"/>
    <s v="Low Then 10%"/>
    <s v="Low Then 20%"/>
  </r>
  <r>
    <x v="1"/>
    <x v="6"/>
    <s v="FPRB025"/>
    <s v="Dry Martini"/>
    <s v="Item"/>
    <s v="BEVERAGE"/>
    <s v="Bar"/>
    <s v="Alc BEVERAGES"/>
    <s v="CLASSIC COCKTAILS"/>
    <n v="75"/>
    <n v="66"/>
    <n v="0"/>
    <n v="11.13"/>
    <n v="9"/>
    <n v="1"/>
    <n v="0.168636363636364"/>
    <s v="High then 10%"/>
    <s v="Low Then 20%"/>
  </r>
  <r>
    <x v="1"/>
    <x v="6"/>
    <s v="FPRB026"/>
    <s v="Espresso Martini"/>
    <s v="Item"/>
    <s v="BEVERAGE"/>
    <s v="Bar"/>
    <s v="Alc BEVERAGES"/>
    <s v="CLASSIC COCKTAILS"/>
    <n v="425"/>
    <n v="374"/>
    <n v="0"/>
    <n v="54.7466666666667"/>
    <n v="51"/>
    <n v="5"/>
    <n v="0.146381461675579"/>
    <s v="High then 10%"/>
    <s v="Low Then 20%"/>
  </r>
  <r>
    <x v="1"/>
    <x v="6"/>
    <s v="FPRB031"/>
    <s v="Long Islanf Ice Tea"/>
    <s v="Item"/>
    <s v="BEVERAGE"/>
    <s v="Bar"/>
    <s v="Alc BEVERAGES"/>
    <s v="CLASSIC COCKTAILS"/>
    <n v="95"/>
    <n v="83.6"/>
    <n v="0"/>
    <n v="11.27"/>
    <n v="11.4"/>
    <n v="1"/>
    <n v="0.134808612440191"/>
    <s v="High then 10%"/>
    <s v="Low Then 20%"/>
  </r>
  <r>
    <x v="1"/>
    <x v="6"/>
    <s v="FPRB032"/>
    <s v="Magarita"/>
    <s v="Item"/>
    <s v="BEVERAGE"/>
    <s v="Bar"/>
    <s v="Alc BEVERAGES"/>
    <s v="CLASSIC COCKTAILS"/>
    <n v="1400"/>
    <n v="1232"/>
    <n v="0"/>
    <n v="221.16"/>
    <n v="168"/>
    <n v="20"/>
    <n v="0.179512987012987"/>
    <s v="High then 10%"/>
    <s v="Low Then 20%"/>
  </r>
  <r>
    <x v="1"/>
    <x v="6"/>
    <s v="FPRB036"/>
    <s v="Mimosa"/>
    <s v="Item"/>
    <s v="BEVERAGE"/>
    <s v="Bar"/>
    <s v="Alc BEVERAGES"/>
    <s v="CLASSIC COCKTAILS"/>
    <n v="637.5"/>
    <n v="561"/>
    <n v="0"/>
    <n v="48.28"/>
    <n v="76.5"/>
    <n v="8.5"/>
    <n v="0.0860606060606061"/>
    <s v="Low Then 10%"/>
    <s v="Low Then 20%"/>
  </r>
  <r>
    <x v="1"/>
    <x v="6"/>
    <s v="FPRB040"/>
    <s v="Negroni"/>
    <s v="Item"/>
    <s v="BEVERAGE"/>
    <s v="Bar"/>
    <s v="Alc BEVERAGES"/>
    <s v="CLASSIC COCKTAILS"/>
    <n v="300"/>
    <n v="264"/>
    <n v="0"/>
    <n v="51.74"/>
    <n v="36"/>
    <n v="4"/>
    <n v="0.195984848484848"/>
    <s v="High then 10%"/>
    <s v="Low Then 20%"/>
  </r>
  <r>
    <x v="1"/>
    <x v="6"/>
    <s v="FPRB043"/>
    <s v="Old Fashioned Na"/>
    <s v="Item"/>
    <s v="BEVERAGE"/>
    <s v="Bar"/>
    <s v="Alc BEVERAGES"/>
    <s v="CLASSIC COCKTAILS"/>
    <n v="55"/>
    <n v="48.4"/>
    <n v="0"/>
    <n v="12"/>
    <n v="6.6"/>
    <n v="1"/>
    <n v="0.247933884297521"/>
    <s v="High then 10%"/>
    <s v="High Then 20%"/>
  </r>
  <r>
    <x v="1"/>
    <x v="6"/>
    <s v="FPRB044"/>
    <s v="Paloma"/>
    <s v="Item"/>
    <s v="BEVERAGE"/>
    <s v="Bar"/>
    <s v="Alc BEVERAGES"/>
    <s v="CLASSIC COCKTAILS"/>
    <n v="85"/>
    <n v="74.8"/>
    <n v="0"/>
    <n v="9.72"/>
    <n v="10.2"/>
    <n v="1"/>
    <n v="0.129946524064171"/>
    <s v="High then 10%"/>
    <s v="Low Then 20%"/>
  </r>
  <r>
    <x v="1"/>
    <x v="6"/>
    <s v="FPRB045"/>
    <s v="Pina Colada"/>
    <s v="Item"/>
    <s v="BEVERAGE"/>
    <s v="Bar"/>
    <s v="Alc BEVERAGES"/>
    <s v="CLASSIC COCKTAILS"/>
    <n v="140"/>
    <n v="123.2"/>
    <n v="0"/>
    <n v="24.24"/>
    <n v="16.8"/>
    <n v="2"/>
    <n v="0.196753246753247"/>
    <s v="High then 10%"/>
    <s v="Low Then 20%"/>
  </r>
  <r>
    <x v="1"/>
    <x v="6"/>
    <s v="FPRB054"/>
    <s v="White Sangria "/>
    <s v="Item"/>
    <s v="BEVERAGE"/>
    <s v="Bar"/>
    <s v="Alc BEVERAGES"/>
    <s v="CLASSIC COCKTAILS"/>
    <n v="525"/>
    <n v="462"/>
    <n v="0"/>
    <n v="64.55"/>
    <n v="63"/>
    <n v="7"/>
    <n v="0.139718614718615"/>
    <s v="High then 10%"/>
    <s v="Low Then 20%"/>
  </r>
  <r>
    <x v="1"/>
    <x v="6"/>
    <s v="FPRB067"/>
    <s v="Botainist Sht"/>
    <s v="Item"/>
    <s v="BEVERAGE"/>
    <s v="Bar"/>
    <s v="Alc BEVERAGES"/>
    <s v="GIN SNGL"/>
    <n v="280"/>
    <n v="246.4"/>
    <n v="0"/>
    <n v="35.656"/>
    <n v="33.6"/>
    <n v="4"/>
    <n v="0.144707792207792"/>
    <s v="High then 10%"/>
    <s v="Low Then 20%"/>
  </r>
  <r>
    <x v="1"/>
    <x v="6"/>
    <s v="FPRB068"/>
    <s v="Gin Mare Sht"/>
    <s v="Item"/>
    <s v="BEVERAGE"/>
    <s v="Bar"/>
    <s v="Alc BEVERAGES"/>
    <s v="GIN SNGL"/>
    <n v="140"/>
    <n v="123.2"/>
    <n v="0"/>
    <n v="20.06"/>
    <n v="16.8"/>
    <n v="2"/>
    <n v="0.162824675324675"/>
    <s v="High then 10%"/>
    <s v="Low Then 20%"/>
  </r>
  <r>
    <x v="1"/>
    <x v="6"/>
    <s v="FPRB069"/>
    <s v="Hendricks Sht"/>
    <s v="Item"/>
    <s v="BEVERAGE"/>
    <s v="Bar"/>
    <s v="Alc BEVERAGES"/>
    <s v="GIN SNGL"/>
    <n v="630"/>
    <n v="554.4"/>
    <n v="0"/>
    <n v="60.6"/>
    <n v="75.6"/>
    <n v="7"/>
    <n v="0.109307359307359"/>
    <s v="High then 10%"/>
    <s v="Low Then 20%"/>
  </r>
  <r>
    <x v="1"/>
    <x v="6"/>
    <s v="FPRB072"/>
    <s v="Tanquerey Sht"/>
    <s v="Item"/>
    <s v="BEVERAGE"/>
    <s v="Bar"/>
    <s v="Alc BEVERAGES"/>
    <s v="GIN SNGL"/>
    <n v="180"/>
    <n v="158.4"/>
    <n v="0"/>
    <n v="17.92"/>
    <n v="21.6"/>
    <n v="3"/>
    <n v="0.113131313131313"/>
    <s v="High then 10%"/>
    <s v="Low Then 20%"/>
  </r>
  <r>
    <x v="1"/>
    <x v="6"/>
    <s v="FPRB073"/>
    <s v="Coke"/>
    <s v="Item"/>
    <s v="BEVERAGE"/>
    <s v="Bar"/>
    <s v="Alc BEVERAGES"/>
    <s v="MIXERS"/>
    <n v="0"/>
    <n v="0"/>
    <n v="0"/>
    <n v="8.68"/>
    <n v="0"/>
    <n v="3"/>
    <n v="1"/>
    <s v="High then 10%"/>
    <s v="High Then 20%"/>
  </r>
  <r>
    <x v="1"/>
    <x v="6"/>
    <s v="FPRB074"/>
    <s v="Coke Zero"/>
    <s v="Item"/>
    <s v="BEVERAGE"/>
    <s v="Bar"/>
    <s v="Alc BEVERAGES"/>
    <s v="MIXERS"/>
    <n v="0"/>
    <n v="0"/>
    <n v="0"/>
    <n v="5.78"/>
    <n v="0"/>
    <n v="2"/>
    <n v="1"/>
    <s v="High then 10%"/>
    <s v="High Then 20%"/>
  </r>
  <r>
    <x v="1"/>
    <x v="6"/>
    <s v="FPRB076"/>
    <s v="Ginger Ale"/>
    <s v="Item"/>
    <s v="BEVERAGE"/>
    <s v="Bar"/>
    <s v="Alc BEVERAGES"/>
    <s v="MIXERS"/>
    <n v="0"/>
    <n v="0"/>
    <n v="0"/>
    <n v="2.06"/>
    <n v="0"/>
    <n v="1"/>
    <n v="1"/>
    <s v="High then 10%"/>
    <s v="High Then 20%"/>
  </r>
  <r>
    <x v="1"/>
    <x v="6"/>
    <s v="FPRB077"/>
    <s v="Soda"/>
    <s v="Item"/>
    <s v="BEVERAGE"/>
    <s v="Bar"/>
    <s v="Alc BEVERAGES"/>
    <s v="MIXERS"/>
    <n v="0"/>
    <n v="0"/>
    <n v="0"/>
    <n v="2.4"/>
    <n v="0"/>
    <n v="2"/>
    <n v="1"/>
    <s v="High then 10%"/>
    <s v="High Then 20%"/>
  </r>
  <r>
    <x v="1"/>
    <x v="6"/>
    <s v="FPRB079"/>
    <s v="Tonic"/>
    <s v="Item"/>
    <s v="BEVERAGE"/>
    <s v="Bar"/>
    <s v="Alc BEVERAGES"/>
    <s v="MIXERS"/>
    <n v="0"/>
    <n v="0"/>
    <n v="0"/>
    <n v="2.06"/>
    <n v="0"/>
    <n v="1"/>
    <n v="1"/>
    <s v="High then 10%"/>
    <s v="High Then 20%"/>
  </r>
  <r>
    <x v="1"/>
    <x v="6"/>
    <s v="FPRB084"/>
    <s v="Btl Malbec"/>
    <s v="Item"/>
    <s v="BEVERAGE"/>
    <s v="Bar"/>
    <s v="Alc BEVERAGES"/>
    <s v="RED WINE"/>
    <n v="650"/>
    <n v="572"/>
    <n v="0"/>
    <n v="114.4"/>
    <n v="78"/>
    <n v="1"/>
    <n v="0.2"/>
    <s v="High then 10%"/>
    <s v="Low Then 20%"/>
  </r>
  <r>
    <x v="1"/>
    <x v="6"/>
    <s v="FPRB089"/>
    <s v="Gls Lodez, Merlot"/>
    <s v="Item"/>
    <s v="BEVERAGE"/>
    <s v="Bar"/>
    <s v="Alc BEVERAGES"/>
    <s v="RED WINE"/>
    <n v="880"/>
    <n v="774.4"/>
    <n v="0"/>
    <n v="106.56"/>
    <n v="105.6"/>
    <n v="11"/>
    <n v="0.137603305785124"/>
    <s v="High then 10%"/>
    <s v="Low Then 20%"/>
  </r>
  <r>
    <x v="1"/>
    <x v="6"/>
    <s v="FPRB090"/>
    <s v="Gls Malbec Gls"/>
    <s v="Item"/>
    <s v="BEVERAGE"/>
    <s v="Bar"/>
    <s v="Alc BEVERAGES"/>
    <s v="RED WINE"/>
    <n v="1680"/>
    <n v="1478.4"/>
    <n v="0"/>
    <n v="320.32"/>
    <n v="201.6"/>
    <n v="14"/>
    <n v="0.216666666666667"/>
    <s v="High then 10%"/>
    <s v="High Then 20%"/>
  </r>
  <r>
    <x v="1"/>
    <x v="6"/>
    <s v="FPRB093"/>
    <s v="Btl By.Ott Rose"/>
    <s v="Item"/>
    <s v="BEVERAGE"/>
    <s v="Bar"/>
    <s v="Alc BEVERAGES"/>
    <s v="ROSE WINE"/>
    <n v="6800"/>
    <n v="5984"/>
    <n v="0"/>
    <n v="1309.2"/>
    <n v="816"/>
    <n v="8"/>
    <n v="0.218783422459893"/>
    <s v="High then 10%"/>
    <s v="High Then 20%"/>
  </r>
  <r>
    <x v="1"/>
    <x v="6"/>
    <s v="FPRB094"/>
    <s v="Btl Minuty"/>
    <s v="Item"/>
    <s v="BEVERAGE"/>
    <s v="Bar"/>
    <s v="Alc BEVERAGES"/>
    <s v="ROSE WINE"/>
    <n v="3120"/>
    <n v="2745.6"/>
    <n v="0"/>
    <n v="557.54"/>
    <n v="374.4"/>
    <n v="6"/>
    <n v="0.203066724941725"/>
    <s v="High then 10%"/>
    <s v="High Then 20%"/>
  </r>
  <r>
    <x v="1"/>
    <x v="6"/>
    <s v="FPRB095"/>
    <s v="Btl Wastern Cape Rose"/>
    <s v="Item"/>
    <s v="BEVERAGE"/>
    <s v="Bar"/>
    <s v="Alc BEVERAGES"/>
    <s v="ROSE WINE"/>
    <n v="1560"/>
    <n v="1393.86"/>
    <n v="175.5"/>
    <n v="132"/>
    <n v="166.14"/>
    <n v="4"/>
    <n v="0.0947010460160992"/>
    <s v="Low Then 10%"/>
    <s v="Low Then 20%"/>
  </r>
  <r>
    <x v="1"/>
    <x v="6"/>
    <s v="FPRB096"/>
    <s v="Gls Minuty"/>
    <s v="Item"/>
    <s v="BEVERAGE"/>
    <s v="Bar"/>
    <s v="Alc BEVERAGES"/>
    <s v="ROSE WINE"/>
    <n v="630"/>
    <n v="554.4"/>
    <n v="0"/>
    <n v="111.5"/>
    <n v="75.6"/>
    <n v="6"/>
    <n v="0.201118326118326"/>
    <s v="High then 10%"/>
    <s v="High Then 20%"/>
  </r>
  <r>
    <x v="1"/>
    <x v="6"/>
    <s v="FPRB097"/>
    <s v="Gls Western Cape Rose"/>
    <s v="Item"/>
    <s v="BEVERAGE"/>
    <s v="Bar"/>
    <s v="Alc BEVERAGES"/>
    <s v="ROSE WINE"/>
    <n v="800"/>
    <n v="704"/>
    <n v="0"/>
    <n v="66"/>
    <n v="96"/>
    <n v="10"/>
    <n v="0.09375"/>
    <s v="Low Then 10%"/>
    <s v="Low Then 20%"/>
  </r>
  <r>
    <x v="1"/>
    <x v="6"/>
    <s v="FPRB104"/>
    <s v="Bacardi 8 Sht"/>
    <s v="Item"/>
    <s v="BEVERAGE"/>
    <s v="Bar"/>
    <s v="Alc BEVERAGES"/>
    <s v="RUM SNGL"/>
    <n v="140"/>
    <n v="123.2"/>
    <n v="0"/>
    <n v="9.32"/>
    <n v="16.8"/>
    <n v="2"/>
    <n v="0.0756493506493507"/>
    <s v="Low Then 10%"/>
    <s v="Low Then 20%"/>
  </r>
  <r>
    <x v="1"/>
    <x v="6"/>
    <s v="FPRB107"/>
    <s v="Matuslem Sht"/>
    <s v="Item"/>
    <s v="BEVERAGE"/>
    <s v="Bar"/>
    <s v="Alc BEVERAGES"/>
    <s v="RUM SNGL"/>
    <n v="60"/>
    <n v="52.8"/>
    <n v="0"/>
    <n v="2.74"/>
    <n v="7.2"/>
    <n v="1"/>
    <n v="0.0518939393939394"/>
    <s v="Low Then 10%"/>
    <s v="Low Then 20%"/>
  </r>
  <r>
    <x v="1"/>
    <x v="6"/>
    <s v="FPRB108"/>
    <s v="Ron Z 23 Sht"/>
    <s v="Item"/>
    <s v="BEVERAGE"/>
    <s v="Bar"/>
    <s v="Alc BEVERAGES"/>
    <s v="RUM SNGL"/>
    <n v="380"/>
    <n v="334.4"/>
    <n v="0"/>
    <n v="88.12"/>
    <n v="45.6"/>
    <n v="4"/>
    <n v="0.263516746411483"/>
    <s v="High then 10%"/>
    <s v="High Then 20%"/>
  </r>
  <r>
    <x v="1"/>
    <x v="6"/>
    <s v="FPRB110"/>
    <s v="Chai Lover"/>
    <s v="Item"/>
    <s v="BEVERAGE"/>
    <s v="Bar"/>
    <s v="Alc BEVERAGES"/>
    <s v="SIGNATURE COCKTAILS"/>
    <n v="255"/>
    <n v="224.4"/>
    <n v="0"/>
    <n v="37.47"/>
    <n v="30.6"/>
    <n v="3"/>
    <n v="0.166978609625668"/>
    <s v="High then 10%"/>
    <s v="Low Then 20%"/>
  </r>
  <r>
    <x v="1"/>
    <x v="6"/>
    <s v="FPRB112"/>
    <s v="Fuzzy Wasabi"/>
    <s v="Item"/>
    <s v="BEVERAGE"/>
    <s v="Bar"/>
    <s v="Alc BEVERAGES"/>
    <s v="SIGNATURE COCKTAILS"/>
    <n v="510"/>
    <n v="448.8"/>
    <n v="0"/>
    <n v="56.16"/>
    <n v="61.2"/>
    <n v="6"/>
    <n v="0.125133689839572"/>
    <s v="High then 10%"/>
    <s v="Low Then 20%"/>
  </r>
  <r>
    <x v="1"/>
    <x v="6"/>
    <s v="FPRB116"/>
    <s v="Mystical Sapphire"/>
    <s v="Item"/>
    <s v="BEVERAGE"/>
    <s v="Bar"/>
    <s v="Alc BEVERAGES"/>
    <s v="SIGNATURE COCKTAILS"/>
    <n v="595"/>
    <n v="523.6"/>
    <n v="0"/>
    <n v="139.68"/>
    <n v="71.4"/>
    <n v="7"/>
    <n v="0.266768525592055"/>
    <s v="High then 10%"/>
    <s v="High Then 20%"/>
  </r>
  <r>
    <x v="1"/>
    <x v="6"/>
    <s v="FPRB118"/>
    <s v="Rhubarb Reverie"/>
    <s v="Item"/>
    <s v="BEVERAGE"/>
    <s v="Bar"/>
    <s v="Alc BEVERAGES"/>
    <s v="SIGNATURE COCKTAILS"/>
    <n v="510"/>
    <n v="448.8"/>
    <n v="0"/>
    <n v="39.14"/>
    <n v="61.2"/>
    <n v="6"/>
    <n v="0.0872103386809269"/>
    <s v="Low Then 10%"/>
    <s v="Low Then 20%"/>
  </r>
  <r>
    <x v="1"/>
    <x v="6"/>
    <s v="FPRB119"/>
    <s v="Ribambelle Gentlemen"/>
    <s v="Item"/>
    <s v="BEVERAGE"/>
    <s v="Bar"/>
    <s v="Alc BEVERAGES"/>
    <s v="SIGNATURE COCKTAILS"/>
    <n v="2720"/>
    <n v="2393.6"/>
    <n v="0"/>
    <n v="522.92"/>
    <n v="326.4"/>
    <n v="32"/>
    <n v="0.218465909090909"/>
    <s v="High then 10%"/>
    <s v="High Then 20%"/>
  </r>
  <r>
    <x v="1"/>
    <x v="6"/>
    <s v="FPRB120"/>
    <s v="Summer Punch"/>
    <s v="Item"/>
    <s v="BEVERAGE"/>
    <s v="Bar"/>
    <s v="Alc BEVERAGES"/>
    <s v="SIGNATURE COCKTAILS"/>
    <n v="2295"/>
    <n v="2019.6"/>
    <n v="0"/>
    <n v="264.44"/>
    <n v="275.4"/>
    <n v="27"/>
    <n v="0.130936819172113"/>
    <s v="High then 10%"/>
    <s v="Low Then 20%"/>
  </r>
  <r>
    <x v="1"/>
    <x v="6"/>
    <s v="FPRB122"/>
    <s v="Alberto Nani Prosecco Btl"/>
    <s v="Item"/>
    <s v="BEVERAGE"/>
    <s v="Bar"/>
    <s v="Alc BEVERAGES"/>
    <s v="SPARKLING"/>
    <n v="5915"/>
    <n v="5221.58"/>
    <n v="136.5"/>
    <n v="975.61"/>
    <n v="693.42"/>
    <n v="13"/>
    <n v="0.186841913750244"/>
    <s v="High then 10%"/>
    <s v="Low Then 20%"/>
  </r>
  <r>
    <x v="1"/>
    <x v="6"/>
    <s v="FPRB123"/>
    <s v="Amaretto SNG"/>
    <s v="Item"/>
    <s v="BEVERAGE"/>
    <s v="Bar"/>
    <s v="Alc BEVERAGES"/>
    <s v="SPARKLING"/>
    <n v="130"/>
    <n v="114.4"/>
    <n v="0"/>
    <n v="7.88"/>
    <n v="15.6"/>
    <n v="2"/>
    <n v="0.0688811188811189"/>
    <s v="Low Then 10%"/>
    <s v="Low Then 20%"/>
  </r>
  <r>
    <x v="1"/>
    <x v="6"/>
    <s v="FPRB124"/>
    <s v="Btl Codorniu"/>
    <s v="Item"/>
    <s v="BEVERAGE"/>
    <s v="Bar"/>
    <s v="Alc BEVERAGES"/>
    <s v="SPARKLING"/>
    <n v="1400"/>
    <n v="1232"/>
    <n v="0"/>
    <n v="143.96"/>
    <n v="168"/>
    <n v="2"/>
    <n v="0.116850649350649"/>
    <s v="High then 10%"/>
    <s v="Low Then 20%"/>
  </r>
  <r>
    <x v="1"/>
    <x v="6"/>
    <s v="FPRB125"/>
    <s v="Nani Prosecco Gls"/>
    <s v="Item"/>
    <s v="BEVERAGE"/>
    <s v="Bar"/>
    <s v="Alc BEVERAGES"/>
    <s v="SPARKLING"/>
    <n v="935"/>
    <n v="822.8"/>
    <n v="0"/>
    <n v="124.625"/>
    <n v="112.2"/>
    <n v="11"/>
    <n v="0.151464511424404"/>
    <s v="High then 10%"/>
    <s v="Low Then 20%"/>
  </r>
  <r>
    <x v="1"/>
    <x v="6"/>
    <s v="FPRB126"/>
    <s v="Pierlant Brut Btl"/>
    <s v="Item"/>
    <s v="BEVERAGE"/>
    <s v="Bar"/>
    <s v="Alc BEVERAGES"/>
    <s v="SPARKLING"/>
    <n v="390"/>
    <n v="343.2"/>
    <n v="0"/>
    <n v="44.2"/>
    <n v="46.8"/>
    <n v="1"/>
    <n v="0.128787878787879"/>
    <s v="High then 10%"/>
    <s v="Low Then 20%"/>
  </r>
  <r>
    <x v="1"/>
    <x v="6"/>
    <s v="FPRB127"/>
    <s v="Pierlant Brut Gls"/>
    <s v="Item"/>
    <s v="BEVERAGE"/>
    <s v="Bar"/>
    <s v="Alc BEVERAGES"/>
    <s v="SPARKLING"/>
    <n v="1120"/>
    <n v="985.6"/>
    <n v="0"/>
    <n v="99.02"/>
    <n v="134.4"/>
    <n v="16"/>
    <n v="0.100466720779221"/>
    <s v="High then 10%"/>
    <s v="Low Then 20%"/>
  </r>
  <r>
    <x v="1"/>
    <x v="6"/>
    <s v="FPRB139"/>
    <s v="Djulio Blanco Sht"/>
    <s v="Item"/>
    <s v="BEVERAGE"/>
    <s v="Bar"/>
    <s v="Alc BEVERAGES"/>
    <s v="TEQUILA SNGL"/>
    <n v="4200"/>
    <n v="3696"/>
    <n v="0"/>
    <n v="440.16"/>
    <n v="504"/>
    <n v="28"/>
    <n v="0.119090909090909"/>
    <s v="High then 10%"/>
    <s v="Low Then 20%"/>
  </r>
  <r>
    <x v="1"/>
    <x v="6"/>
    <s v="FPRB141"/>
    <s v="Jose Cura Sht"/>
    <s v="Item"/>
    <s v="BEVERAGE"/>
    <s v="Bar"/>
    <s v="Alc BEVERAGES"/>
    <s v="TEQUILA SNGL"/>
    <n v="60"/>
    <n v="52.8"/>
    <n v="0"/>
    <n v="3.92"/>
    <n v="7.2"/>
    <n v="1"/>
    <n v="0.0742424242424243"/>
    <s v="Low Then 10%"/>
    <s v="Low Then 20%"/>
  </r>
  <r>
    <x v="1"/>
    <x v="6"/>
    <s v="FPRB144"/>
    <s v="Vida Sht"/>
    <s v="Item"/>
    <s v="BEVERAGE"/>
    <s v="Bar"/>
    <s v="Alc BEVERAGES"/>
    <s v="TEQUILA SNGL"/>
    <n v="65"/>
    <n v="57.2"/>
    <n v="0"/>
    <n v="0"/>
    <n v="7.8"/>
    <n v="1"/>
    <n v="0"/>
    <s v="Low Then 10%"/>
    <s v="Low Then 20%"/>
  </r>
  <r>
    <x v="1"/>
    <x v="6"/>
    <s v="FPRB156"/>
    <s v="Grey Goose Sht"/>
    <s v="Item"/>
    <s v="BEVERAGE"/>
    <s v="Bar"/>
    <s v="Alc BEVERAGES"/>
    <s v="VODKA SNGL"/>
    <n v="2100"/>
    <n v="1848"/>
    <n v="0"/>
    <n v="323.64"/>
    <n v="252"/>
    <n v="28"/>
    <n v="0.17512987012987"/>
    <s v="High then 10%"/>
    <s v="Low Then 20%"/>
  </r>
  <r>
    <x v="1"/>
    <x v="6"/>
    <s v="FPRB158"/>
    <s v="Ketel One Sht"/>
    <s v="Item"/>
    <s v="BEVERAGE"/>
    <s v="Bar"/>
    <s v="Alc BEVERAGES"/>
    <s v="VODKA SNGL"/>
    <n v="120"/>
    <n v="105.6"/>
    <n v="0"/>
    <n v="6.79"/>
    <n v="14.4"/>
    <n v="2"/>
    <n v="0.0642992424242424"/>
    <s v="Low Then 10%"/>
    <s v="Low Then 20%"/>
  </r>
  <r>
    <x v="1"/>
    <x v="6"/>
    <s v="FPRB177"/>
    <s v="Monkey Btl"/>
    <s v="Item"/>
    <s v="BEVERAGE"/>
    <s v="Bar"/>
    <s v="Alc BEVERAGES"/>
    <s v="WHISKEY BTL"/>
    <n v="3400"/>
    <n v="2994.7072"/>
    <n v="22.56"/>
    <n v="553.5"/>
    <n v="405.2928"/>
    <n v="2"/>
    <n v="0.184826082496479"/>
    <s v="High then 10%"/>
    <s v="Low Then 20%"/>
  </r>
  <r>
    <x v="1"/>
    <x v="6"/>
    <s v="FPRB183"/>
    <s v="Glenfiddich 12 Sht"/>
    <s v="Item"/>
    <s v="BEVERAGE"/>
    <s v="Bar"/>
    <s v="Alc BEVERAGES"/>
    <s v="WHISKEY SNGL"/>
    <n v="110"/>
    <n v="96.8"/>
    <n v="0"/>
    <n v="11.68"/>
    <n v="13.2"/>
    <n v="1"/>
    <n v="0.120661157024793"/>
    <s v="High then 10%"/>
    <s v="Low Then 20%"/>
  </r>
  <r>
    <x v="1"/>
    <x v="6"/>
    <s v="FPRB186"/>
    <s v="Jameson Sht"/>
    <s v="Item"/>
    <s v="BEVERAGE"/>
    <s v="Bar"/>
    <s v="Alc BEVERAGES"/>
    <s v="WHISKEY SNGL"/>
    <n v="65"/>
    <n v="57.2"/>
    <n v="0"/>
    <n v="8.34"/>
    <n v="7.8"/>
    <n v="1"/>
    <n v="0.145804195804196"/>
    <s v="High then 10%"/>
    <s v="Low Then 20%"/>
  </r>
  <r>
    <x v="1"/>
    <x v="6"/>
    <s v="FPRB199"/>
    <s v="Btl Aegerter Chardonnay"/>
    <s v="Item"/>
    <s v="BEVERAGE"/>
    <s v="Bar"/>
    <s v="Alc BEVERAGES"/>
    <s v="WHITE WINE"/>
    <n v="2730"/>
    <n v="2402.4"/>
    <n v="0"/>
    <n v="235"/>
    <n v="327.6"/>
    <n v="1"/>
    <n v="0.0978188478188478"/>
    <s v="Low Then 10%"/>
    <s v="Low Then 20%"/>
  </r>
  <r>
    <x v="1"/>
    <x v="6"/>
    <s v="FPRB200"/>
    <s v="Btl Ca Montini Pinot G"/>
    <s v="Item"/>
    <s v="BEVERAGE"/>
    <s v="Bar"/>
    <s v="Alc BEVERAGES"/>
    <s v="WHITE WINE"/>
    <n v="1300"/>
    <n v="1144"/>
    <n v="0"/>
    <n v="215.37"/>
    <n v="156"/>
    <n v="2"/>
    <n v="0.18826048951049"/>
    <s v="High then 10%"/>
    <s v="Low Then 20%"/>
  </r>
  <r>
    <x v="1"/>
    <x v="6"/>
    <s v="FPRB202"/>
    <s v="Btl Lodez Sb"/>
    <s v="Item"/>
    <s v="BEVERAGE"/>
    <s v="Bar"/>
    <s v="Alc BEVERAGES"/>
    <s v="WHITE WINE"/>
    <n v="5070"/>
    <n v="4468.62"/>
    <n v="58.5"/>
    <n v="653.9"/>
    <n v="601.38"/>
    <n v="13"/>
    <n v="0.146331529644499"/>
    <s v="High then 10%"/>
    <s v="Low Then 20%"/>
  </r>
  <r>
    <x v="1"/>
    <x v="6"/>
    <s v="FPRB203"/>
    <s v="Btl Matua Sb"/>
    <s v="Item"/>
    <s v="BEVERAGE"/>
    <s v="Bar"/>
    <s v="Alc BEVERAGES"/>
    <s v="WHITE WINE"/>
    <n v="1160"/>
    <n v="1020.8"/>
    <n v="0"/>
    <n v="171.6"/>
    <n v="139.2"/>
    <n v="2"/>
    <n v="0.168103448275862"/>
    <s v="High then 10%"/>
    <s v="Low Then 20%"/>
  </r>
  <r>
    <x v="1"/>
    <x v="6"/>
    <s v="FPRB204"/>
    <s v="Btl Pascal J"/>
    <s v="Item"/>
    <s v="BEVERAGE"/>
    <s v="Bar"/>
    <s v="Alc BEVERAGES"/>
    <s v="WHITE WINE"/>
    <n v="970"/>
    <n v="853.6"/>
    <n v="0"/>
    <n v="195"/>
    <n v="116.4"/>
    <n v="1"/>
    <n v="0.228444236176195"/>
    <s v="High then 10%"/>
    <s v="High Then 20%"/>
  </r>
  <r>
    <x v="1"/>
    <x v="6"/>
    <s v="FPRB207"/>
    <s v="Gls Lodez Sb"/>
    <s v="Item"/>
    <s v="BEVERAGE"/>
    <s v="Bar"/>
    <s v="Alc BEVERAGES"/>
    <s v="WHITE WINE"/>
    <n v="2640"/>
    <n v="2323.2"/>
    <n v="0"/>
    <n v="337.46"/>
    <n v="316.8"/>
    <n v="33"/>
    <n v="0.145256542699725"/>
    <s v="High then 10%"/>
    <s v="Low Then 20%"/>
  </r>
  <r>
    <x v="1"/>
    <x v="6"/>
    <s v="FPRB209"/>
    <s v="Gls Wolf Reisling"/>
    <s v="Item"/>
    <s v="BEVERAGE"/>
    <s v="Bar"/>
    <s v="Alc BEVERAGES"/>
    <s v="WHITE WINE"/>
    <n v="540"/>
    <n v="475.2"/>
    <n v="0"/>
    <n v="56.6"/>
    <n v="64.8"/>
    <n v="4"/>
    <n v="0.119107744107744"/>
    <s v="High then 10%"/>
    <s v="Low Then 20%"/>
  </r>
  <r>
    <x v="1"/>
    <x v="1"/>
    <s v="FPRB210"/>
    <s v="Energy Booster"/>
    <s v="Item"/>
    <s v="BEVERAGE"/>
    <s v="Bar"/>
    <s v="NON ALCOHOLIC BEVERAGES"/>
    <s v="BREAKFAST JUICE"/>
    <n v="1780"/>
    <n v="1567.24"/>
    <n v="7"/>
    <n v="175.0625"/>
    <n v="212.76"/>
    <n v="47"/>
    <n v="0.111701143411347"/>
    <s v="High then 10%"/>
    <s v="Low Then 20%"/>
  </r>
  <r>
    <x v="1"/>
    <x v="1"/>
    <s v="FPRB211"/>
    <s v="Green Detox"/>
    <s v="Item"/>
    <s v="BEVERAGE"/>
    <s v="Bar"/>
    <s v="NON ALCOHOLIC BEVERAGES"/>
    <s v="BREAKFAST JUICE"/>
    <n v="1460"/>
    <n v="1284.8396"/>
    <n v="0.33"/>
    <n v="92.57"/>
    <n v="175.1604"/>
    <n v="31"/>
    <n v="0.0720479038784297"/>
    <s v="Low Then 10%"/>
    <s v="Low Then 20%"/>
  </r>
  <r>
    <x v="1"/>
    <x v="1"/>
    <s v="FPRB212"/>
    <s v="Nuttin But Prot"/>
    <s v="Item"/>
    <s v="BEVERAGE"/>
    <s v="Bar"/>
    <s v="NON ALCOHOLIC BEVERAGES"/>
    <s v="BREAKFAST JUICE"/>
    <n v="495"/>
    <n v="435.6"/>
    <n v="0"/>
    <n v="59.17"/>
    <n v="59.4"/>
    <n v="9"/>
    <n v="0.135835629017447"/>
    <s v="High then 10%"/>
    <s v="Low Then 20%"/>
  </r>
  <r>
    <x v="1"/>
    <x v="1"/>
    <s v="FPRB213"/>
    <s v="Tropical PMU"/>
    <s v="Item"/>
    <s v="BEVERAGE"/>
    <s v="Bar"/>
    <s v="NON ALCOHOLIC BEVERAGES"/>
    <s v="BREAKFAST JUICE"/>
    <n v="470"/>
    <n v="419.54"/>
    <n v="49.5"/>
    <n v="33.06"/>
    <n v="50.46"/>
    <n v="9"/>
    <n v="0.0788005911236116"/>
    <s v="Low Then 10%"/>
    <s v="Low Then 20%"/>
  </r>
  <r>
    <x v="1"/>
    <x v="1"/>
    <s v="FPRB214"/>
    <s v="Iced Americano "/>
    <s v="Item"/>
    <s v="BEVERAGE"/>
    <s v="Bar"/>
    <s v="NON ALCOHOLIC BEVERAGES"/>
    <s v="Cold Coffee"/>
    <n v="1110"/>
    <n v="976.8"/>
    <n v="0"/>
    <n v="70.3"/>
    <n v="133.2"/>
    <n v="37"/>
    <n v="0.071969696969697"/>
    <s v="Low Then 10%"/>
    <s v="Low Then 20%"/>
  </r>
  <r>
    <x v="1"/>
    <x v="1"/>
    <s v="FPRB215"/>
    <s v="Iced Cappuccino"/>
    <s v="Item"/>
    <s v="BEVERAGE"/>
    <s v="Bar"/>
    <s v="NON ALCOHOLIC BEVERAGES"/>
    <s v="Cold Coffee"/>
    <n v="238"/>
    <n v="209.44"/>
    <n v="0"/>
    <n v="13.3"/>
    <n v="28.56"/>
    <n v="7"/>
    <n v="0.0635026737967915"/>
    <s v="Low Then 10%"/>
    <s v="Low Then 20%"/>
  </r>
  <r>
    <x v="1"/>
    <x v="1"/>
    <s v="FPRB216"/>
    <s v="Iced Latte "/>
    <s v="Item"/>
    <s v="BEVERAGE"/>
    <s v="Bar"/>
    <s v="NON ALCOHOLIC BEVERAGES"/>
    <s v="Cold Coffee"/>
    <n v="3638"/>
    <n v="3201.44"/>
    <n v="0"/>
    <n v="162.64"/>
    <n v="436.56"/>
    <n v="107"/>
    <n v="0.0508021390374332"/>
    <s v="Low Then 10%"/>
    <s v="Low Then 20%"/>
  </r>
  <r>
    <x v="1"/>
    <x v="1"/>
    <s v="FPRB217"/>
    <s v="Iced Match Latte "/>
    <s v="Item"/>
    <s v="BEVERAGE"/>
    <s v="Bar"/>
    <s v="NON ALCOHOLIC BEVERAGES"/>
    <s v="Cold Coffee"/>
    <n v="1240"/>
    <n v="1091.2"/>
    <n v="0"/>
    <n v="13.02"/>
    <n v="148.8"/>
    <n v="31"/>
    <n v="0.0119318181818182"/>
    <s v="Low Then 10%"/>
    <s v="Low Then 20%"/>
  </r>
  <r>
    <x v="1"/>
    <x v="1"/>
    <s v="FPRB218"/>
    <s v="Iced Spanish  Latte "/>
    <s v="Item"/>
    <s v="BEVERAGE"/>
    <s v="Bar"/>
    <s v="NON ALCOHOLIC BEVERAGES"/>
    <s v="Cold Coffee"/>
    <n v="576"/>
    <n v="507.744"/>
    <n v="7.2"/>
    <n v="49.8753333333333"/>
    <n v="68.256"/>
    <n v="16"/>
    <n v="0.0982292914014411"/>
    <s v="Low Then 10%"/>
    <s v="Low Then 20%"/>
  </r>
  <r>
    <x v="1"/>
    <x v="1"/>
    <s v="FPRB219"/>
    <s v="Americano"/>
    <s v="Item"/>
    <s v="BEVERAGE"/>
    <s v="Bar"/>
    <s v="NON ALCOHOLIC BEVERAGES"/>
    <s v="COFFEE"/>
    <n v="6608"/>
    <n v="5817.728"/>
    <n v="22.4"/>
    <n v="403.56"/>
    <n v="790.272"/>
    <n v="236"/>
    <n v="0.0693672856482806"/>
    <s v="Low Then 10%"/>
    <s v="Low Then 20%"/>
  </r>
  <r>
    <x v="1"/>
    <x v="1"/>
    <s v="FPRB220"/>
    <s v="Babychino"/>
    <s v="Item"/>
    <s v="BEVERAGE"/>
    <s v="Bar"/>
    <s v="NON ALCOHOLIC BEVERAGES"/>
    <s v="COFFEE"/>
    <n v="225"/>
    <n v="198"/>
    <n v="0"/>
    <n v="6.31"/>
    <n v="27"/>
    <n v="15"/>
    <n v="0.0318686868686869"/>
    <s v="Low Then 10%"/>
    <s v="Low Then 20%"/>
  </r>
  <r>
    <x v="1"/>
    <x v="1"/>
    <s v="FPRB221"/>
    <s v="Cappuccino"/>
    <s v="Item"/>
    <s v="BEVERAGE"/>
    <s v="Bar"/>
    <s v="NON ALCOHOLIC BEVERAGES"/>
    <s v="COFFEE"/>
    <n v="12640"/>
    <n v="11123.2132"/>
    <n v="0.11"/>
    <n v="675.45"/>
    <n v="1516.7868"/>
    <n v="395"/>
    <n v="0.060724359756046"/>
    <s v="Low Then 10%"/>
    <s v="Low Then 20%"/>
  </r>
  <r>
    <x v="1"/>
    <x v="1"/>
    <s v="FPRB222"/>
    <s v="Cortado"/>
    <s v="Item"/>
    <s v="BEVERAGE"/>
    <s v="Bar"/>
    <s v="NON ALCOHOLIC BEVERAGES"/>
    <s v="COFFEE"/>
    <n v="952"/>
    <n v="837.76"/>
    <n v="0"/>
    <n v="58.14"/>
    <n v="114.24"/>
    <n v="34"/>
    <n v="0.0693993506493507"/>
    <s v="Low Then 10%"/>
    <s v="Low Then 20%"/>
  </r>
  <r>
    <x v="1"/>
    <x v="1"/>
    <s v="FPRB223"/>
    <s v="Dbl Espresso"/>
    <s v="Item"/>
    <s v="BEVERAGE"/>
    <s v="Bar"/>
    <s v="NON ALCOHOLIC BEVERAGES"/>
    <s v="COFFEE"/>
    <n v="2106"/>
    <n v="1853.28"/>
    <n v="0"/>
    <n v="138.51"/>
    <n v="252.72"/>
    <n v="81"/>
    <n v="0.0747377622377622"/>
    <s v="Low Then 10%"/>
    <s v="Low Then 20%"/>
  </r>
  <r>
    <x v="1"/>
    <x v="1"/>
    <s v="FPRB224"/>
    <s v="Espresso"/>
    <s v="Item"/>
    <s v="BEVERAGE"/>
    <s v="Bar"/>
    <s v="NON ALCOHOLIC BEVERAGES"/>
    <s v="COFFEE"/>
    <n v="1344"/>
    <n v="1182.72"/>
    <n v="0"/>
    <n v="109.44"/>
    <n v="161.28"/>
    <n v="64"/>
    <n v="0.0925324675324675"/>
    <s v="Low Then 10%"/>
    <s v="Low Then 20%"/>
  </r>
  <r>
    <x v="1"/>
    <x v="1"/>
    <s v="FPRB225"/>
    <s v="Flat White"/>
    <s v="Item"/>
    <s v="BEVERAGE"/>
    <s v="Bar"/>
    <s v="NON ALCOHOLIC BEVERAGES"/>
    <s v="COFFEE"/>
    <n v="2870"/>
    <n v="2525.6"/>
    <n v="0"/>
    <n v="140.22"/>
    <n v="344.4"/>
    <n v="82"/>
    <n v="0.0555194805194805"/>
    <s v="Low Then 10%"/>
    <s v="Low Then 20%"/>
  </r>
  <r>
    <x v="1"/>
    <x v="1"/>
    <s v="FPRB226"/>
    <s v="Hot Chocolate"/>
    <s v="Item"/>
    <s v="BEVERAGE"/>
    <s v="Bar"/>
    <s v="NON ALCOHOLIC BEVERAGES"/>
    <s v="COFFEE"/>
    <n v="392"/>
    <n v="344.96"/>
    <n v="0"/>
    <n v="38.17"/>
    <n v="47.04"/>
    <n v="14"/>
    <n v="0.110650510204082"/>
    <s v="High then 10%"/>
    <s v="Low Then 20%"/>
  </r>
  <r>
    <x v="1"/>
    <x v="1"/>
    <s v="FPRB227"/>
    <s v="Latte"/>
    <s v="Item"/>
    <s v="BEVERAGE"/>
    <s v="Bar"/>
    <s v="NON ALCOHOLIC BEVERAGES"/>
    <s v="COFFEE"/>
    <n v="6160"/>
    <n v="5423.1544"/>
    <n v="19.62"/>
    <n v="329.175"/>
    <n v="736.8456"/>
    <n v="192.5"/>
    <n v="0.0606980690057432"/>
    <s v="Low Then 10%"/>
    <s v="Low Then 20%"/>
  </r>
  <r>
    <x v="1"/>
    <x v="1"/>
    <s v="FPRB228"/>
    <s v="Macchiato"/>
    <s v="Item"/>
    <s v="BEVERAGE"/>
    <s v="Bar"/>
    <s v="NON ALCOHOLIC BEVERAGES"/>
    <s v="COFFEE"/>
    <n v="552"/>
    <n v="485.76"/>
    <n v="0"/>
    <n v="39.33"/>
    <n v="66.24"/>
    <n v="23"/>
    <n v="0.0809659090909091"/>
    <s v="Low Then 10%"/>
    <s v="Low Then 20%"/>
  </r>
  <r>
    <x v="1"/>
    <x v="1"/>
    <s v="FPRB229"/>
    <s v="Matcha Latte"/>
    <s v="Item"/>
    <s v="BEVERAGE"/>
    <s v="Bar"/>
    <s v="NON ALCOHOLIC BEVERAGES"/>
    <s v="COFFEE"/>
    <n v="1976"/>
    <n v="1741.19"/>
    <n v="19.25"/>
    <n v="10.92"/>
    <n v="234.81"/>
    <n v="52"/>
    <n v="0.00627157288980525"/>
    <s v="Low Then 10%"/>
    <s v="Low Then 20%"/>
  </r>
  <r>
    <x v="1"/>
    <x v="1"/>
    <s v="FPRB230"/>
    <s v="Spanish Latte"/>
    <s v="Item"/>
    <s v="BEVERAGE"/>
    <s v="Bar"/>
    <s v="NON ALCOHOLIC BEVERAGES"/>
    <s v="COFFEE"/>
    <n v="912"/>
    <n v="802.56"/>
    <n v="0"/>
    <n v="79.835"/>
    <n v="109.44"/>
    <n v="24"/>
    <n v="0.0994754286283892"/>
    <s v="Low Then 10%"/>
    <s v="Low Then 20%"/>
  </r>
  <r>
    <x v="1"/>
    <x v="1"/>
    <s v="FPRB231"/>
    <s v="Staff Coffee"/>
    <s v="Item"/>
    <s v="BEVERAGE"/>
    <s v="Bar"/>
    <s v="NON ALCOHOLIC BEVERAGES"/>
    <s v="COFFEE"/>
    <n v="1136"/>
    <n v="1000.256"/>
    <n v="4.8"/>
    <n v="269.8"/>
    <n v="135.744"/>
    <n v="142"/>
    <n v="0.269730948877087"/>
    <s v="High then 10%"/>
    <s v="High Then 20%"/>
  </r>
  <r>
    <x v="1"/>
    <x v="1"/>
    <s v="FPRB233"/>
    <s v="Carrot Juice"/>
    <s v="Item"/>
    <s v="BEVERAGE"/>
    <s v="Bar"/>
    <s v="NON ALCOHOLIC BEVERAGES"/>
    <s v="FRESH JUICE"/>
    <n v="521"/>
    <n v="458.48"/>
    <n v="0"/>
    <n v="40.06"/>
    <n v="62.52"/>
    <n v="14.5"/>
    <n v="0.0873756761472692"/>
    <s v="Low Then 10%"/>
    <s v="Low Then 20%"/>
  </r>
  <r>
    <x v="1"/>
    <x v="1"/>
    <s v="FPRB234"/>
    <s v="Grapefruit Juice"/>
    <s v="Item"/>
    <s v="BEVERAGE"/>
    <s v="Bar"/>
    <s v="NON ALCOHOLIC BEVERAGES"/>
    <s v="FRESH JUICE"/>
    <n v="260"/>
    <n v="228.8"/>
    <n v="0"/>
    <n v="34.51"/>
    <n v="31.2"/>
    <n v="7"/>
    <n v="0.15083041958042"/>
    <s v="High then 10%"/>
    <s v="Low Then 20%"/>
  </r>
  <r>
    <x v="1"/>
    <x v="1"/>
    <s v="FPRB235"/>
    <s v="Green Apple Juice"/>
    <s v="Item"/>
    <s v="BEVERAGE"/>
    <s v="Bar"/>
    <s v="NON ALCOHOLIC BEVERAGES"/>
    <s v="FRESH JUICE"/>
    <n v="2396"/>
    <n v="2108.48"/>
    <n v="0"/>
    <n v="334.05"/>
    <n v="287.52"/>
    <n v="65.5"/>
    <n v="0.15843166641372"/>
    <s v="High then 10%"/>
    <s v="Low Then 20%"/>
  </r>
  <r>
    <x v="1"/>
    <x v="1"/>
    <s v="FPRB238"/>
    <s v="Orange Juice"/>
    <s v="Item"/>
    <s v="BEVERAGE"/>
    <s v="Bar"/>
    <s v="NON ALCOHOLIC BEVERAGES"/>
    <s v="FRESH JUICE"/>
    <n v="10621"/>
    <n v="9347.848"/>
    <n v="11.4"/>
    <n v="969.267199290853"/>
    <n v="1273.152"/>
    <n v="287"/>
    <n v="0.103688806160611"/>
    <s v="High then 10%"/>
    <s v="Low Then 20%"/>
  </r>
  <r>
    <x v="1"/>
    <x v="1"/>
    <s v="FPRB239"/>
    <s v="Pineapple  Juice"/>
    <s v="Item"/>
    <s v="BEVERAGE"/>
    <s v="Bar"/>
    <s v="NON ALCOHOLIC BEVERAGES"/>
    <s v="FRESH JUICE"/>
    <n v="1736"/>
    <n v="1527.68"/>
    <n v="0"/>
    <n v="288.1"/>
    <n v="208.32"/>
    <n v="44"/>
    <n v="0.188586614997905"/>
    <s v="High then 10%"/>
    <s v="Low Then 20%"/>
  </r>
  <r>
    <x v="1"/>
    <x v="1"/>
    <s v="FPRB240"/>
    <s v="Red Apple Juice "/>
    <s v="Item"/>
    <s v="BEVERAGE"/>
    <s v="Bar"/>
    <s v="NON ALCOHOLIC BEVERAGES"/>
    <s v="FRESH JUICE"/>
    <n v="2208"/>
    <n v="1943.04"/>
    <n v="0"/>
    <n v="74.88"/>
    <n v="264.96"/>
    <n v="60"/>
    <n v="0.0385375494071146"/>
    <s v="Low Then 10%"/>
    <s v="Low Then 20%"/>
  </r>
  <r>
    <x v="1"/>
    <x v="1"/>
    <s v="FPRB241"/>
    <s v="Watermelon Juice"/>
    <s v="Item"/>
    <s v="BEVERAGE"/>
    <s v="Bar"/>
    <s v="NON ALCOHOLIC BEVERAGES"/>
    <s v="FRESH JUICE"/>
    <n v="4344"/>
    <n v="3824.4"/>
    <n v="14"/>
    <n v="471.843333333333"/>
    <n v="519.6"/>
    <n v="117"/>
    <n v="0.123377087473416"/>
    <s v="High then 10%"/>
    <s v="Low Then 20%"/>
  </r>
  <r>
    <x v="1"/>
    <x v="1"/>
    <s v="FPRB242"/>
    <s v="Chocolate Milk Shake"/>
    <s v="Item"/>
    <s v="BEVERAGE"/>
    <s v="Bar"/>
    <s v="NON ALCOHOLIC BEVERAGES"/>
    <s v="MILK SHAKES"/>
    <n v="1410"/>
    <n v="1244.256"/>
    <n v="28.8"/>
    <n v="225.4325"/>
    <n v="165.744"/>
    <n v="30"/>
    <n v="0.181178551680683"/>
    <s v="High then 10%"/>
    <s v="Low Then 20%"/>
  </r>
  <r>
    <x v="1"/>
    <x v="1"/>
    <s v="FPRB243"/>
    <s v="Strawberry Milk Shake"/>
    <s v="Item"/>
    <s v="BEVERAGE"/>
    <s v="Bar"/>
    <s v="NON ALCOHOLIC BEVERAGES"/>
    <s v="MILK SHAKES"/>
    <n v="1659"/>
    <n v="1459.92"/>
    <n v="0"/>
    <n v="176.6925"/>
    <n v="199.08"/>
    <n v="36"/>
    <n v="0.121028891994082"/>
    <s v="High then 10%"/>
    <s v="Low Then 20%"/>
  </r>
  <r>
    <x v="1"/>
    <x v="1"/>
    <s v="FPRB244"/>
    <s v="Vanilla Milk Shake"/>
    <s v="Item"/>
    <s v="BEVERAGE"/>
    <s v="Bar"/>
    <s v="NON ALCOHOLIC BEVERAGES"/>
    <s v="MILK SHAKES"/>
    <n v="1821"/>
    <n v="1602.48"/>
    <n v="0"/>
    <n v="209.73"/>
    <n v="218.52"/>
    <n v="39"/>
    <n v="0.130878388497828"/>
    <s v="High then 10%"/>
    <s v="Low Then 20%"/>
  </r>
  <r>
    <x v="1"/>
    <x v="1"/>
    <s v="FPRB245"/>
    <s v="Amaretti Sour Non Alc"/>
    <s v="Item"/>
    <s v="BEVERAGE"/>
    <s v="Bar"/>
    <s v="NON ALCOHOLIC BEVERAGES"/>
    <s v="MOCKTAILS"/>
    <n v="375"/>
    <n v="330"/>
    <n v="0"/>
    <n v="61.3"/>
    <n v="45"/>
    <n v="6"/>
    <n v="0.185757575757576"/>
    <s v="High then 10%"/>
    <s v="Low Then 20%"/>
  </r>
  <r>
    <x v="1"/>
    <x v="1"/>
    <s v="FPRB246"/>
    <s v="Ariel'S Bw"/>
    <s v="Item"/>
    <s v="BEVERAGE"/>
    <s v="Bar"/>
    <s v="NON ALCOHOLIC BEVERAGES"/>
    <s v="MOCKTAILS"/>
    <n v="165"/>
    <n v="145.2"/>
    <n v="0"/>
    <n v="12.95"/>
    <n v="19.8"/>
    <n v="3"/>
    <n v="0.0891873278236915"/>
    <s v="Low Then 10%"/>
    <s v="Low Then 20%"/>
  </r>
  <r>
    <x v="1"/>
    <x v="1"/>
    <s v="FPRB249"/>
    <s v="Blossom Breeze "/>
    <s v="Item"/>
    <s v="BEVERAGE"/>
    <s v="Bar"/>
    <s v="NON ALCOHOLIC BEVERAGES"/>
    <s v="MOCKTAILS"/>
    <n v="2090"/>
    <n v="1839.2"/>
    <n v="0"/>
    <n v="171.835"/>
    <n v="250.8"/>
    <n v="38"/>
    <n v="0.0934292083514572"/>
    <s v="Low Then 10%"/>
    <s v="Low Then 20%"/>
  </r>
  <r>
    <x v="1"/>
    <x v="1"/>
    <s v="FPRB250"/>
    <s v="Classic Lemonade"/>
    <s v="Item"/>
    <s v="BEVERAGE"/>
    <s v="Bar"/>
    <s v="NON ALCOHOLIC BEVERAGES"/>
    <s v="MOCKTAILS"/>
    <n v="3050"/>
    <n v="2686.4"/>
    <n v="20"/>
    <n v="63.1133333333333"/>
    <n v="363.6"/>
    <n v="61"/>
    <n v="0.0234936470121104"/>
    <s v="Low Then 10%"/>
    <s v="Low Then 20%"/>
  </r>
  <r>
    <x v="1"/>
    <x v="1"/>
    <s v="FPRB251"/>
    <s v="Espresso Martini Non Alc"/>
    <s v="Item"/>
    <s v="BEVERAGE"/>
    <s v="Bar"/>
    <s v="NON ALCOHOLIC BEVERAGES"/>
    <s v="MOCKTAILS"/>
    <n v="250"/>
    <n v="220"/>
    <n v="0"/>
    <n v="47.32"/>
    <n v="30"/>
    <n v="4"/>
    <n v="0.215090909090909"/>
    <s v="High then 10%"/>
    <s v="High Then 20%"/>
  </r>
  <r>
    <x v="1"/>
    <x v="1"/>
    <s v="FPRB252"/>
    <s v="Flower In The D"/>
    <s v="Item"/>
    <s v="BEVERAGE"/>
    <s v="Bar"/>
    <s v="NON ALCOHOLIC BEVERAGES"/>
    <s v="MOCKTAILS"/>
    <n v="220"/>
    <n v="193.6"/>
    <n v="0"/>
    <n v="64.93"/>
    <n v="26.4"/>
    <n v="4"/>
    <n v="0.335382231404959"/>
    <s v="High then 10%"/>
    <s v="High Then 20%"/>
  </r>
  <r>
    <x v="1"/>
    <x v="1"/>
    <s v="FPRB253"/>
    <s v="Golden Grove "/>
    <s v="Item"/>
    <s v="BEVERAGE"/>
    <s v="Bar"/>
    <s v="NON ALCOHOLIC BEVERAGES"/>
    <s v="MOCKTAILS"/>
    <n v="60"/>
    <n v="52.8"/>
    <n v="0"/>
    <n v="7.44"/>
    <n v="7.2"/>
    <n v="1"/>
    <n v="0.140909090909091"/>
    <s v="High then 10%"/>
    <s v="Low Then 20%"/>
  </r>
  <r>
    <x v="1"/>
    <x v="1"/>
    <s v="FPRB254"/>
    <s v="Jungle Kiss "/>
    <s v="Item"/>
    <s v="BEVERAGE"/>
    <s v="Bar"/>
    <s v="NON ALCOHOLIC BEVERAGES"/>
    <s v="MOCKTAILS"/>
    <n v="720"/>
    <n v="633.6"/>
    <n v="0"/>
    <n v="48.75"/>
    <n v="86.4"/>
    <n v="12"/>
    <n v="0.0769412878787879"/>
    <s v="Low Then 10%"/>
    <s v="Low Then 20%"/>
  </r>
  <r>
    <x v="1"/>
    <x v="1"/>
    <s v="FPRB255"/>
    <s v="Lemon Iced Tea"/>
    <s v="Item"/>
    <s v="BEVERAGE"/>
    <s v="Bar"/>
    <s v="NON ALCOHOLIC BEVERAGES"/>
    <s v="MOCKTAILS"/>
    <n v="350"/>
    <n v="308"/>
    <n v="0"/>
    <n v="7.21"/>
    <n v="42"/>
    <n v="7"/>
    <n v="0.0234090909090909"/>
    <s v="Low Then 10%"/>
    <s v="Low Then 20%"/>
  </r>
  <r>
    <x v="1"/>
    <x v="1"/>
    <s v="FPRB256"/>
    <s v="Malfi Spiritz Non Alc"/>
    <s v="Item"/>
    <s v="BEVERAGE"/>
    <s v="Bar"/>
    <s v="NON ALCOHOLIC BEVERAGES"/>
    <s v="MOCKTAILS"/>
    <n v="630"/>
    <n v="554.4"/>
    <n v="0"/>
    <n v="109.5"/>
    <n v="75.6"/>
    <n v="10"/>
    <n v="0.197510822510823"/>
    <s v="High then 10%"/>
    <s v="Low Then 20%"/>
  </r>
  <r>
    <x v="1"/>
    <x v="1"/>
    <s v="FPRB257"/>
    <s v="Negroni Non Alc"/>
    <s v="Item"/>
    <s v="BEVERAGE"/>
    <s v="Bar"/>
    <s v="NON ALCOHOLIC BEVERAGES"/>
    <s v="MOCKTAILS"/>
    <n v="860"/>
    <n v="756.8"/>
    <n v="0"/>
    <n v="175.5"/>
    <n v="103.2"/>
    <n v="13"/>
    <n v="0.231897463002114"/>
    <s v="High then 10%"/>
    <s v="High Then 20%"/>
  </r>
  <r>
    <x v="1"/>
    <x v="1"/>
    <s v="FPRB258"/>
    <s v="Old Fashioned Non Alc"/>
    <s v="Item"/>
    <s v="BEVERAGE"/>
    <s v="Bar"/>
    <s v="NON ALCOHOLIC BEVERAGES"/>
    <s v="MOCKTAILS"/>
    <n v="185"/>
    <n v="162.8"/>
    <n v="0"/>
    <n v="36"/>
    <n v="22.2"/>
    <n v="3"/>
    <n v="0.221130221130221"/>
    <s v="High then 10%"/>
    <s v="High Then 20%"/>
  </r>
  <r>
    <x v="1"/>
    <x v="1"/>
    <s v="FPRB259"/>
    <s v="Peach Iced Tea"/>
    <s v="Item"/>
    <s v="BEVERAGE"/>
    <s v="Bar"/>
    <s v="NON ALCOHOLIC BEVERAGES"/>
    <s v="MOCKTAILS"/>
    <n v="715"/>
    <n v="629.2"/>
    <n v="0"/>
    <n v="78.54"/>
    <n v="85.8"/>
    <n v="13"/>
    <n v="0.124825174825175"/>
    <s v="High then 10%"/>
    <s v="Low Then 20%"/>
  </r>
  <r>
    <x v="1"/>
    <x v="1"/>
    <s v="FPRB260"/>
    <s v="Ribambelle G&amp;T Non Alc"/>
    <s v="Item"/>
    <s v="BEVERAGE"/>
    <s v="Bar"/>
    <s v="NON ALCOHOLIC BEVERAGES"/>
    <s v="MOCKTAILS"/>
    <n v="600"/>
    <n v="528"/>
    <n v="0"/>
    <n v="74.29"/>
    <n v="72"/>
    <n v="10"/>
    <n v="0.140700757575758"/>
    <s v="High then 10%"/>
    <s v="Low Then 20%"/>
  </r>
  <r>
    <x v="1"/>
    <x v="1"/>
    <s v="FPRB261"/>
    <s v="Sereni Tea Fizz"/>
    <s v="Item"/>
    <s v="BEVERAGE"/>
    <s v="Bar"/>
    <s v="NON ALCOHOLIC BEVERAGES"/>
    <s v="MOCKTAILS"/>
    <n v="715"/>
    <n v="629.2"/>
    <n v="0"/>
    <n v="42.045"/>
    <n v="85.8"/>
    <n v="13"/>
    <n v="0.0668229497774952"/>
    <s v="Low Then 10%"/>
    <s v="Low Then 20%"/>
  </r>
  <r>
    <x v="1"/>
    <x v="1"/>
    <s v="FPRB262"/>
    <s v="Tropical Tonic"/>
    <s v="Item"/>
    <s v="BEVERAGE"/>
    <s v="Bar"/>
    <s v="NON ALCOHOLIC BEVERAGES"/>
    <s v="MOCKTAILS"/>
    <n v="1485"/>
    <n v="1306.8"/>
    <n v="0"/>
    <n v="113.66"/>
    <n v="178.2"/>
    <n v="27"/>
    <n v="0.0869758187940006"/>
    <s v="Low Then 10%"/>
    <s v="Low Then 20%"/>
  </r>
  <r>
    <x v="1"/>
    <x v="1"/>
    <s v="FPRB263"/>
    <s v="Tropicana"/>
    <s v="Item"/>
    <s v="BEVERAGE"/>
    <s v="Bar"/>
    <s v="NON ALCOHOLIC BEVERAGES"/>
    <s v="MOCKTAILS"/>
    <n v="3190"/>
    <n v="2807.2"/>
    <n v="0"/>
    <n v="186.445"/>
    <n v="382.8"/>
    <n v="58"/>
    <n v="0.0664167141635794"/>
    <s v="Low Then 10%"/>
    <s v="Low Then 20%"/>
  </r>
  <r>
    <x v="1"/>
    <x v="1"/>
    <s v="FPRB265"/>
    <s v="Virgin Mojito"/>
    <s v="Item"/>
    <s v="BEVERAGE"/>
    <s v="Bar"/>
    <s v="NON ALCOHOLIC BEVERAGES"/>
    <s v="MOCKTAILS"/>
    <n v="2350"/>
    <n v="2068"/>
    <n v="0"/>
    <n v="103.04"/>
    <n v="282"/>
    <n v="47"/>
    <n v="0.049825918762089"/>
    <s v="Low Then 10%"/>
    <s v="Low Then 20%"/>
  </r>
  <r>
    <x v="1"/>
    <x v="1"/>
    <s v="FPRB266"/>
    <s v="Yuzu Shizuku"/>
    <s v="Item"/>
    <s v="BEVERAGE"/>
    <s v="Bar"/>
    <s v="NON ALCOHOLIC BEVERAGES"/>
    <s v="MOCKTAILS"/>
    <n v="825"/>
    <n v="726"/>
    <n v="0"/>
    <n v="18"/>
    <n v="99"/>
    <n v="15"/>
    <n v="0.0247933884297521"/>
    <s v="Low Then 10%"/>
    <s v="Low Then 20%"/>
  </r>
  <r>
    <x v="1"/>
    <x v="1"/>
    <s v="FPRB267"/>
    <s v="Coke"/>
    <s v="Item"/>
    <s v="BEVERAGE"/>
    <s v="Bar"/>
    <s v="NON ALCOHOLIC BEVERAGES"/>
    <s v="SOFT DRINK"/>
    <n v="6608"/>
    <n v="5816.048"/>
    <n v="8.4"/>
    <n v="682.582758825715"/>
    <n v="791.952"/>
    <n v="236"/>
    <n v="0.117361954169862"/>
    <s v="High then 10%"/>
    <s v="Low Then 20%"/>
  </r>
  <r>
    <x v="1"/>
    <x v="1"/>
    <s v="FPRB268"/>
    <s v="Coke Zero"/>
    <s v="Item"/>
    <s v="BEVERAGE"/>
    <s v="Bar"/>
    <s v="NON ALCOHOLIC BEVERAGES"/>
    <s v="SOFT DRINK"/>
    <n v="7672"/>
    <n v="6756.2164"/>
    <n v="40.47"/>
    <n v="791.552050482198"/>
    <n v="915.7836"/>
    <n v="274"/>
    <n v="0.117159073010479"/>
    <s v="High then 10%"/>
    <s v="Low Then 20%"/>
  </r>
  <r>
    <x v="1"/>
    <x v="1"/>
    <s v="FPRB269"/>
    <s v="Fanta"/>
    <s v="Item"/>
    <s v="BEVERAGE"/>
    <s v="Bar"/>
    <s v="NON ALCOHOLIC BEVERAGES"/>
    <s v="SOFT DRINK"/>
    <n v="588"/>
    <n v="517.44"/>
    <n v="0"/>
    <n v="52.0033333333333"/>
    <n v="70.56"/>
    <n v="21"/>
    <n v="0.100501185322614"/>
    <s v="High then 10%"/>
    <s v="Low Then 20%"/>
  </r>
  <r>
    <x v="1"/>
    <x v="1"/>
    <s v="FPRB270"/>
    <s v="Ginger Ale"/>
    <s v="Item"/>
    <s v="BEVERAGE"/>
    <s v="Bar"/>
    <s v="NON ALCOHOLIC BEVERAGES"/>
    <s v="SOFT DRINK"/>
    <n v="924"/>
    <n v="813.12"/>
    <n v="0"/>
    <n v="68.095"/>
    <n v="110.88"/>
    <n v="33"/>
    <n v="0.0837453266430539"/>
    <s v="Low Then 10%"/>
    <s v="Low Then 20%"/>
  </r>
  <r>
    <x v="1"/>
    <x v="1"/>
    <s v="FPRB271"/>
    <s v="Red Bull"/>
    <s v="Item"/>
    <s v="BEVERAGE"/>
    <s v="Bar"/>
    <s v="NON ALCOHOLIC BEVERAGES"/>
    <s v="SOFT DRINK"/>
    <n v="192"/>
    <n v="168.96"/>
    <n v="0"/>
    <n v="37.51"/>
    <n v="23.04"/>
    <n v="4"/>
    <n v="0.222005208333333"/>
    <s v="High then 10%"/>
    <s v="High Then 20%"/>
  </r>
  <r>
    <x v="1"/>
    <x v="1"/>
    <s v="FPRB272"/>
    <s v="Red Bull Sf"/>
    <s v="Item"/>
    <s v="BEVERAGE"/>
    <s v="Bar"/>
    <s v="NON ALCOHOLIC BEVERAGES"/>
    <s v="SOFT DRINK"/>
    <n v="96"/>
    <n v="84.48"/>
    <n v="0"/>
    <n v="18.98"/>
    <n v="11.52"/>
    <n v="2"/>
    <n v="0.224668560606061"/>
    <s v="High then 10%"/>
    <s v="High Then 20%"/>
  </r>
  <r>
    <x v="1"/>
    <x v="1"/>
    <s v="FPRB273"/>
    <s v="Soda Water "/>
    <s v="Item"/>
    <s v="BEVERAGE"/>
    <s v="Bar"/>
    <s v="NON ALCOHOLIC BEVERAGES"/>
    <s v="SOFT DRINK"/>
    <n v="84"/>
    <n v="73.92"/>
    <n v="0"/>
    <n v="3.6"/>
    <n v="10.08"/>
    <n v="3"/>
    <n v="0.0487012987012987"/>
    <s v="Low Then 10%"/>
    <s v="Low Then 20%"/>
  </r>
  <r>
    <x v="1"/>
    <x v="1"/>
    <s v="FPRB274"/>
    <s v="Sprite"/>
    <s v="Item"/>
    <s v="BEVERAGE"/>
    <s v="Bar"/>
    <s v="NON ALCOHOLIC BEVERAGES"/>
    <s v="SOFT DRINK"/>
    <n v="1680"/>
    <n v="1478.4"/>
    <n v="0"/>
    <n v="148.652619047619"/>
    <n v="201.6"/>
    <n v="60"/>
    <n v="0.10054966115234"/>
    <s v="High then 10%"/>
    <s v="Low Then 20%"/>
  </r>
  <r>
    <x v="1"/>
    <x v="1"/>
    <s v="FPRB275"/>
    <s v="Tonic Water"/>
    <s v="Item"/>
    <s v="BEVERAGE"/>
    <s v="Bar"/>
    <s v="NON ALCOHOLIC BEVERAGES"/>
    <s v="SOFT DRINK"/>
    <n v="112"/>
    <n v="98.56"/>
    <n v="0"/>
    <n v="8.24"/>
    <n v="13.44"/>
    <n v="4"/>
    <n v="0.0836038961038961"/>
    <s v="Low Then 10%"/>
    <s v="Low Then 20%"/>
  </r>
  <r>
    <x v="1"/>
    <x v="1"/>
    <s v="FPRB276"/>
    <s v="Chamomile"/>
    <s v="Item"/>
    <s v="BEVERAGE"/>
    <s v="Bar"/>
    <s v="NON ALCOHOLIC BEVERAGES"/>
    <s v="TEA"/>
    <n v="462"/>
    <n v="406.56"/>
    <n v="0"/>
    <n v="2.665"/>
    <n v="55.44"/>
    <n v="21"/>
    <n v="0.00655499803227076"/>
    <s v="Low Then 10%"/>
    <s v="Low Then 20%"/>
  </r>
  <r>
    <x v="1"/>
    <x v="1"/>
    <s v="FPRB277"/>
    <s v="Earl Grey"/>
    <s v="Item"/>
    <s v="BEVERAGE"/>
    <s v="Bar"/>
    <s v="NON ALCOHOLIC BEVERAGES"/>
    <s v="TEA"/>
    <n v="1023"/>
    <n v="900.888"/>
    <n v="5.4"/>
    <n v="9.885"/>
    <n v="122.112"/>
    <n v="46.5"/>
    <n v="0.010972507126302"/>
    <s v="Low Then 10%"/>
    <s v="Low Then 20%"/>
  </r>
  <r>
    <x v="1"/>
    <x v="1"/>
    <s v="FPRB278"/>
    <s v="English Breakfast"/>
    <s v="Item"/>
    <s v="BEVERAGE"/>
    <s v="Bar"/>
    <s v="NON ALCOHOLIC BEVERAGES"/>
    <s v="TEA"/>
    <n v="2068"/>
    <n v="1821.16"/>
    <n v="11"/>
    <n v="16.5997435897436"/>
    <n v="246.84"/>
    <n v="94"/>
    <n v="0.0091149287211138"/>
    <s v="Low Then 10%"/>
    <s v="Low Then 20%"/>
  </r>
  <r>
    <x v="1"/>
    <x v="1"/>
    <s v="FPRB279"/>
    <s v="Ginger"/>
    <s v="Item"/>
    <s v="BEVERAGE"/>
    <s v="Bar"/>
    <s v="NON ALCOHOLIC BEVERAGES"/>
    <s v="TEA"/>
    <n v="330"/>
    <n v="290.4"/>
    <n v="0"/>
    <n v="0.281666666666667"/>
    <n v="39.6"/>
    <n v="15"/>
    <n v="0.000969926538108358"/>
    <s v="Low Then 10%"/>
    <s v="Low Then 20%"/>
  </r>
  <r>
    <x v="1"/>
    <x v="1"/>
    <s v="FPRB280"/>
    <s v="Jasmine Mao"/>
    <s v="Item"/>
    <s v="BEVERAGE"/>
    <s v="Bar"/>
    <s v="NON ALCOHOLIC BEVERAGES"/>
    <s v="TEA"/>
    <n v="836"/>
    <n v="735.68"/>
    <n v="0"/>
    <n v="9.665"/>
    <n v="100.32"/>
    <n v="38"/>
    <n v="0.0131375054371466"/>
    <s v="Low Then 10%"/>
    <s v="Low Then 20%"/>
  </r>
  <r>
    <x v="1"/>
    <x v="1"/>
    <s v="FPRB281"/>
    <s v="Masala Spice"/>
    <s v="Item"/>
    <s v="BEVERAGE"/>
    <s v="Bar"/>
    <s v="NON ALCOHOLIC BEVERAGES"/>
    <s v="TEA"/>
    <n v="44"/>
    <n v="38.72"/>
    <n v="0"/>
    <n v="0"/>
    <n v="5.28"/>
    <n v="2"/>
    <n v="0"/>
    <s v="Low Then 10%"/>
    <s v="Low Then 20%"/>
  </r>
  <r>
    <x v="1"/>
    <x v="1"/>
    <s v="FPRB282"/>
    <s v="Milk Oolong"/>
    <s v="Item"/>
    <s v="BEVERAGE"/>
    <s v="Bar"/>
    <s v="NON ALCOHOLIC BEVERAGES"/>
    <s v="TEA"/>
    <n v="132"/>
    <n v="116.16"/>
    <n v="0"/>
    <n v="10.8"/>
    <n v="15.84"/>
    <n v="6"/>
    <n v="0.0929752066115703"/>
    <s v="Low Then 10%"/>
    <s v="Low Then 20%"/>
  </r>
  <r>
    <x v="1"/>
    <x v="1"/>
    <s v="FPRB283"/>
    <s v="Mint Duo"/>
    <s v="Item"/>
    <s v="BEVERAGE"/>
    <s v="Bar"/>
    <s v="NON ALCOHOLIC BEVERAGES"/>
    <s v="TEA"/>
    <n v="550"/>
    <n v="484"/>
    <n v="0"/>
    <n v="3.288"/>
    <n v="66"/>
    <n v="25"/>
    <n v="0.00679338842975207"/>
    <s v="Low Then 10%"/>
    <s v="Low Then 20%"/>
  </r>
  <r>
    <x v="1"/>
    <x v="1"/>
    <s v="FPRB284"/>
    <s v="Moments"/>
    <s v="Item"/>
    <s v="BEVERAGE"/>
    <s v="Bar"/>
    <s v="NON ALCOHOLIC BEVERAGES"/>
    <s v="TEA"/>
    <n v="22"/>
    <n v="19.36"/>
    <n v="0"/>
    <n v="0.35"/>
    <n v="2.64"/>
    <n v="1"/>
    <n v="0.0180785123966942"/>
    <s v="Low Then 10%"/>
    <s v="Low Then 20%"/>
  </r>
  <r>
    <x v="1"/>
    <x v="1"/>
    <s v="FPRB285"/>
    <s v="Moroccan Mint"/>
    <s v="Item"/>
    <s v="BEVERAGE"/>
    <s v="Bar"/>
    <s v="NON ALCOHOLIC BEVERAGES"/>
    <s v="TEA"/>
    <n v="902"/>
    <n v="794.552"/>
    <n v="6.6"/>
    <n v="9.35"/>
    <n v="107.448"/>
    <n v="41"/>
    <n v="0.0117676376121387"/>
    <s v="Low Then 10%"/>
    <s v="Low Then 20%"/>
  </r>
  <r>
    <x v="1"/>
    <x v="1"/>
    <s v="FPRB286"/>
    <s v="P&amp;P"/>
    <s v="Item"/>
    <s v="BEVERAGE"/>
    <s v="Bar"/>
    <s v="NON ALCOHOLIC BEVERAGES"/>
    <s v="TEA"/>
    <n v="594"/>
    <n v="522.72"/>
    <n v="0"/>
    <n v="5.84"/>
    <n v="71.28"/>
    <n v="27"/>
    <n v="0.0111723293541475"/>
    <s v="Low Then 10%"/>
    <s v="Low Then 20%"/>
  </r>
  <r>
    <x v="1"/>
    <x v="1"/>
    <s v="FPRB287"/>
    <s v="Rooibos"/>
    <s v="Item"/>
    <s v="BEVERAGE"/>
    <s v="Bar"/>
    <s v="NON ALCOHOLIC BEVERAGES"/>
    <s v="TEA"/>
    <n v="198"/>
    <n v="174.24"/>
    <n v="0"/>
    <n v="2.7"/>
    <n v="23.76"/>
    <n v="9"/>
    <n v="0.015495867768595"/>
    <s v="Low Then 10%"/>
    <s v="Low Then 20%"/>
  </r>
  <r>
    <x v="1"/>
    <x v="1"/>
    <s v="FPRB288"/>
    <s v="Rose White"/>
    <s v="Item"/>
    <s v="BEVERAGE"/>
    <s v="Bar"/>
    <s v="NON ALCOHOLIC BEVERAGES"/>
    <s v="TEA"/>
    <n v="176"/>
    <n v="154.88"/>
    <n v="0"/>
    <n v="0.87"/>
    <n v="21.12"/>
    <n v="8"/>
    <n v="0.0056172520661157"/>
    <s v="Low Then 10%"/>
    <s v="Low Then 20%"/>
  </r>
  <r>
    <x v="1"/>
    <x v="1"/>
    <s v="FPRB289"/>
    <s v="Rush Hour Berry"/>
    <s v="Item"/>
    <s v="BEVERAGE"/>
    <s v="Bar"/>
    <s v="NON ALCOHOLIC BEVERAGES"/>
    <s v="TEA"/>
    <n v="286"/>
    <n v="251.68"/>
    <n v="0"/>
    <n v="1.27"/>
    <n v="34.32"/>
    <n v="13"/>
    <n v="0.005046090273363"/>
    <s v="Low Then 10%"/>
    <s v="Low Then 20%"/>
  </r>
  <r>
    <x v="1"/>
    <x v="1"/>
    <s v="FPRB290"/>
    <s v="Sapphire Jasmine"/>
    <s v="Item"/>
    <s v="BEVERAGE"/>
    <s v="Bar"/>
    <s v="NON ALCOHOLIC BEVERAGES"/>
    <s v="TEA"/>
    <n v="22"/>
    <n v="19.36"/>
    <n v="0"/>
    <n v="0.06"/>
    <n v="2.64"/>
    <n v="1"/>
    <n v="0.00309917355371901"/>
    <s v="Low Then 10%"/>
    <s v="Low Then 20%"/>
  </r>
  <r>
    <x v="1"/>
    <x v="1"/>
    <s v="FPRB291"/>
    <s v="Spring Mao"/>
    <s v="Item"/>
    <s v="BEVERAGE"/>
    <s v="Bar"/>
    <s v="NON ALCOHOLIC BEVERAGES"/>
    <s v="TEA"/>
    <n v="198"/>
    <n v="174.24"/>
    <n v="0"/>
    <n v="1.34"/>
    <n v="23.76"/>
    <n v="9"/>
    <n v="0.00769054178145087"/>
    <s v="Low Then 10%"/>
    <s v="Low Then 20%"/>
  </r>
  <r>
    <x v="1"/>
    <x v="1"/>
    <s v="FPRB292"/>
    <s v="Vanilla Pu Erh"/>
    <s v="Item"/>
    <s v="BEVERAGE"/>
    <s v="Bar"/>
    <s v="NON ALCOHOLIC BEVERAGES"/>
    <s v="TEA"/>
    <n v="264"/>
    <n v="233.376"/>
    <n v="8.8"/>
    <n v="2.07"/>
    <n v="30.624"/>
    <n v="12"/>
    <n v="0.00886980666392431"/>
    <s v="Low Then 10%"/>
    <s v="Low Then 20%"/>
  </r>
  <r>
    <x v="1"/>
    <x v="1"/>
    <s v="FPRB293"/>
    <s v="Acqua Panna Large"/>
    <s v="Item"/>
    <s v="BEVERAGE"/>
    <s v="Bar"/>
    <s v="NON ALCOHOLIC BEVERAGES"/>
    <s v="WATER"/>
    <n v="25746"/>
    <n v="22660.3704"/>
    <n v="32.42"/>
    <n v="3371.5"/>
    <n v="3085.6296"/>
    <n v="613"/>
    <n v="0.148783975746486"/>
    <s v="High then 10%"/>
    <s v="Low Then 20%"/>
  </r>
  <r>
    <x v="1"/>
    <x v="1"/>
    <s v="FPRB294"/>
    <s v="Acqua Panna Small"/>
    <s v="Item"/>
    <s v="BEVERAGE"/>
    <s v="Bar"/>
    <s v="NON ALCOHOLIC BEVERAGES"/>
    <s v="WATER"/>
    <n v="2112"/>
    <n v="1858.56"/>
    <n v="0"/>
    <n v="242.001166666667"/>
    <n v="253.44"/>
    <n v="66"/>
    <n v="0.130208961059458"/>
    <s v="High then 10%"/>
    <s v="Low Then 20%"/>
  </r>
  <r>
    <x v="1"/>
    <x v="1"/>
    <s v="FPRB295"/>
    <s v="San. Pellegrino Large"/>
    <s v="Item"/>
    <s v="BEVERAGE"/>
    <s v="Bar"/>
    <s v="NON ALCOHOLIC BEVERAGES"/>
    <s v="WATER"/>
    <n v="6510"/>
    <n v="5728.8"/>
    <n v="0"/>
    <n v="865.416666666666"/>
    <n v="781.2"/>
    <n v="155"/>
    <n v="0.151064213564213"/>
    <s v="High then 10%"/>
    <s v="Low Then 20%"/>
  </r>
  <r>
    <x v="1"/>
    <x v="1"/>
    <s v="FPRB296"/>
    <s v="San. Pellegrino Small"/>
    <s v="Item"/>
    <s v="BEVERAGE"/>
    <s v="Bar"/>
    <s v="NON ALCOHOLIC BEVERAGES"/>
    <s v="WATER"/>
    <n v="1600"/>
    <n v="1408"/>
    <n v="0"/>
    <n v="206.241666666667"/>
    <n v="192"/>
    <n v="50"/>
    <n v="0.146478456439394"/>
    <s v="High then 10%"/>
    <s v="Low Then 20%"/>
  </r>
  <r>
    <x v="0"/>
    <x v="4"/>
    <s v="FPREV002"/>
    <s v="E Tomato Brusc Bites"/>
    <s v="Item"/>
    <s v="KITCHEN"/>
    <s v="Kitchen"/>
    <s v="EVENT FOOD"/>
    <s v="EVT BRUSCHETTAS"/>
    <n v="6390"/>
    <n v="5631.762"/>
    <n v="71.35"/>
    <n v="1119.52"/>
    <n v="758.238"/>
    <n v="426"/>
    <n v="0.198786809527817"/>
    <s v="High then 10%"/>
    <s v="Low Then 20%"/>
  </r>
  <r>
    <x v="0"/>
    <x v="4"/>
    <s v="FPREV003"/>
    <s v="E Crab Brusc Bites"/>
    <s v="Item"/>
    <s v="KITCHEN"/>
    <s v="Kitchen"/>
    <s v="EVENT FOOD"/>
    <s v="EVT BRUSCHETTAS"/>
    <n v="2250"/>
    <n v="1980.5976"/>
    <n v="4.98"/>
    <n v="123.33"/>
    <n v="269.4024"/>
    <n v="45"/>
    <n v="0.0622690848459071"/>
    <s v="Low Then 10%"/>
    <s v="Low Then 20%"/>
  </r>
  <r>
    <x v="0"/>
    <x v="4"/>
    <s v="FPREV004"/>
    <s v="E Hummus In Bread Cup"/>
    <s v="Item"/>
    <s v="KITCHEN"/>
    <s v="Kitchen"/>
    <s v="EVENT FOOD"/>
    <s v="EVT STARTERS"/>
    <n v="2340"/>
    <n v="2059.4028"/>
    <n v="1.69"/>
    <n v="402.55"/>
    <n v="280.5972"/>
    <n v="234"/>
    <n v="0.19546928847528"/>
    <s v="High then 10%"/>
    <s v="Low Then 20%"/>
  </r>
  <r>
    <x v="0"/>
    <x v="4"/>
    <s v="FPREV005"/>
    <s v="E Salmone Tartar On Cucumber"/>
    <s v="Item"/>
    <s v="KITCHEN"/>
    <s v="Kitchen"/>
    <s v="EVENT FOOD"/>
    <s v="EVT STARTERS"/>
    <n v="490"/>
    <n v="431.3008"/>
    <n v="0.84"/>
    <n v="108.7"/>
    <n v="58.6992"/>
    <n v="49"/>
    <n v="0.252028282813294"/>
    <s v="High then 10%"/>
    <s v="High Then 20%"/>
  </r>
  <r>
    <x v="0"/>
    <x v="4"/>
    <s v="FPREV006"/>
    <s v="E Salmon Tacos"/>
    <s v="Item"/>
    <s v="KITCHEN"/>
    <s v="Kitchen"/>
    <s v="EVENT FOOD"/>
    <s v="EVT STARTERS"/>
    <n v="2798"/>
    <n v="2467.6724"/>
    <n v="45.27"/>
    <n v="545.48"/>
    <n v="330.3276"/>
    <n v="257"/>
    <n v="0.221050411715915"/>
    <s v="High then 10%"/>
    <s v="High Then 20%"/>
  </r>
  <r>
    <x v="0"/>
    <x v="4"/>
    <s v="FPREV007"/>
    <s v="E Crispy Rice With Tuna 1Pc"/>
    <s v="Item"/>
    <s v="KITCHEN"/>
    <s v="Kitchen"/>
    <s v="EVENT FOOD"/>
    <s v="EVT STARTERS"/>
    <n v="2416"/>
    <n v="2126.4268"/>
    <n v="2.89"/>
    <n v="564.63"/>
    <n v="289.5732"/>
    <n v="156"/>
    <n v="0.265529949114637"/>
    <s v="High then 10%"/>
    <s v="High Then 20%"/>
  </r>
  <r>
    <x v="0"/>
    <x v="4"/>
    <s v="FPREV008"/>
    <s v="E Caviar Blinis"/>
    <s v="Item"/>
    <s v="KITCHEN"/>
    <s v="Kitchen"/>
    <s v="EVENT FOOD"/>
    <s v="EVT STARTERS"/>
    <n v="2400"/>
    <n v="2112.1416"/>
    <n v="1.18"/>
    <n v="523.76"/>
    <n v="287.8584"/>
    <n v="80"/>
    <n v="0.247975798592291"/>
    <s v="High then 10%"/>
    <s v="High Then 20%"/>
  </r>
  <r>
    <x v="0"/>
    <x v="4"/>
    <s v="FPREV009"/>
    <s v="E Korean Beef Lettuce Wraps"/>
    <s v="Item"/>
    <s v="KITCHEN"/>
    <s v="Kitchen"/>
    <s v="EVENT FOOD"/>
    <s v="EVT STARTERS"/>
    <n v="795"/>
    <n v="705.246"/>
    <n v="47.05"/>
    <n v="255.65"/>
    <n v="89.754"/>
    <n v="53"/>
    <n v="0.362497624942219"/>
    <s v="High then 10%"/>
    <s v="High Then 20%"/>
  </r>
  <r>
    <x v="0"/>
    <x v="4"/>
    <s v="FPREV011"/>
    <s v="E Mini Pastrami Croissant"/>
    <s v="Item"/>
    <s v="KITCHEN"/>
    <s v="Kitchen"/>
    <s v="EVENT FOOD"/>
    <s v="EVT STARTERS"/>
    <n v="772"/>
    <n v="680.3884"/>
    <n v="8.57"/>
    <n v="124.15"/>
    <n v="91.6116"/>
    <n v="38.6"/>
    <n v="0.182469307236866"/>
    <s v="High then 10%"/>
    <s v="Low Then 20%"/>
  </r>
  <r>
    <x v="0"/>
    <x v="4"/>
    <s v="FPREV012"/>
    <s v="E Mini Salmon Croissant"/>
    <s v="Item"/>
    <s v="KITCHEN"/>
    <s v="Kitchen"/>
    <s v="EVENT FOOD"/>
    <s v="EVT STARTERS"/>
    <n v="940"/>
    <n v="832.5184"/>
    <n v="44.32"/>
    <n v="251.75"/>
    <n v="107.4816"/>
    <n v="47"/>
    <n v="0.30239571882135"/>
    <s v="High then 10%"/>
    <s v="High Then 20%"/>
  </r>
  <r>
    <x v="0"/>
    <x v="4"/>
    <s v="FPREV013"/>
    <s v="E Mini Turkey Croissant"/>
    <s v="Item"/>
    <s v="KITCHEN"/>
    <s v="Kitchen"/>
    <s v="EVENT FOOD"/>
    <s v="EVT STARTERS"/>
    <n v="2152"/>
    <n v="1898.2588"/>
    <n v="37.49"/>
    <n v="491.8"/>
    <n v="253.7412"/>
    <n v="107.6"/>
    <n v="0.259079531199855"/>
    <s v="High then 10%"/>
    <s v="High Then 20%"/>
  </r>
  <r>
    <x v="0"/>
    <x v="4"/>
    <s v="FPREV015"/>
    <s v="E Salted Edamame"/>
    <s v="Item"/>
    <s v="KITCHEN"/>
    <s v="Kitchen"/>
    <s v="EVENT FOOD"/>
    <s v="EVT STARTERS"/>
    <n v="30"/>
    <n v="26.4"/>
    <n v="0"/>
    <n v="2.76"/>
    <n v="3.6"/>
    <n v="1"/>
    <n v="0.104545454545455"/>
    <s v="High then 10%"/>
    <s v="Low Then 20%"/>
  </r>
  <r>
    <x v="2"/>
    <x v="3"/>
    <s v="FPREV016"/>
    <s v="E Assorted Fruit Platter"/>
    <s v="Item"/>
    <s v="KITCHEN"/>
    <s v="Kitchen"/>
    <s v="EVENT PASTRY"/>
    <s v="EVT FRUIT &amp; BURRIES"/>
    <n v="5500"/>
    <n v="4841.1004"/>
    <n v="9.17"/>
    <n v="891.5725"/>
    <n v="658.8996"/>
    <n v="22"/>
    <n v="0.184167322784712"/>
    <s v="High then 10%"/>
    <s v="Low Then 20%"/>
  </r>
  <r>
    <x v="2"/>
    <x v="3"/>
    <s v="FPREV016"/>
    <s v="E Assorted Fruit Platter"/>
    <s v="Item"/>
    <s v="KITCHEN"/>
    <s v="Pastry"/>
    <s v="EVENT PASTRY"/>
    <s v="EVT FRUIT &amp; BURRIES"/>
    <n v="1250"/>
    <n v="1118.87"/>
    <n v="157.25"/>
    <n v="213.65"/>
    <n v="131.13"/>
    <n v="5"/>
    <n v="0.190951585081377"/>
    <s v="High then 10%"/>
    <s v="Low Then 20%"/>
  </r>
  <r>
    <x v="0"/>
    <x v="4"/>
    <s v="FPREV017"/>
    <s v="E Berry Canape"/>
    <s v="Item"/>
    <s v="KITCHEN"/>
    <s v="Kitchen"/>
    <s v="EVENT FOOD"/>
    <s v="EVT FRUIT &amp; BURRIES"/>
    <n v="5178"/>
    <n v="4557.9084"/>
    <n v="10.57"/>
    <n v="1076.75"/>
    <n v="620.0916"/>
    <n v="21.68"/>
    <n v="0.236237744488239"/>
    <s v="High then 10%"/>
    <s v="High Then 20%"/>
  </r>
  <r>
    <x v="0"/>
    <x v="4"/>
    <s v="FPREV018"/>
    <s v="E Beef Carpaccio"/>
    <s v="Item"/>
    <s v="KITCHEN"/>
    <s v="Kitchen"/>
    <s v="EVENT FOOD"/>
    <s v="EVT COLD APPETIZER"/>
    <n v="1200"/>
    <n v="1056"/>
    <n v="0"/>
    <n v="112.97"/>
    <n v="144"/>
    <n v="6"/>
    <n v="0.106979166666667"/>
    <s v="High then 10%"/>
    <s v="Low Then 20%"/>
  </r>
  <r>
    <x v="0"/>
    <x v="4"/>
    <s v="FPREV019"/>
    <s v="E Beef Tartare"/>
    <s v="Item"/>
    <s v="KITCHEN"/>
    <s v="Kitchen"/>
    <s v="EVENT FOOD"/>
    <s v="EVT COLD APPETIZER"/>
    <n v="345"/>
    <n v="303.6"/>
    <n v="0"/>
    <n v="68.29"/>
    <n v="41.4"/>
    <n v="3"/>
    <n v="0.224934123847167"/>
    <s v="High then 10%"/>
    <s v="High Then 20%"/>
  </r>
  <r>
    <x v="0"/>
    <x v="0"/>
    <s v="FPREV020"/>
    <s v="E Burrata &amp; Tomatoes"/>
    <s v="Item"/>
    <s v="KITCHEN"/>
    <s v="Cold"/>
    <s v="FOOD"/>
    <s v="EVT SALAD"/>
    <n v="1365"/>
    <n v="1201.71"/>
    <n v="4.25"/>
    <n v="234.79"/>
    <n v="163.29"/>
    <n v="13"/>
    <n v="0.195379916951677"/>
    <s v="High then 10%"/>
    <s v="Low Then 20%"/>
  </r>
  <r>
    <x v="0"/>
    <x v="4"/>
    <s v="FPREV024"/>
    <s v="E Cold Cut Platter"/>
    <s v="Item"/>
    <s v="KITCHEN"/>
    <s v="Kitchen"/>
    <s v="EVENT FOOD"/>
    <s v="EVT COLD APPETIZER"/>
    <n v="2640"/>
    <n v="2329.4856"/>
    <n v="52.38"/>
    <n v="731.89"/>
    <n v="310.5144"/>
    <n v="17.4"/>
    <n v="0.314185243300066"/>
    <s v="High then 10%"/>
    <s v="High Then 20%"/>
  </r>
  <r>
    <x v="0"/>
    <x v="4"/>
    <s v="FPREV025"/>
    <s v="E Cheese Platter"/>
    <s v="Item"/>
    <s v="KITCHEN"/>
    <s v="Kitchen"/>
    <s v="EVENT FOOD"/>
    <s v="EVT COLD APPETIZER"/>
    <n v="4440"/>
    <n v="3913.7196"/>
    <n v="54.33"/>
    <n v="1636.28"/>
    <n v="526.2804"/>
    <n v="29.4"/>
    <n v="0.418088204377237"/>
    <s v="High then 10%"/>
    <s v="High Then 20%"/>
  </r>
  <r>
    <x v="0"/>
    <x v="4"/>
    <s v="FPREV027"/>
    <s v="E Vegetable Platter"/>
    <s v="Item"/>
    <s v="KITCHEN"/>
    <s v="Kitchen"/>
    <s v="EVENT FOOD"/>
    <s v="EVT COLD APPETIZER"/>
    <n v="3125"/>
    <n v="2757.794"/>
    <n v="64.95"/>
    <n v="314.8"/>
    <n v="367.206"/>
    <n v="25"/>
    <n v="0.114149207663807"/>
    <s v="High then 10%"/>
    <s v="Low Then 20%"/>
  </r>
  <r>
    <x v="0"/>
    <x v="4"/>
    <s v="FPREV028"/>
    <s v="E Chicken Salad"/>
    <s v="Item"/>
    <s v="KITCHEN"/>
    <s v="Kitchen"/>
    <s v="EVENT FOOD"/>
    <s v="EVT SALAD"/>
    <n v="4050"/>
    <n v="3570.528"/>
    <n v="54.4"/>
    <n v="515.18"/>
    <n v="479.472"/>
    <n v="54"/>
    <n v="0.144286783355291"/>
    <s v="High then 10%"/>
    <s v="Low Then 20%"/>
  </r>
  <r>
    <x v="0"/>
    <x v="4"/>
    <s v="FPREV030"/>
    <s v="E Golden Fried Halloumi &amp; Veg."/>
    <s v="Item"/>
    <s v="KITCHEN"/>
    <s v="Kitchen"/>
    <s v="EVENT FOOD"/>
    <s v="EVT SALAD"/>
    <n v="1800"/>
    <n v="1584.1488"/>
    <n v="1.24"/>
    <n v="313.863333333333"/>
    <n v="215.8512"/>
    <n v="24"/>
    <n v="0.198127431800178"/>
    <s v="High then 10%"/>
    <s v="Low Then 20%"/>
  </r>
  <r>
    <x v="0"/>
    <x v="4"/>
    <s v="FPREV031"/>
    <s v="E Tuna Niçoise"/>
    <s v="Item"/>
    <s v="KITCHEN"/>
    <s v="Kitchen"/>
    <s v="EVENT FOOD"/>
    <s v="EVT SALAD"/>
    <n v="855"/>
    <n v="752.5728"/>
    <n v="1.44"/>
    <n v="238.4"/>
    <n v="102.4272"/>
    <n v="9"/>
    <n v="0.316779984607469"/>
    <s v="High then 10%"/>
    <s v="High Then 20%"/>
  </r>
  <r>
    <x v="0"/>
    <x v="4"/>
    <s v="FPREV033"/>
    <s v="E Green Bowl"/>
    <s v="Item"/>
    <s v="KITCHEN"/>
    <s v="Kitchen"/>
    <s v="EVENT FOOD"/>
    <s v="EVT SALAD"/>
    <n v="2635"/>
    <n v="2319.3112"/>
    <n v="4.26"/>
    <n v="480.51"/>
    <n v="315.6888"/>
    <n v="31"/>
    <n v="0.207177889711394"/>
    <s v="High then 10%"/>
    <s v="High Then 20%"/>
  </r>
  <r>
    <x v="0"/>
    <x v="4"/>
    <s v="FPREV035"/>
    <s v="E Shrimp Popcorn"/>
    <s v="Item"/>
    <s v="KITCHEN"/>
    <s v="Kitchen"/>
    <s v="EVENT FOOD"/>
    <s v="EVT HOT APPETIZER"/>
    <n v="3825"/>
    <n v="3380.5956"/>
    <n v="121.63"/>
    <n v="961.304545454546"/>
    <n v="444.4044"/>
    <n v="45"/>
    <n v="0.284359520983387"/>
    <s v="High then 10%"/>
    <s v="High Then 20%"/>
  </r>
  <r>
    <x v="0"/>
    <x v="4"/>
    <s v="FPREV036"/>
    <s v="E Cauliflower Popcorn"/>
    <s v="Item"/>
    <s v="KITCHEN"/>
    <s v="Kitchen"/>
    <s v="EVENT FOOD"/>
    <s v="EVT HOT APPETIZER"/>
    <n v="2585"/>
    <n v="2275.046"/>
    <n v="2.05"/>
    <n v="554.35"/>
    <n v="309.954"/>
    <n v="47"/>
    <n v="0.243665402809438"/>
    <s v="High then 10%"/>
    <s v="High Then 20%"/>
  </r>
  <r>
    <x v="0"/>
    <x v="4"/>
    <s v="FPREV037"/>
    <s v="E Fried Calamari"/>
    <s v="Item"/>
    <s v="KITCHEN"/>
    <s v="Kitchen"/>
    <s v="EVENT FOOD"/>
    <s v="EVT HOT APPETIZER"/>
    <n v="210"/>
    <n v="184.8"/>
    <n v="0"/>
    <n v="59.35"/>
    <n v="25.2"/>
    <n v="3"/>
    <n v="0.321158008658009"/>
    <s v="High then 10%"/>
    <s v="High Then 20%"/>
  </r>
  <r>
    <x v="0"/>
    <x v="0"/>
    <s v="FPREV042"/>
    <s v="E Seafood Assortment"/>
    <s v="Item"/>
    <s v="KITCHEN"/>
    <s v="Kitchen"/>
    <s v="FOOD"/>
    <s v="EVT MAIN"/>
    <n v="1350"/>
    <n v="1188.7164"/>
    <n v="5.97"/>
    <n v="764.78"/>
    <n v="161.2836"/>
    <n v="3"/>
    <n v="0.643366239415894"/>
    <s v="High then 10%"/>
    <s v="High Then 20%"/>
  </r>
  <r>
    <x v="0"/>
    <x v="0"/>
    <s v="FPREV044"/>
    <s v="E Grilled Ribye 6-8 pax"/>
    <s v="Item"/>
    <s v="KITCHEN"/>
    <s v="Kitchen"/>
    <s v="FOOD"/>
    <s v="EVT MAIN"/>
    <n v="2500"/>
    <n v="2206.0948"/>
    <n v="50.79"/>
    <n v="559.59"/>
    <n v="293.9052"/>
    <n v="2"/>
    <n v="0.253656370524059"/>
    <s v="High then 10%"/>
    <s v="High Then 20%"/>
  </r>
  <r>
    <x v="0"/>
    <x v="0"/>
    <s v="FPREV045"/>
    <s v="E Tamohawk Steak 7-10 PAX"/>
    <s v="Item"/>
    <s v="KITCHEN"/>
    <s v="Kitchen"/>
    <s v="FOOD"/>
    <s v="EVT MAIN"/>
    <n v="5400"/>
    <n v="4753.4628"/>
    <n v="12.19"/>
    <n v="717.22"/>
    <n v="646.5372"/>
    <n v="3"/>
    <n v="0.150883688413424"/>
    <s v="High then 10%"/>
    <s v="Low Then 20%"/>
  </r>
  <r>
    <x v="0"/>
    <x v="0"/>
    <s v="FPREV046"/>
    <s v="E Lem Pep Chk Breast 5-8 Pax"/>
    <s v="Item"/>
    <s v="KITCHEN"/>
    <s v="Kitchen"/>
    <s v="FOOD"/>
    <s v="EVT MAIN"/>
    <n v="700"/>
    <n v="617.7064"/>
    <n v="14.22"/>
    <n v="130.75"/>
    <n v="82.2936"/>
    <n v="2"/>
    <n v="0.211670139729813"/>
    <s v="High then 10%"/>
    <s v="High Then 20%"/>
  </r>
  <r>
    <x v="0"/>
    <x v="4"/>
    <s v="FPREV047"/>
    <s v="E French Fries"/>
    <s v="Item"/>
    <s v="KITCHEN"/>
    <s v="Kitchen"/>
    <s v="EVENT FOOD"/>
    <s v="EVT SIDE"/>
    <n v="1152"/>
    <n v="1014.162"/>
    <n v="3.35"/>
    <n v="57.46"/>
    <n v="137.838"/>
    <n v="32"/>
    <n v="0.0566576148583757"/>
    <s v="Low Then 10%"/>
    <s v="Low Then 20%"/>
  </r>
  <r>
    <x v="0"/>
    <x v="4"/>
    <s v="FPREV048"/>
    <s v="E Mashed Potato Truffle"/>
    <s v="Item"/>
    <s v="KITCHEN"/>
    <s v="Kitchen"/>
    <s v="EVENT FOOD"/>
    <s v="EVT SIDE"/>
    <n v="576"/>
    <n v="507.4008"/>
    <n v="4.34"/>
    <n v="145.93"/>
    <n v="68.5992"/>
    <n v="16"/>
    <n v="0.287603015210067"/>
    <s v="High then 10%"/>
    <s v="High Then 20%"/>
  </r>
  <r>
    <x v="0"/>
    <x v="4"/>
    <s v="FPREV049"/>
    <s v="E Roasted Baby Potatos"/>
    <s v="Item"/>
    <s v="KITCHEN"/>
    <s v="Kitchen"/>
    <s v="EVENT FOOD"/>
    <s v="EVT SIDE"/>
    <n v="360"/>
    <n v="317.2944"/>
    <n v="4.12"/>
    <n v="55.54"/>
    <n v="42.7056"/>
    <n v="10"/>
    <n v="0.175042484203944"/>
    <s v="High then 10%"/>
    <s v="Low Then 20%"/>
  </r>
  <r>
    <x v="0"/>
    <x v="4"/>
    <s v="FPREV050"/>
    <s v="E Mixed Grilled Veggies"/>
    <s v="Item"/>
    <s v="KITCHEN"/>
    <s v="Kitchen"/>
    <s v="EVENT FOOD"/>
    <s v="EVT SIDE"/>
    <n v="828"/>
    <n v="728.8404"/>
    <n v="1.67"/>
    <n v="173.11"/>
    <n v="99.1596"/>
    <n v="23"/>
    <n v="0.237514276102148"/>
    <s v="High then 10%"/>
    <s v="High Then 20%"/>
  </r>
  <r>
    <x v="0"/>
    <x v="4"/>
    <s v="FPREV051"/>
    <s v="E Margarita P"/>
    <s v="Item"/>
    <s v="KITCHEN"/>
    <s v="Kitchen"/>
    <s v="EVENT FOOD"/>
    <s v="EVT PIZZA"/>
    <n v="12455"/>
    <n v="10987.8464"/>
    <n v="228.72"/>
    <n v="1203.84104780159"/>
    <n v="1467.1536"/>
    <n v="155"/>
    <n v="0.109561146377291"/>
    <s v="High then 10%"/>
    <s v="Low Then 20%"/>
  </r>
  <r>
    <x v="0"/>
    <x v="4"/>
    <s v="FPREV052"/>
    <s v="E Sweet Potato Fries"/>
    <s v="Item"/>
    <s v="KITCHEN"/>
    <s v="Kitchen"/>
    <s v="EVENT FOOD"/>
    <s v="EVT SIDE"/>
    <n v="972"/>
    <n v="855.8616"/>
    <n v="4.18"/>
    <n v="137.154"/>
    <n v="116.1384"/>
    <n v="27"/>
    <n v="0.160252545505021"/>
    <s v="High then 10%"/>
    <s v="Low Then 20%"/>
  </r>
  <r>
    <x v="0"/>
    <x v="4"/>
    <s v="FPREV053"/>
    <s v="E Beef Pepperoni"/>
    <s v="Item"/>
    <s v="KITCHEN"/>
    <s v="Kitchen"/>
    <s v="EVENT FOOD"/>
    <s v="EVT PIZZA"/>
    <n v="3895"/>
    <n v="3434.3428"/>
    <n v="56.19"/>
    <n v="591.805714285714"/>
    <n v="460.6572"/>
    <n v="41"/>
    <n v="0.172319930988169"/>
    <s v="High then 10%"/>
    <s v="Low Then 20%"/>
  </r>
  <r>
    <x v="0"/>
    <x v="4"/>
    <s v="FPREV054"/>
    <s v="E Prosciutto Funghi"/>
    <s v="Item"/>
    <s v="KITCHEN"/>
    <s v="Kitchen"/>
    <s v="EVENT FOOD"/>
    <s v="EVT PIZZA"/>
    <n v="95"/>
    <n v="83.6"/>
    <n v="0"/>
    <n v="13.69"/>
    <n v="11.4"/>
    <n v="1"/>
    <n v="0.163755980861244"/>
    <s v="High then 10%"/>
    <s v="Low Then 20%"/>
  </r>
  <r>
    <x v="0"/>
    <x v="4"/>
    <s v="FPREV055"/>
    <s v="E Tomato &amp; Burrata P"/>
    <s v="Item"/>
    <s v="KITCHEN"/>
    <s v="Kitchen"/>
    <s v="EVENT FOOD"/>
    <s v="EVT PIZZA"/>
    <n v="575"/>
    <n v="506.1284"/>
    <n v="1.07"/>
    <n v="94.805"/>
    <n v="68.8716"/>
    <n v="5"/>
    <n v="0.187314128193557"/>
    <s v="High then 10%"/>
    <s v="Low Then 20%"/>
  </r>
  <r>
    <x v="0"/>
    <x v="4"/>
    <s v="FPREV056"/>
    <s v="E Truffle Mushroom And Parmesan"/>
    <s v="Item"/>
    <s v="KITCHEN"/>
    <s v="Kitchen"/>
    <s v="EVENT FOOD"/>
    <s v="EVT PIZZA"/>
    <n v="2330"/>
    <n v="2055.4664"/>
    <n v="42.22"/>
    <n v="436.93"/>
    <n v="274.5336"/>
    <n v="20"/>
    <n v="0.21256976032301"/>
    <s v="High then 10%"/>
    <s v="High Then 20%"/>
  </r>
  <r>
    <x v="0"/>
    <x v="4"/>
    <s v="FPREV057"/>
    <s v="E Vegetarian Pizza"/>
    <s v="Item"/>
    <s v="KITCHEN"/>
    <s v="Kitchen"/>
    <s v="EVENT FOOD"/>
    <s v="EVT PIZZA"/>
    <n v="850"/>
    <n v="751.7608"/>
    <n v="31.34"/>
    <n v="198.35"/>
    <n v="98.2392"/>
    <n v="10"/>
    <n v="0.263847223744574"/>
    <s v="High then 10%"/>
    <s v="High Then 20%"/>
  </r>
  <r>
    <x v="0"/>
    <x v="4"/>
    <s v="FPREV058"/>
    <s v="E Grilled Corn Skewers 3 Pcs"/>
    <s v="Item"/>
    <s v="KITCHEN"/>
    <s v="Kitchen"/>
    <s v="EVENT FOOD"/>
    <s v="EVT KIDS MENU"/>
    <n v="455"/>
    <n v="405.6812"/>
    <n v="44.01"/>
    <n v="29.25"/>
    <n v="49.3188"/>
    <n v="13"/>
    <n v="0.0721009502042491"/>
    <s v="Low Then 10%"/>
    <s v="Low Then 20%"/>
  </r>
  <r>
    <x v="0"/>
    <x v="4"/>
    <s v="FPREV059"/>
    <s v="E Mini Sandwhiches"/>
    <s v="Item"/>
    <s v="KITCHEN"/>
    <s v="Kitchen"/>
    <s v="EVENT FOOD"/>
    <s v="EVT KIDS MENU"/>
    <n v="350"/>
    <n v="309.62"/>
    <n v="13.5"/>
    <n v="33.06"/>
    <n v="40.38"/>
    <n v="7"/>
    <n v="0.106776048058911"/>
    <s v="High then 10%"/>
    <s v="Low Then 20%"/>
  </r>
  <r>
    <x v="0"/>
    <x v="4"/>
    <s v="FPREV060"/>
    <s v="E Fried Cheese Croquette 1 Pc"/>
    <s v="Item"/>
    <s v="KITCHEN"/>
    <s v="Kitchen"/>
    <s v="EVENT FOOD"/>
    <s v="EVT KIDS MENU"/>
    <n v="80"/>
    <n v="70.4108"/>
    <n v="0.09"/>
    <n v="8.08"/>
    <n v="9.5892"/>
    <n v="16"/>
    <n v="0.114755122793662"/>
    <s v="High then 10%"/>
    <s v="Low Then 20%"/>
  </r>
  <r>
    <x v="0"/>
    <x v="4"/>
    <s v="FPREV061"/>
    <s v="E Shrimp Skewers"/>
    <s v="Item"/>
    <s v="KITCHEN"/>
    <s v="Kitchen"/>
    <s v="EVENT FOOD"/>
    <s v="EVT KIDS MENU"/>
    <n v="300"/>
    <n v="264.2124"/>
    <n v="1.77"/>
    <n v="50.84"/>
    <n v="35.7876"/>
    <n v="10"/>
    <n v="0.192420946178151"/>
    <s v="High then 10%"/>
    <s v="Low Then 20%"/>
  </r>
  <r>
    <x v="0"/>
    <x v="4"/>
    <s v="FPREV062"/>
    <s v="E Salmon Skewers"/>
    <s v="Item"/>
    <s v="KITCHEN"/>
    <s v="Kitchen"/>
    <s v="EVENT FOOD"/>
    <s v="EVT KIDS MENU"/>
    <n v="480"/>
    <n v="422.8164"/>
    <n v="3.47"/>
    <n v="57.02"/>
    <n v="57.1836"/>
    <n v="16"/>
    <n v="0.134857588305468"/>
    <s v="High then 10%"/>
    <s v="Low Then 20%"/>
  </r>
  <r>
    <x v="0"/>
    <x v="4"/>
    <s v="FPREV063"/>
    <s v="E Meatball Skewers"/>
    <s v="Item"/>
    <s v="KITCHEN"/>
    <s v="Kitchen"/>
    <s v="EVENT FOOD"/>
    <s v="EVT KIDS MENU"/>
    <n v="660"/>
    <n v="581.1156"/>
    <n v="2.63"/>
    <n v="260.63"/>
    <n v="78.8844"/>
    <n v="22"/>
    <n v="0.448499403561013"/>
    <s v="High then 10%"/>
    <s v="High Then 20%"/>
  </r>
  <r>
    <x v="0"/>
    <x v="4"/>
    <s v="FPREV064"/>
    <s v="E Chicken Skewers"/>
    <s v="Item"/>
    <s v="KITCHEN"/>
    <s v="Kitchen"/>
    <s v="EVENT FOOD"/>
    <s v="EVT KIDS MENU"/>
    <n v="1530"/>
    <n v="1346.9304"/>
    <n v="4.42"/>
    <n v="281.14"/>
    <n v="183.0696"/>
    <n v="51"/>
    <n v="0.208726449414164"/>
    <s v="High then 10%"/>
    <s v="High Then 20%"/>
  </r>
  <r>
    <x v="0"/>
    <x v="4"/>
    <s v="FPREV066"/>
    <s v="E Beef Dumplings"/>
    <s v="Item"/>
    <s v="KITCHEN"/>
    <s v="Kitchen"/>
    <s v="EVENT FOOD"/>
    <s v="EVT KIDS MENU"/>
    <n v="110"/>
    <n v="96.8"/>
    <n v="0"/>
    <n v="30.44"/>
    <n v="13.2"/>
    <n v="2"/>
    <n v="0.314462809917355"/>
    <s v="High then 10%"/>
    <s v="High Then 20%"/>
  </r>
  <r>
    <x v="0"/>
    <x v="4"/>
    <s v="FPREV067"/>
    <s v="E Beef Sliders"/>
    <s v="Item"/>
    <s v="KITCHEN"/>
    <s v="Kitchen"/>
    <s v="EVENT FOOD"/>
    <s v="EVT KIDS MENU"/>
    <n v="3465"/>
    <n v="3064.068"/>
    <n v="123.9"/>
    <n v="778.45"/>
    <n v="400.932"/>
    <n v="77"/>
    <n v="0.254057677571124"/>
    <s v="High then 10%"/>
    <s v="High Then 20%"/>
  </r>
  <r>
    <x v="0"/>
    <x v="4"/>
    <s v="FPREV068"/>
    <s v="E Tomato Penne Chicken"/>
    <s v="Item"/>
    <s v="KITCHEN"/>
    <s v="Kitchen"/>
    <s v="EVENT FOOD"/>
    <s v="EVT KIDS MENU"/>
    <n v="455"/>
    <n v="400.5488"/>
    <n v="1.24"/>
    <n v="103.42"/>
    <n v="54.4512"/>
    <n v="13"/>
    <n v="0.258195755423559"/>
    <s v="High then 10%"/>
    <s v="High Then 20%"/>
  </r>
  <r>
    <x v="0"/>
    <x v="4"/>
    <s v="FPREV070"/>
    <s v="E Penne With Butter And Cheese"/>
    <s v="Item"/>
    <s v="KITCHEN"/>
    <s v="Kitchen"/>
    <s v="EVENT FOOD"/>
    <s v="EVT KIDS MENU"/>
    <n v="70"/>
    <n v="61.6348"/>
    <n v="0.29"/>
    <n v="13.21"/>
    <n v="8.3652"/>
    <n v="2"/>
    <n v="0.214326971126701"/>
    <s v="High then 10%"/>
    <s v="High Then 20%"/>
  </r>
  <r>
    <x v="0"/>
    <x v="4"/>
    <s v="FPREV072"/>
    <s v="E Chicken Nuggets"/>
    <s v="Item"/>
    <s v="KITCHEN"/>
    <s v="Kitchen"/>
    <s v="EVENT FOOD"/>
    <s v="EVT KIDS MENU"/>
    <n v="15000"/>
    <n v="13227.2064"/>
    <n v="226.72"/>
    <n v="1186.39266666667"/>
    <n v="1772.7936"/>
    <n v="200"/>
    <n v="0.0896933661416722"/>
    <s v="Low Then 10%"/>
    <s v="Low Then 20%"/>
  </r>
  <r>
    <x v="0"/>
    <x v="4"/>
    <s v="FPREV074"/>
    <s v="E Vegetable Sticks"/>
    <s v="Item"/>
    <s v="KITCHEN"/>
    <s v="Kitchen"/>
    <s v="EVENT FOOD"/>
    <s v="EVT KIDS MENU"/>
    <n v="2760"/>
    <n v="2434.4136"/>
    <n v="46.78"/>
    <n v="306.02"/>
    <n v="325.5864"/>
    <n v="120"/>
    <n v="0.125705837331832"/>
    <s v="High then 10%"/>
    <s v="Low Then 20%"/>
  </r>
  <r>
    <x v="0"/>
    <x v="4"/>
    <s v="FPREV075"/>
    <s v="E Fruit Cups"/>
    <s v="Item"/>
    <s v="KITCHEN"/>
    <s v="Kitchen"/>
    <s v="EVENT FOOD"/>
    <s v="EVT KIDS MENU"/>
    <n v="1518"/>
    <n v="1340.8836"/>
    <n v="42.03"/>
    <n v="342.6"/>
    <n v="177.1164"/>
    <n v="66"/>
    <n v="0.255503162243166"/>
    <s v="High then 10%"/>
    <s v="High Then 20%"/>
  </r>
  <r>
    <x v="0"/>
    <x v="4"/>
    <s v="FPREV076"/>
    <s v="E Salmon Brusc Bites"/>
    <s v="Item"/>
    <s v="KITCHEN"/>
    <s v="Kitchen"/>
    <s v="EVENT FOOD"/>
    <s v="EVT BRUSCHETTAS"/>
    <n v="1575"/>
    <n v="1391.8872"/>
    <n v="49.06"/>
    <n v="277.06"/>
    <n v="183.1128"/>
    <n v="105"/>
    <n v="0.19905348651816"/>
    <s v="High then 10%"/>
    <s v="Low Then 20%"/>
  </r>
  <r>
    <x v="0"/>
    <x v="4"/>
    <s v="FPREV077"/>
    <s v="E Skirt Steak Brusc Bites"/>
    <s v="Item"/>
    <s v="KITCHEN"/>
    <s v="Kitchen"/>
    <s v="EVENT FOOD"/>
    <s v="EVT BRUSCHETTAS"/>
    <n v="1695"/>
    <n v="1491.9972"/>
    <n v="3.31"/>
    <n v="1220.65"/>
    <n v="203.0028"/>
    <n v="113"/>
    <n v="0.818131562177195"/>
    <s v="High then 10%"/>
    <s v="High Then 20%"/>
  </r>
  <r>
    <x v="1"/>
    <x v="5"/>
    <s v="FPREV080"/>
    <s v="E Classic Lemondate"/>
    <s v="Item"/>
    <s v="BEVERAGE"/>
    <s v="Bar"/>
    <s v="EVENT BEVERAGE"/>
    <s v="EVT BEVERAGES"/>
    <n v="2080"/>
    <n v="1833.8644"/>
    <n v="28.87"/>
    <n v="163.93"/>
    <n v="246.1356"/>
    <n v="32"/>
    <n v="0.0893904696552264"/>
    <s v="Low Then 10%"/>
    <s v="Low Then 20%"/>
  </r>
  <r>
    <x v="1"/>
    <x v="5"/>
    <s v="FPREV081"/>
    <s v="E Baby Boss"/>
    <s v="Item"/>
    <s v="BEVERAGE"/>
    <s v="Bar"/>
    <s v="EVENT BEVERAGE"/>
    <s v="EVT BEVERAGES"/>
    <n v="1575"/>
    <n v="1386.9336"/>
    <n v="7.78"/>
    <n v="247.61"/>
    <n v="188.0664"/>
    <n v="21"/>
    <n v="0.178530536717836"/>
    <s v="High then 10%"/>
    <s v="Low Then 20%"/>
  </r>
  <r>
    <x v="1"/>
    <x v="5"/>
    <s v="FPREV082"/>
    <s v="E Orange Juice"/>
    <s v="Item"/>
    <s v="BEVERAGE"/>
    <s v="Bar"/>
    <s v="EVENT BEVERAGE"/>
    <s v="EVT BEVERAGES"/>
    <n v="5950"/>
    <n v="5240.5036"/>
    <n v="37.53"/>
    <n v="765.516666666667"/>
    <n v="709.4964"/>
    <n v="85"/>
    <n v="0.146076927924764"/>
    <s v="High then 10%"/>
    <s v="Low Then 20%"/>
  </r>
  <r>
    <x v="1"/>
    <x v="5"/>
    <s v="FPREV083"/>
    <s v="E Green Apple Juice"/>
    <s v="Item"/>
    <s v="BEVERAGE"/>
    <s v="Bar"/>
    <s v="EVENT BEVERAGE"/>
    <s v="EVT BEVERAGES"/>
    <n v="3500"/>
    <n v="3087.5888"/>
    <n v="63.24"/>
    <n v="300"/>
    <n v="412.4112"/>
    <n v="50"/>
    <n v="0.0971631973791329"/>
    <s v="Low Then 10%"/>
    <s v="Low Then 20%"/>
  </r>
  <r>
    <x v="1"/>
    <x v="5"/>
    <s v="FPREV084"/>
    <s v=" E Acqua Panna Large"/>
    <s v="Item"/>
    <s v="BEVERAGE"/>
    <s v="Bar"/>
    <s v="EVENT BEVERAGE"/>
    <s v="EVT BEVERAGES"/>
    <n v="2100"/>
    <n v="1848.1068"/>
    <n v="0.89"/>
    <n v="275"/>
    <n v="251.8932"/>
    <n v="50"/>
    <n v="0.148800924275588"/>
    <s v="High then 10%"/>
    <s v="Low Then 20%"/>
  </r>
  <r>
    <x v="1"/>
    <x v="5"/>
    <s v="FPREV085"/>
    <s v=" E Acqua Panna Small"/>
    <s v="Item"/>
    <s v="BEVERAGE"/>
    <s v="Bar"/>
    <s v="EVENT BEVERAGE"/>
    <s v="EVT BEVERAGES"/>
    <n v="32"/>
    <n v="28.16"/>
    <n v="0"/>
    <n v="3.67"/>
    <n v="3.84"/>
    <n v="1"/>
    <n v="0.130326704545455"/>
    <s v="High then 10%"/>
    <s v="Low Then 20%"/>
  </r>
  <r>
    <x v="1"/>
    <x v="5"/>
    <s v="FPREV086"/>
    <s v=" E San. Pellegrino Large"/>
    <s v="Item"/>
    <s v="BEVERAGE"/>
    <s v="Bar"/>
    <s v="EVENT BEVERAGE"/>
    <s v="EVT BEVERAGES"/>
    <n v="252"/>
    <n v="221.7612"/>
    <n v="0.01"/>
    <n v="33.5"/>
    <n v="30.2388"/>
    <n v="6"/>
    <n v="0.151063396121594"/>
    <s v="High then 10%"/>
    <s v="Low Then 20%"/>
  </r>
  <r>
    <x v="1"/>
    <x v="5"/>
    <s v="FPREV088"/>
    <s v="E Antipodes Sparkling Large"/>
    <s v="Item"/>
    <s v="BEVERAGE"/>
    <s v="Bar"/>
    <s v="EVENT BEVERAGE"/>
    <s v="EVT BEVERAGES"/>
    <n v="360"/>
    <n v="316.8672"/>
    <n v="0.56"/>
    <n v="90"/>
    <n v="43.1328"/>
    <n v="8"/>
    <n v="0.284030660162996"/>
    <s v="High then 10%"/>
    <s v="High Then 20%"/>
  </r>
  <r>
    <x v="1"/>
    <x v="5"/>
    <s v="FPREV089"/>
    <s v="E Antipodes Sparkling Small"/>
    <s v="Item"/>
    <s v="BEVERAGE"/>
    <s v="Bar"/>
    <s v="EVENT BEVERAGE"/>
    <s v="EVT BEVERAGES"/>
    <n v="210"/>
    <n v="184.8"/>
    <n v="0"/>
    <n v="48.66"/>
    <n v="25.2"/>
    <n v="6"/>
    <n v="0.263311688311688"/>
    <s v="High then 10%"/>
    <s v="High Then 20%"/>
  </r>
  <r>
    <x v="1"/>
    <x v="5"/>
    <s v="FPREV090"/>
    <s v="E Antipodes Still Large"/>
    <s v="Item"/>
    <s v="BEVERAGE"/>
    <s v="Bar"/>
    <s v="EVENT BEVERAGE"/>
    <s v="EVT BEVERAGES"/>
    <n v="3825"/>
    <n v="3369.3324"/>
    <n v="27.77"/>
    <n v="920.85"/>
    <n v="455.6676"/>
    <n v="85"/>
    <n v="0.273303399807036"/>
    <s v="High then 10%"/>
    <s v="High Then 20%"/>
  </r>
  <r>
    <x v="1"/>
    <x v="5"/>
    <s v="FPREV091"/>
    <s v="E Antipodes Still Small"/>
    <s v="Item"/>
    <s v="BEVERAGE"/>
    <s v="Bar"/>
    <s v="EVENT BEVERAGE"/>
    <s v="EVT BEVERAGES"/>
    <n v="175"/>
    <n v="154"/>
    <n v="0"/>
    <n v="38.92"/>
    <n v="21"/>
    <n v="5"/>
    <n v="0.252727272727273"/>
    <s v="High then 10%"/>
    <s v="High Then 20%"/>
  </r>
  <r>
    <x v="2"/>
    <x v="3"/>
    <s v="FPREV092"/>
    <s v="Chocolate Mac"/>
    <s v="Item"/>
    <s v="KITCHEN"/>
    <s v="Pastry"/>
    <s v="EVENT PASTRY"/>
    <s v="MACAROONS"/>
    <n v="260"/>
    <n v="228.8084"/>
    <n v="0.07"/>
    <n v="26.44"/>
    <n v="31.1916"/>
    <n v="13"/>
    <n v="0.11555519814832"/>
    <s v="High then 10%"/>
    <s v="Low Then 20%"/>
  </r>
  <r>
    <x v="2"/>
    <x v="3"/>
    <s v="FPREV093"/>
    <s v="Coconut Mac"/>
    <s v="Item"/>
    <s v="KITCHEN"/>
    <s v="Kitchen"/>
    <s v="EVENT PASTRY"/>
    <s v="MACAROONS"/>
    <n v="160"/>
    <n v="140.9272"/>
    <n v="1.06"/>
    <n v="15.67"/>
    <n v="19.0728"/>
    <n v="8"/>
    <n v="0.111192161626712"/>
    <s v="High then 10%"/>
    <s v="Low Then 20%"/>
  </r>
  <r>
    <x v="2"/>
    <x v="3"/>
    <s v="FPREV093"/>
    <s v="Coconut Mac"/>
    <s v="Item"/>
    <s v="KITCHEN"/>
    <s v="Pastry"/>
    <s v="EVENT PASTRY"/>
    <s v="MACAROONS"/>
    <n v="300"/>
    <n v="264.2772"/>
    <n v="2.31"/>
    <n v="29.44"/>
    <n v="35.7228"/>
    <n v="15"/>
    <n v="0.111398183422558"/>
    <s v="High then 10%"/>
    <s v="Low Then 20%"/>
  </r>
  <r>
    <x v="2"/>
    <x v="3"/>
    <s v="FPREV094"/>
    <s v="Crimson Mac"/>
    <s v="Item"/>
    <s v="KITCHEN"/>
    <s v="Kitchen"/>
    <s v="EVENT PASTRY"/>
    <s v="MACAROONS"/>
    <n v="700"/>
    <n v="617.5672"/>
    <n v="13.06"/>
    <n v="69.56"/>
    <n v="82.4328"/>
    <n v="35"/>
    <n v="0.112635515616762"/>
    <s v="High then 10%"/>
    <s v="Low Then 20%"/>
  </r>
  <r>
    <x v="2"/>
    <x v="3"/>
    <s v="FPREV097"/>
    <s v="Pistachio Mac"/>
    <s v="Item"/>
    <s v="KITCHEN"/>
    <s v="Kitchen"/>
    <s v="EVENT PASTRY"/>
    <s v="MACAROONS"/>
    <n v="360"/>
    <n v="316.9272"/>
    <n v="1.06"/>
    <n v="36.04"/>
    <n v="43.0728"/>
    <n v="18"/>
    <n v="0.11371696717732"/>
    <s v="High then 10%"/>
    <s v="Low Then 20%"/>
  </r>
  <r>
    <x v="2"/>
    <x v="3"/>
    <s v="FPREV098"/>
    <s v="Cupcake Vanilla"/>
    <s v="Item"/>
    <s v="KITCHEN"/>
    <s v="Pastry"/>
    <s v="EVENT PASTRY"/>
    <s v="CANDY BAR"/>
    <n v="1560"/>
    <n v="1409.6436"/>
    <n v="307.03"/>
    <n v="229.5"/>
    <n v="150.3564"/>
    <n v="78"/>
    <n v="0.162807109541731"/>
    <s v="High then 10%"/>
    <s v="Low Then 20%"/>
  </r>
  <r>
    <x v="2"/>
    <x v="3"/>
    <s v="FPREV099"/>
    <s v="Cupcake Chocolate"/>
    <s v="Item"/>
    <s v="KITCHEN"/>
    <s v="Pastry"/>
    <s v="EVENT PASTRY"/>
    <s v="CANDY BAR"/>
    <n v="560"/>
    <n v="492.8708"/>
    <n v="0.59"/>
    <n v="78.2357142857143"/>
    <n v="67.1292"/>
    <n v="28"/>
    <n v="0.158734731872357"/>
    <s v="High then 10%"/>
    <s v="Low Then 20%"/>
  </r>
  <r>
    <x v="2"/>
    <x v="3"/>
    <s v="FPREV101"/>
    <s v="Cupcake Medium"/>
    <s v="Item"/>
    <s v="KITCHEN"/>
    <s v="Pastry"/>
    <s v="EVENT PASTRY"/>
    <s v="CANDY BAR"/>
    <n v="300"/>
    <n v="264.138"/>
    <n v="1.15"/>
    <n v="51.84"/>
    <n v="35.862"/>
    <n v="30"/>
    <n v="0.196261045362651"/>
    <s v="High then 10%"/>
    <s v="Low Then 20%"/>
  </r>
  <r>
    <x v="2"/>
    <x v="3"/>
    <s v="FPREV103"/>
    <s v="Cupcake decor:sophisticated"/>
    <s v="Item"/>
    <s v="KITCHEN"/>
    <s v="Pastry"/>
    <s v="EVENT PASTRY"/>
    <s v="CANDY BAR"/>
    <n v="100"/>
    <n v="88.0588"/>
    <n v="0.49"/>
    <n v="10.11"/>
    <n v="11.9412"/>
    <n v="5"/>
    <n v="0.114809649915738"/>
    <s v="High then 10%"/>
    <s v="Low Then 20%"/>
  </r>
  <r>
    <x v="2"/>
    <x v="3"/>
    <s v="FPREV104"/>
    <s v="Labubu"/>
    <s v="Item"/>
    <s v="KITCHEN"/>
    <s v="Pastry"/>
    <s v="EVENT PASTRY"/>
    <s v="CANDY BAR"/>
    <n v="600"/>
    <n v="528"/>
    <n v="0"/>
    <n v="88.4224761904762"/>
    <n v="72"/>
    <n v="8"/>
    <n v="0.167466810966811"/>
    <s v="High then 10%"/>
    <s v="Low Then 20%"/>
  </r>
  <r>
    <x v="2"/>
    <x v="3"/>
    <s v="FPREV105"/>
    <s v="Cakepops Standard"/>
    <s v="Item"/>
    <s v="KITCHEN"/>
    <s v="Pastry"/>
    <s v="EVENT PASTRY"/>
    <s v="CANDY BAR"/>
    <n v="425"/>
    <n v="377.6108"/>
    <n v="30.09"/>
    <n v="24.53"/>
    <n v="47.3892"/>
    <n v="25"/>
    <n v="0.0649610657322301"/>
    <s v="Low Then 10%"/>
    <s v="Low Then 20%"/>
  </r>
  <r>
    <x v="2"/>
    <x v="3"/>
    <s v="FPREV106"/>
    <s v="Cakepops decorate"/>
    <s v="Item"/>
    <s v="KITCHEN"/>
    <s v="Pastry"/>
    <s v="EVENT PASTRY"/>
    <s v="CANDY BAR"/>
    <n v="3625"/>
    <n v="3235.7332"/>
    <n v="381.11"/>
    <n v="140.37"/>
    <n v="389.2668"/>
    <n v="145"/>
    <n v="0.0433812033699194"/>
    <s v="Low Then 10%"/>
    <s v="Low Then 20%"/>
  </r>
  <r>
    <x v="2"/>
    <x v="3"/>
    <s v="FPREV107"/>
    <s v="Meringue"/>
    <s v="Item"/>
    <s v="KITCHEN"/>
    <s v="Pastry"/>
    <s v="EVENT PASTRY"/>
    <s v="CANDY BAR"/>
    <n v="36"/>
    <n v="31.68"/>
    <n v="0"/>
    <n v="4.48"/>
    <n v="4.32"/>
    <n v="3"/>
    <n v="0.141414141414141"/>
    <s v="High then 10%"/>
    <s v="Low Then 20%"/>
  </r>
  <r>
    <x v="2"/>
    <x v="3"/>
    <s v="FPREV108"/>
    <s v="Meringue mini"/>
    <s v="Item"/>
    <s v="KITCHEN"/>
    <s v="Pastry"/>
    <s v="EVENT PASTRY"/>
    <s v="CANDY BAR"/>
    <n v="72"/>
    <n v="64.224"/>
    <n v="7.2"/>
    <n v="9.17"/>
    <n v="7.776"/>
    <n v="6"/>
    <n v="0.142781514698555"/>
    <s v="High then 10%"/>
    <s v="Low Then 20%"/>
  </r>
  <r>
    <x v="2"/>
    <x v="3"/>
    <s v="FPREV109"/>
    <s v="Lollipop"/>
    <s v="Item"/>
    <s v="KITCHEN"/>
    <s v="Pastry"/>
    <s v="EVENT PASTRY"/>
    <s v="CANDY BAR"/>
    <n v="984"/>
    <n v="866.0304"/>
    <n v="0.92"/>
    <n v="174.311666666667"/>
    <n v="117.9696"/>
    <n v="82"/>
    <n v="0.201276614154269"/>
    <s v="High then 10%"/>
    <s v="High Then 20%"/>
  </r>
  <r>
    <x v="2"/>
    <x v="3"/>
    <s v="FPREV110"/>
    <s v="Honey Spice Cookies"/>
    <s v="Item"/>
    <s v="KITCHEN"/>
    <s v="Pastry"/>
    <s v="EVENT PASTRY"/>
    <s v="CANDY BAR"/>
    <n v="2250"/>
    <n v="1980.4716"/>
    <n v="3.93"/>
    <n v="292.55"/>
    <n v="269.5284"/>
    <n v="90"/>
    <n v="0.14771734166751"/>
    <s v="High then 10%"/>
    <s v="Low Then 20%"/>
  </r>
  <r>
    <x v="2"/>
    <x v="3"/>
    <s v="FPREV112"/>
    <s v="Berry Chocolate"/>
    <s v="Item"/>
    <s v="KITCHEN"/>
    <s v="Pastry"/>
    <s v="EVENT PASTRY"/>
    <s v="CAKE FILLING"/>
    <n v="5300"/>
    <n v="4677.014"/>
    <n v="108.45"/>
    <n v="938.08"/>
    <n v="622.986"/>
    <n v="26.5"/>
    <n v="0.20057241650335"/>
    <s v="High then 10%"/>
    <s v="High Then 20%"/>
  </r>
  <r>
    <x v="2"/>
    <x v="3"/>
    <s v="FPREV113"/>
    <s v="Chocolate Cake"/>
    <s v="Item"/>
    <s v="KITCHEN"/>
    <s v="Pastry"/>
    <s v="EVENT PASTRY"/>
    <s v="CAKE FILLING"/>
    <n v="7300"/>
    <n v="6450.2716"/>
    <n v="218.93"/>
    <n v="1268.88545454545"/>
    <n v="849.7284"/>
    <n v="36.5"/>
    <n v="0.196718143550025"/>
    <s v="High then 10%"/>
    <s v="Low Then 20%"/>
  </r>
  <r>
    <x v="2"/>
    <x v="3"/>
    <s v="FPREV114"/>
    <s v="Honey Cake"/>
    <s v="Item"/>
    <s v="KITCHEN"/>
    <s v="Pastry"/>
    <s v="EVENT PASTRY"/>
    <s v="CAKE FILLING"/>
    <n v="5400"/>
    <n v="4754.4312"/>
    <n v="20.26"/>
    <n v="941.15"/>
    <n v="645.5688"/>
    <n v="27"/>
    <n v="0.197952175646164"/>
    <s v="High then 10%"/>
    <s v="Low Then 20%"/>
  </r>
  <r>
    <x v="2"/>
    <x v="3"/>
    <s v="FPREV115"/>
    <s v="Red Velvet"/>
    <s v="Item"/>
    <s v="KITCHEN"/>
    <s v="Pastry"/>
    <s v="EVENT PASTRY"/>
    <s v="CAKE FILLING"/>
    <n v="900"/>
    <n v="796.6404"/>
    <n v="38.67"/>
    <n v="140.52"/>
    <n v="103.3596"/>
    <n v="4.5"/>
    <n v="0.176390752967085"/>
    <s v="High then 10%"/>
    <s v="Low Then 20%"/>
  </r>
  <r>
    <x v="2"/>
    <x v="3"/>
    <s v="FPREV116"/>
    <s v="Mango Mousse Cake"/>
    <s v="Item"/>
    <s v="KITCHEN"/>
    <s v="Pastry"/>
    <s v="EVENT PASTRY"/>
    <s v="CAKE FILLING"/>
    <n v="200"/>
    <n v="176"/>
    <n v="0"/>
    <n v="38.74"/>
    <n v="24"/>
    <n v="1"/>
    <n v="0.220113636363636"/>
    <s v="High then 10%"/>
    <s v="High Then 20%"/>
  </r>
  <r>
    <x v="2"/>
    <x v="3"/>
    <s v="FPREV117"/>
    <s v="The &quot;Bird'S Milk&quot; Cake"/>
    <s v="Item"/>
    <s v="KITCHEN"/>
    <s v="Pastry"/>
    <s v="EVENT PASTRY"/>
    <s v="CAKE FILLING"/>
    <n v="600"/>
    <n v="588.6912"/>
    <n v="505.76"/>
    <n v="102.26"/>
    <n v="11.3088"/>
    <n v="3"/>
    <n v="0.173707369840079"/>
    <s v="High then 10%"/>
    <s v="Low Then 20%"/>
  </r>
  <r>
    <x v="2"/>
    <x v="3"/>
    <s v="FPREV118"/>
    <s v="Nutella Cake"/>
    <s v="Item"/>
    <s v="KITCHEN"/>
    <s v="Pastry"/>
    <s v="EVENT PASTRY"/>
    <s v="CAKE FILLING"/>
    <n v="2500"/>
    <n v="2218.864"/>
    <n v="157.2"/>
    <n v="449.55"/>
    <n v="281.136"/>
    <n v="10"/>
    <n v="0.202603674673166"/>
    <s v="High then 10%"/>
    <s v="High Then 20%"/>
  </r>
  <r>
    <x v="2"/>
    <x v="3"/>
    <s v="FPREV119"/>
    <s v="Snickers "/>
    <s v="Item"/>
    <s v="KITCHEN"/>
    <s v="Pastry"/>
    <s v="EVENT PASTRY"/>
    <s v="CAKE FILLING"/>
    <n v="750"/>
    <n v="660.5976"/>
    <n v="4.98"/>
    <n v="131.68"/>
    <n v="89.4024"/>
    <n v="3"/>
    <n v="0.199334663038437"/>
    <s v="High then 10%"/>
    <s v="Low Then 20%"/>
  </r>
  <r>
    <x v="2"/>
    <x v="3"/>
    <s v="FPREV120"/>
    <s v="Banana &amp; Caramel"/>
    <s v="Item"/>
    <s v="KITCHEN"/>
    <s v="Pastry"/>
    <s v="EVENT PASTRY"/>
    <s v="CAKE FILLING"/>
    <n v="600"/>
    <n v="537.6012"/>
    <n v="80.01"/>
    <n v="122.79"/>
    <n v="62.3988"/>
    <n v="3"/>
    <n v="0.228403508027884"/>
    <s v="High then 10%"/>
    <s v="High Then 20%"/>
  </r>
  <r>
    <x v="2"/>
    <x v="3"/>
    <s v="FPREV121"/>
    <s v="Sponge Cake &amp; Raspberries"/>
    <s v="Item"/>
    <s v="KITCHEN"/>
    <s v="Pastry"/>
    <s v="EVENT PASTRY"/>
    <s v="CAKE FILLING"/>
    <n v="1750"/>
    <n v="1616.1124"/>
    <n v="634.27"/>
    <n v="321.94"/>
    <n v="133.8876"/>
    <n v="7"/>
    <n v="0.199206441334155"/>
    <s v="High then 10%"/>
    <s v="Low Then 20%"/>
  </r>
  <r>
    <x v="2"/>
    <x v="3"/>
    <s v="FPREV122"/>
    <s v="Pearl Cake"/>
    <s v="Item"/>
    <s v="KITCHEN"/>
    <s v="Pastry"/>
    <s v="EVENT PASTRY"/>
    <s v="CAKE FILLING"/>
    <n v="535"/>
    <n v="470.8"/>
    <n v="0"/>
    <n v="78.34"/>
    <n v="64.2"/>
    <n v="1"/>
    <n v="0.166397621070518"/>
    <s v="High then 10%"/>
    <s v="Low Then 20%"/>
  </r>
  <r>
    <x v="2"/>
    <x v="3"/>
    <s v="FPREV123"/>
    <s v="Banana &amp; Strawberry Cake"/>
    <s v="Item"/>
    <s v="KITCHEN"/>
    <s v="Pastry"/>
    <s v="EVENT PASTRY"/>
    <s v="CAKE FILLING"/>
    <n v="500"/>
    <n v="447.2468"/>
    <n v="60.39"/>
    <n v="96.09"/>
    <n v="52.7532"/>
    <n v="2.5"/>
    <n v="0.2148478200403"/>
    <s v="High then 10%"/>
    <s v="High Then 20%"/>
  </r>
  <r>
    <x v="2"/>
    <x v="3"/>
    <s v="FPREV124"/>
    <s v="Berry Yoghurt"/>
    <s v="Item"/>
    <s v="KITCHEN"/>
    <s v="Pastry"/>
    <s v="EVENT PASTRY"/>
    <s v="CAKE FILLING"/>
    <n v="8200"/>
    <n v="7239.2356"/>
    <n v="193.63"/>
    <n v="1610.98"/>
    <n v="960.7644"/>
    <n v="41"/>
    <n v="0.222534544945602"/>
    <s v="High then 10%"/>
    <s v="High Then 20%"/>
  </r>
  <r>
    <x v="2"/>
    <x v="3"/>
    <s v="FPREV126"/>
    <s v="Blackberry"/>
    <s v="Item"/>
    <s v="KITCHEN"/>
    <s v="Pastry"/>
    <s v="EVENT PASTRY"/>
    <s v="CAKE BERRY"/>
    <n v="60"/>
    <n v="52.8"/>
    <n v="0"/>
    <n v="4.94"/>
    <n v="7.2"/>
    <n v="1"/>
    <n v="0.0935606060606061"/>
    <s v="Low Then 10%"/>
    <s v="Low Then 20%"/>
  </r>
  <r>
    <x v="2"/>
    <x v="3"/>
    <s v="FPREV127"/>
    <s v="Blueberry"/>
    <s v="Item"/>
    <s v="KITCHEN"/>
    <s v="Pastry"/>
    <s v="EVENT PASTRY"/>
    <s v="CAKE BERRY"/>
    <n v="60"/>
    <n v="52.8"/>
    <n v="0"/>
    <n v="6.18"/>
    <n v="7.2"/>
    <n v="1"/>
    <n v="0.117045454545455"/>
    <s v="High then 10%"/>
    <s v="Low Then 20%"/>
  </r>
  <r>
    <x v="2"/>
    <x v="3"/>
    <s v="FPREV128"/>
    <s v="Raspberries"/>
    <s v="Item"/>
    <s v="KITCHEN"/>
    <s v="Pastry"/>
    <s v="EVENT PASTRY"/>
    <s v="CAKE BERRY"/>
    <n v="120"/>
    <n v="105.6"/>
    <n v="0"/>
    <n v="18.24"/>
    <n v="14.4"/>
    <n v="2"/>
    <n v="0.172727272727273"/>
    <s v="High then 10%"/>
    <s v="Low Then 20%"/>
  </r>
  <r>
    <x v="2"/>
    <x v="3"/>
    <s v="FPREV129"/>
    <s v="Strawberry"/>
    <s v="Item"/>
    <s v="KITCHEN"/>
    <s v="Pastry"/>
    <s v="EVENT PASTRY"/>
    <s v="CAKE BERRY"/>
    <n v="120"/>
    <n v="105.6"/>
    <n v="0"/>
    <n v="25.5"/>
    <n v="14.4"/>
    <n v="2"/>
    <n v="0.241477272727273"/>
    <s v="High then 10%"/>
    <s v="High Then 20%"/>
  </r>
  <r>
    <x v="2"/>
    <x v="3"/>
    <s v="FPREV131"/>
    <s v="Cake Cream Cheese"/>
    <s v="Item"/>
    <s v="KITCHEN"/>
    <s v="Pastry"/>
    <s v="EVENT PASTRY"/>
    <s v="CAKE COVER"/>
    <n v="6525"/>
    <n v="5791.914"/>
    <n v="415.95"/>
    <n v="1202.625"/>
    <n v="733.086"/>
    <n v="130.5"/>
    <n v="0.207638614799874"/>
    <s v="High then 10%"/>
    <s v="High Then 20%"/>
  </r>
  <r>
    <x v="2"/>
    <x v="3"/>
    <s v="FPREV132"/>
    <s v="Cake Mastic"/>
    <s v="Item"/>
    <s v="KITCHEN"/>
    <s v="Pastry"/>
    <s v="EVENT PASTRY"/>
    <s v="CAKE COVER"/>
    <n v="1125"/>
    <n v="990.1152"/>
    <n v="0.96"/>
    <n v="207.63"/>
    <n v="134.8848"/>
    <n v="22.5"/>
    <n v="0.209702870938654"/>
    <s v="High then 10%"/>
    <s v="High Then 20%"/>
  </r>
  <r>
    <x v="2"/>
    <x v="3"/>
    <s v="FPREV133"/>
    <s v="Chocolate Velur"/>
    <s v="Item"/>
    <s v="KITCHEN"/>
    <s v="Pastry"/>
    <s v="EVENT PASTRY"/>
    <s v="CAKE COVER"/>
    <n v="1025"/>
    <n v="907.4144"/>
    <n v="45.12"/>
    <n v="236.06"/>
    <n v="117.5856"/>
    <n v="20.5"/>
    <n v="0.260145750387034"/>
    <s v="High then 10%"/>
    <s v="High Then 20%"/>
  </r>
  <r>
    <x v="2"/>
    <x v="3"/>
    <s v="FPREV135"/>
    <s v="Chocolate Smoges Decoration"/>
    <s v="Item"/>
    <s v="KITCHEN"/>
    <s v="Pastry"/>
    <s v="EVENT PASTRY"/>
    <s v="CAKE DÉCOR"/>
    <n v="175"/>
    <n v="155.2"/>
    <n v="10"/>
    <n v="36.85"/>
    <n v="19.8"/>
    <n v="7"/>
    <n v="0.237435567010309"/>
    <s v="High then 10%"/>
    <s v="High Then 20%"/>
  </r>
  <r>
    <x v="2"/>
    <x v="3"/>
    <s v="FPREV136"/>
    <s v="Chocolate Spheres 5 Pics"/>
    <s v="Item"/>
    <s v="KITCHEN"/>
    <s v="Pastry"/>
    <s v="EVENT PASTRY"/>
    <s v="CAKE DÉCOR"/>
    <n v="1200"/>
    <n v="1058.7564"/>
    <n v="22.97"/>
    <n v="276.67"/>
    <n v="141.2436"/>
    <n v="24"/>
    <n v="0.261316011879598"/>
    <s v="High then 10%"/>
    <s v="High Then 20%"/>
  </r>
  <r>
    <x v="2"/>
    <x v="3"/>
    <s v="FPREV137"/>
    <s v="Sweets"/>
    <s v="Item"/>
    <s v="KITCHEN"/>
    <s v="Pastry"/>
    <s v="EVENT PASTRY"/>
    <s v="CAKE DÉCOR"/>
    <n v="386"/>
    <n v="339.7952"/>
    <n v="0.96"/>
    <n v="53.56"/>
    <n v="46.2048"/>
    <n v="15.44"/>
    <n v="0.157624357259902"/>
    <s v="High then 10%"/>
    <s v="Low Then 20%"/>
  </r>
  <r>
    <x v="2"/>
    <x v="3"/>
    <s v="FPREV138"/>
    <s v="Flat"/>
    <s v="Item"/>
    <s v="KITCHEN"/>
    <s v="Pastry"/>
    <s v="EVENT PASTRY"/>
    <s v="CAKE DÉCOR"/>
    <n v="8895"/>
    <n v="7903.1148"/>
    <n v="629.29"/>
    <n v="359.070347826087"/>
    <n v="991.8852"/>
    <n v="355.8"/>
    <n v="0.0454340291028149"/>
    <s v="Low Then 10%"/>
    <s v="Low Then 20%"/>
  </r>
  <r>
    <x v="2"/>
    <x v="3"/>
    <s v="FPREV139"/>
    <s v="3D Medium"/>
    <s v="Item"/>
    <s v="KITCHEN"/>
    <s v="Pastry"/>
    <s v="EVENT PASTRY"/>
    <s v="CAKE DÉCOR"/>
    <n v="6360"/>
    <n v="5612.64"/>
    <n v="132"/>
    <n v="245.43"/>
    <n v="747.36"/>
    <n v="53"/>
    <n v="0.043728085179167"/>
    <s v="Low Then 10%"/>
    <s v="Low Then 20%"/>
  </r>
  <r>
    <x v="2"/>
    <x v="3"/>
    <s v="FPREV140"/>
    <s v="3D Simple"/>
    <s v="Item"/>
    <s v="KITCHEN"/>
    <s v="Pastry"/>
    <s v="EVENT PASTRY"/>
    <s v="CAKE DÉCOR"/>
    <n v="5925"/>
    <n v="5256.4332"/>
    <n v="353.61"/>
    <n v="399.62"/>
    <n v="668.5668"/>
    <n v="79"/>
    <n v="0.0760249364531067"/>
    <s v="Low Then 10%"/>
    <s v="Low Then 20%"/>
  </r>
  <r>
    <x v="2"/>
    <x v="3"/>
    <s v="FPREV141"/>
    <s v="3D Sophisticated"/>
    <s v="Item"/>
    <s v="KITCHEN"/>
    <s v="Pastry"/>
    <s v="EVENT PASTRY"/>
    <s v="CAKE DÉCOR"/>
    <n v="3570"/>
    <n v="3201.9096"/>
    <n v="502.58"/>
    <n v="584.43"/>
    <n v="368.0904"/>
    <n v="21"/>
    <n v="0.18252545293596"/>
    <s v="High then 10%"/>
    <s v="Low Then 20%"/>
  </r>
  <r>
    <x v="2"/>
    <x v="3"/>
    <s v="FPREV143"/>
    <s v="FAKE CAKE"/>
    <s v="Item"/>
    <s v="KITCHEN"/>
    <s v="Pastry"/>
    <s v="EVENT PASTRY"/>
    <s v="FAKE CAKE"/>
    <n v="1400"/>
    <n v="1268.2004"/>
    <n v="301.67"/>
    <n v="152.3"/>
    <n v="131.7996"/>
    <n v="3"/>
    <n v="0.12009143034492"/>
    <s v="High then 10%"/>
    <s v="Low Then 20%"/>
  </r>
  <r>
    <x v="2"/>
    <x v="7"/>
    <s v="FPRP001"/>
    <s v="Ice Cream Chocolate"/>
    <s v="Item"/>
    <s v="KITCHEN"/>
    <s v="Pastry"/>
    <s v="PASTRY"/>
    <s v="ICE CREAM"/>
    <n v="420"/>
    <n v="369.6"/>
    <n v="0"/>
    <n v="77.19"/>
    <n v="50.4"/>
    <n v="12"/>
    <n v="0.208847402597403"/>
    <s v="High then 10%"/>
    <s v="High Then 20%"/>
  </r>
  <r>
    <x v="2"/>
    <x v="7"/>
    <s v="FPRP002"/>
    <s v="Ice Cream Hazelnut"/>
    <s v="Item"/>
    <s v="KITCHEN"/>
    <s v="Pastry"/>
    <s v="PASTRY"/>
    <s v="ICE CREAM"/>
    <n v="105"/>
    <n v="92.4"/>
    <n v="0"/>
    <n v="19.17"/>
    <n v="12.6"/>
    <n v="3"/>
    <n v="0.207467532467532"/>
    <s v="High then 10%"/>
    <s v="High Then 20%"/>
  </r>
  <r>
    <x v="2"/>
    <x v="7"/>
    <s v="FPRP003"/>
    <s v="Ice Cream Pistacio"/>
    <s v="Item"/>
    <s v="KITCHEN"/>
    <s v="Pastry"/>
    <s v="PASTRY"/>
    <s v="ICE CREAM"/>
    <n v="105"/>
    <n v="92.4"/>
    <n v="0"/>
    <n v="18.72"/>
    <n v="12.6"/>
    <n v="3"/>
    <n v="0.202597402597403"/>
    <s v="High then 10%"/>
    <s v="High Then 20%"/>
  </r>
  <r>
    <x v="2"/>
    <x v="7"/>
    <s v="FPRP004"/>
    <s v="Ice Cream Salted Caramel"/>
    <s v="Item"/>
    <s v="KITCHEN"/>
    <s v="Pastry"/>
    <s v="PASTRY"/>
    <s v="ICE CREAM"/>
    <n v="35"/>
    <n v="30.8"/>
    <n v="0"/>
    <n v="6.75"/>
    <n v="4.2"/>
    <n v="1"/>
    <n v="0.219155844155844"/>
    <s v="High then 10%"/>
    <s v="High Then 20%"/>
  </r>
  <r>
    <x v="2"/>
    <x v="7"/>
    <s v="FPRP005"/>
    <s v="Ice Cream Vanilla"/>
    <s v="Item"/>
    <s v="KITCHEN"/>
    <s v="Pastry"/>
    <s v="PASTRY"/>
    <s v="ICE CREAM"/>
    <n v="770"/>
    <n v="677.6"/>
    <n v="0"/>
    <n v="145.895"/>
    <n v="92.4"/>
    <n v="22"/>
    <n v="0.215311393152302"/>
    <s v="High then 10%"/>
    <s v="High Then 20%"/>
  </r>
  <r>
    <x v="2"/>
    <x v="7"/>
    <s v="FPRP006"/>
    <s v="Sorbet Lemon"/>
    <s v="Item"/>
    <s v="KITCHEN"/>
    <s v="Pastry"/>
    <s v="PASTRY"/>
    <s v="ICE CREAM"/>
    <n v="35"/>
    <n v="30.8"/>
    <n v="0"/>
    <n v="3.84"/>
    <n v="4.2"/>
    <n v="1"/>
    <n v="0.124675324675325"/>
    <s v="High then 10%"/>
    <s v="Low Then 20%"/>
  </r>
  <r>
    <x v="2"/>
    <x v="7"/>
    <s v="FPRP007"/>
    <s v="Sorbet Strawberry"/>
    <s v="Item"/>
    <s v="KITCHEN"/>
    <s v="Pastry"/>
    <s v="PASTRY"/>
    <s v="ICE CREAM"/>
    <n v="175"/>
    <n v="154"/>
    <n v="0"/>
    <n v="31.29"/>
    <n v="21"/>
    <n v="5"/>
    <n v="0.203181818181818"/>
    <s v="High then 10%"/>
    <s v="High Then 20%"/>
  </r>
  <r>
    <x v="2"/>
    <x v="7"/>
    <s v="FPRP008"/>
    <s v="Apple Crumble"/>
    <s v="Item"/>
    <s v="KITCHEN"/>
    <s v="Pastry"/>
    <s v="PASTRY"/>
    <s v="PASTRY"/>
    <n v="1920"/>
    <n v="1689.6"/>
    <n v="0"/>
    <n v="351.11"/>
    <n v="230.4"/>
    <n v="24"/>
    <n v="0.207806581439394"/>
    <s v="High then 10%"/>
    <s v="High Then 20%"/>
  </r>
  <r>
    <x v="2"/>
    <x v="7"/>
    <s v="FPRP009"/>
    <s v="Cherries &amp; Berries"/>
    <s v="Item"/>
    <s v="KITCHEN"/>
    <s v="Pastry"/>
    <s v="PASTRY"/>
    <s v="PASTRY"/>
    <n v="160"/>
    <n v="140.8"/>
    <n v="0"/>
    <n v="29.565"/>
    <n v="19.2"/>
    <n v="2"/>
    <n v="0.209978693181818"/>
    <s v="High then 10%"/>
    <s v="High Then 20%"/>
  </r>
  <r>
    <x v="2"/>
    <x v="7"/>
    <s v="FPRP010"/>
    <s v="Chocolate &amp; Hazelnut Flower"/>
    <s v="Item"/>
    <s v="KITCHEN"/>
    <s v="Pastry"/>
    <s v="PASTRY"/>
    <s v="PASTRY"/>
    <n v="425"/>
    <n v="374"/>
    <n v="0"/>
    <n v="85.715"/>
    <n v="51"/>
    <n v="5"/>
    <n v="0.22918449197861"/>
    <s v="High then 10%"/>
    <s v="High Then 20%"/>
  </r>
  <r>
    <x v="2"/>
    <x v="7"/>
    <s v="FPRP011"/>
    <s v="Chocolate Brownie"/>
    <s v="Item"/>
    <s v="KITCHEN"/>
    <s v="Pastry"/>
    <s v="PASTRY"/>
    <s v="PASTRY"/>
    <n v="1040"/>
    <n v="915.2"/>
    <n v="0"/>
    <n v="190.84"/>
    <n v="124.8"/>
    <n v="13"/>
    <n v="0.208522727272727"/>
    <s v="High then 10%"/>
    <s v="High Then 20%"/>
  </r>
  <r>
    <x v="2"/>
    <x v="7"/>
    <s v="FPRP012"/>
    <s v="Chocolate Fond"/>
    <s v="Item"/>
    <s v="KITCHEN"/>
    <s v="Pastry"/>
    <s v="PASTRY"/>
    <s v="PASTRY"/>
    <n v="2080"/>
    <n v="1830.4"/>
    <n v="0"/>
    <n v="386.58"/>
    <n v="249.6"/>
    <n v="26"/>
    <n v="0.211199737762238"/>
    <s v="High then 10%"/>
    <s v="High Then 20%"/>
  </r>
  <r>
    <x v="2"/>
    <x v="7"/>
    <s v="FPRP013"/>
    <s v="Citrus Tart"/>
    <s v="Item"/>
    <s v="KITCHEN"/>
    <s v="Pastry"/>
    <s v="PASTRY"/>
    <s v="PASTRY"/>
    <n v="75"/>
    <n v="66"/>
    <n v="0"/>
    <n v="12.08"/>
    <n v="9"/>
    <n v="1"/>
    <n v="0.183030303030303"/>
    <s v="High then 10%"/>
    <s v="Low Then 20%"/>
  </r>
  <r>
    <x v="2"/>
    <x v="7"/>
    <s v="FPRP014"/>
    <s v="Citrus Tart NEW"/>
    <s v="Item"/>
    <s v="KITCHEN"/>
    <s v="Pastry"/>
    <s v="PASTRY"/>
    <s v="PASTRY"/>
    <n v="600"/>
    <n v="528"/>
    <n v="0"/>
    <n v="99.59"/>
    <n v="72"/>
    <n v="8"/>
    <n v="0.188617424242424"/>
    <s v="High then 10%"/>
    <s v="Low Then 20%"/>
  </r>
  <r>
    <x v="2"/>
    <x v="7"/>
    <s v="FPRP017"/>
    <s v="Mango Cheesecake"/>
    <s v="Item"/>
    <s v="KITCHEN"/>
    <s v="Pastry"/>
    <s v="PASTRY"/>
    <s v="PASTRY"/>
    <n v="1360"/>
    <n v="1196.8"/>
    <n v="0"/>
    <n v="249.28"/>
    <n v="163.2"/>
    <n v="17"/>
    <n v="0.208288770053476"/>
    <s v="High then 10%"/>
    <s v="High Then 20%"/>
  </r>
  <r>
    <x v="2"/>
    <x v="7"/>
    <s v="FPRP018"/>
    <s v="Millefuille"/>
    <s v="Item"/>
    <s v="KITCHEN"/>
    <s v="Pastry"/>
    <s v="PASTRY"/>
    <s v="PASTRY"/>
    <n v="525"/>
    <n v="462"/>
    <n v="0"/>
    <n v="103.45"/>
    <n v="63"/>
    <n v="7"/>
    <n v="0.223917748917749"/>
    <s v="High then 10%"/>
    <s v="High Then 20%"/>
  </r>
  <r>
    <x v="2"/>
    <x v="7"/>
    <s v="FPRP019"/>
    <s v="Pavlova"/>
    <s v="Item"/>
    <s v="KITCHEN"/>
    <s v="Pastry"/>
    <s v="PASTRY"/>
    <s v="PASTRY"/>
    <n v="1530"/>
    <n v="1346.4"/>
    <n v="0"/>
    <n v="281.815"/>
    <n v="183.6"/>
    <n v="18"/>
    <n v="0.209310011883541"/>
    <s v="High then 10%"/>
    <s v="High Then 20%"/>
  </r>
  <r>
    <x v="2"/>
    <x v="7"/>
    <s v="FPRP021"/>
    <s v="Tiramisu"/>
    <s v="Item"/>
    <s v="KITCHEN"/>
    <s v="Pastry"/>
    <s v="PASTRY"/>
    <s v="PASTRY"/>
    <n v="1520"/>
    <n v="1337.6"/>
    <n v="0"/>
    <n v="266.71"/>
    <n v="182.4"/>
    <n v="19"/>
    <n v="0.199394437799043"/>
    <s v="High then 10%"/>
    <s v="Low Then 20%"/>
  </r>
  <r>
    <x v="2"/>
    <x v="7"/>
    <s v="FPRP022"/>
    <s v="Asst Macarons 6"/>
    <s v="Item"/>
    <s v="KITCHEN"/>
    <s v="Pastry"/>
    <s v="PASTRY"/>
    <s v="SHOWCASE"/>
    <n v="180"/>
    <n v="158.4"/>
    <n v="0"/>
    <n v="37.05"/>
    <n v="21.6"/>
    <n v="2"/>
    <n v="0.233901515151515"/>
    <s v="High then 10%"/>
    <s v="High Then 20%"/>
  </r>
  <r>
    <x v="2"/>
    <x v="7"/>
    <s v="FPRP023"/>
    <s v="Banoffee"/>
    <s v="Item"/>
    <s v="KITCHEN"/>
    <s v="Pastry"/>
    <s v="PASTRY"/>
    <s v="SHOWCASE"/>
    <n v="1080"/>
    <n v="950.4"/>
    <n v="0"/>
    <n v="163.956666666667"/>
    <n v="129.6"/>
    <n v="24"/>
    <n v="0.172513327721661"/>
    <s v="High then 10%"/>
    <s v="Low Then 20%"/>
  </r>
  <r>
    <x v="2"/>
    <x v="7"/>
    <s v="FPRP024"/>
    <s v="Berries &amp; Pistachios Tart"/>
    <s v="Item"/>
    <s v="KITCHEN"/>
    <s v="Pastry"/>
    <s v="PASTRY"/>
    <s v="SHOWCASE"/>
    <n v="180"/>
    <n v="158.4"/>
    <n v="0"/>
    <n v="29.93"/>
    <n v="21.6"/>
    <n v="4"/>
    <n v="0.18895202020202"/>
    <s v="High then 10%"/>
    <s v="Low Then 20%"/>
  </r>
  <r>
    <x v="2"/>
    <x v="7"/>
    <s v="FPRP025"/>
    <s v="Berry Croissant"/>
    <s v="Item"/>
    <s v="KITCHEN"/>
    <s v="Pastry"/>
    <s v="PASTRY"/>
    <s v="SHOWCASE"/>
    <n v="105"/>
    <n v="92.4"/>
    <n v="0"/>
    <n v="15.76"/>
    <n v="12.6"/>
    <n v="3"/>
    <n v="0.170562770562771"/>
    <s v="High then 10%"/>
    <s v="Low Then 20%"/>
  </r>
  <r>
    <x v="2"/>
    <x v="7"/>
    <s v="FPRP028"/>
    <s v="Blueberries Jar"/>
    <s v="Item"/>
    <s v="KITCHEN"/>
    <s v="Pastry"/>
    <s v="PASTRY"/>
    <s v="SHOWCASE"/>
    <n v="280"/>
    <n v="246.4"/>
    <n v="0"/>
    <n v="39.55"/>
    <n v="33.6"/>
    <n v="8"/>
    <n v="0.160511363636364"/>
    <s v="High then 10%"/>
    <s v="Low Then 20%"/>
  </r>
  <r>
    <x v="2"/>
    <x v="7"/>
    <s v="FPRP030"/>
    <s v="Cakepops"/>
    <s v="Item"/>
    <s v="KITCHEN"/>
    <s v="Pastry"/>
    <s v="PASTRY"/>
    <s v="SHOWCASE"/>
    <n v="2055"/>
    <n v="1808.6112"/>
    <n v="1.76"/>
    <n v="273.025266593594"/>
    <n v="246.3888"/>
    <n v="111"/>
    <n v="0.150958518112458"/>
    <s v="High then 10%"/>
    <s v="Low Then 20%"/>
  </r>
  <r>
    <x v="2"/>
    <x v="7"/>
    <s v="FPRP031"/>
    <s v="Cakesicles"/>
    <s v="Item"/>
    <s v="KITCHEN"/>
    <s v="Pastry"/>
    <s v="PASTRY"/>
    <s v="SHOWCASE"/>
    <n v="210"/>
    <n v="184.8"/>
    <n v="0"/>
    <n v="42.71"/>
    <n v="25.2"/>
    <n v="7"/>
    <n v="0.231114718614719"/>
    <s v="High then 10%"/>
    <s v="High Then 20%"/>
  </r>
  <r>
    <x v="2"/>
    <x v="7"/>
    <s v="FPRP032"/>
    <s v="Coffee Croissant"/>
    <s v="Item"/>
    <s v="KITCHEN"/>
    <s v="Pastry"/>
    <s v="PASTRY"/>
    <s v="SHOWCASE"/>
    <n v="70"/>
    <n v="61.6"/>
    <n v="0"/>
    <n v="9"/>
    <n v="8.4"/>
    <n v="2"/>
    <n v="0.146103896103896"/>
    <s v="High then 10%"/>
    <s v="Low Then 20%"/>
  </r>
  <r>
    <x v="2"/>
    <x v="7"/>
    <s v="FPRP033"/>
    <s v="Cotton Candy"/>
    <s v="Item"/>
    <s v="KITCHEN"/>
    <s v="Pastry"/>
    <s v="PASTRY"/>
    <s v="SHOWCASE"/>
    <n v="100"/>
    <n v="88"/>
    <n v="0"/>
    <n v="19.09"/>
    <n v="12"/>
    <n v="4"/>
    <n v="0.216931818181818"/>
    <s v="High then 10%"/>
    <s v="High Then 20%"/>
  </r>
  <r>
    <x v="2"/>
    <x v="7"/>
    <s v="FPRP034"/>
    <s v="Dinosaur Cookie"/>
    <s v="Item"/>
    <s v="KITCHEN"/>
    <s v="Pastry"/>
    <s v="PASTRY"/>
    <s v="SHOWCASE"/>
    <n v="45"/>
    <n v="39.6"/>
    <n v="0"/>
    <n v="8.43"/>
    <n v="5.4"/>
    <n v="1"/>
    <n v="0.212878787878788"/>
    <s v="High then 10%"/>
    <s v="High Then 20%"/>
  </r>
  <r>
    <x v="2"/>
    <x v="7"/>
    <s v="FPRP041"/>
    <s v="Hazelnut Chocolate Croissant"/>
    <s v="Item"/>
    <s v="KITCHEN"/>
    <s v="Pastry"/>
    <s v="PASTRY"/>
    <s v="SHOWCASE"/>
    <n v="35"/>
    <n v="30.8"/>
    <n v="0"/>
    <n v="4.52"/>
    <n v="4.2"/>
    <n v="1"/>
    <n v="0.146753246753247"/>
    <s v="High then 10%"/>
    <s v="Low Then 20%"/>
  </r>
  <r>
    <x v="2"/>
    <x v="7"/>
    <s v="FPRP042"/>
    <s v="Macaron 1 Piece"/>
    <s v="Item"/>
    <s v="KITCHEN"/>
    <s v="Pastry"/>
    <s v="PASTRY"/>
    <s v="SHOWCASE"/>
    <n v="1740"/>
    <n v="1531.2"/>
    <n v="0"/>
    <n v="320.93383982684"/>
    <n v="208.8"/>
    <n v="87"/>
    <n v="0.20959629037803"/>
    <s v="High then 10%"/>
    <s v="High Then 20%"/>
  </r>
  <r>
    <x v="2"/>
    <x v="7"/>
    <s v="FPRP043"/>
    <s v="Magic Troll"/>
    <s v="Item"/>
    <s v="KITCHEN"/>
    <s v="Pastry"/>
    <s v="PASTRY"/>
    <s v="SHOWCASE"/>
    <n v="330"/>
    <n v="290.4372"/>
    <n v="0.31"/>
    <n v="67.5675"/>
    <n v="39.5628"/>
    <n v="6"/>
    <n v="0.23264065347001"/>
    <s v="High then 10%"/>
    <s v="High Then 20%"/>
  </r>
  <r>
    <x v="2"/>
    <x v="7"/>
    <s v="FPRP044"/>
    <s v="Pistachio Croissant"/>
    <s v="Item"/>
    <s v="KITCHEN"/>
    <s v="Pastry"/>
    <s v="PASTRY"/>
    <s v="SHOWCASE"/>
    <n v="35"/>
    <n v="30.8"/>
    <n v="0"/>
    <n v="4.315"/>
    <n v="4.2"/>
    <n v="1"/>
    <n v="0.140097402597403"/>
    <s v="High then 10%"/>
    <s v="Low Then 20%"/>
  </r>
  <r>
    <x v="2"/>
    <x v="7"/>
    <s v="FPRP046"/>
    <s v="Raspberry Jar"/>
    <s v="Item"/>
    <s v="KITCHEN"/>
    <s v="Pastry"/>
    <s v="PASTRY"/>
    <s v="SHOWCASE"/>
    <n v="280"/>
    <n v="246.4"/>
    <n v="0"/>
    <n v="55.79"/>
    <n v="33.6"/>
    <n v="8"/>
    <n v="0.226420454545455"/>
    <s v="High then 10%"/>
    <s v="High Then 20%"/>
  </r>
  <r>
    <x v="2"/>
    <x v="7"/>
    <s v="FPRP047"/>
    <s v="Raspberry Tart"/>
    <s v="Item"/>
    <s v="KITCHEN"/>
    <s v="Pastry"/>
    <s v="PASTRY"/>
    <s v="SHOWCASE"/>
    <n v="225"/>
    <n v="198"/>
    <n v="0"/>
    <n v="37.01"/>
    <n v="27"/>
    <n v="5"/>
    <n v="0.186919191919192"/>
    <s v="High then 10%"/>
    <s v="Low Then 20%"/>
  </r>
  <r>
    <x v="2"/>
    <x v="7"/>
    <s v="FPRP048"/>
    <s v="Ribambelle Labubu"/>
    <s v="Item"/>
    <s v="KITCHEN"/>
    <s v="Pastry"/>
    <s v="PASTRY"/>
    <s v="SHOWCASE"/>
    <n v="7425"/>
    <n v="6549.75"/>
    <n v="131.25"/>
    <n v="1108.19733495157"/>
    <n v="875.25"/>
    <n v="99"/>
    <n v="0.169196890713626"/>
    <s v="High then 10%"/>
    <s v="Low Then 20%"/>
  </r>
  <r>
    <x v="2"/>
    <x v="7"/>
    <s v="FPRP049"/>
    <s v="Ribambelle LABUBU Box of 2"/>
    <s v="Item"/>
    <s v="KITCHEN"/>
    <s v="Pastry"/>
    <s v="PASTRY"/>
    <s v="SHOWCASE"/>
    <n v="600"/>
    <n v="528"/>
    <n v="0"/>
    <n v="89.63"/>
    <n v="72"/>
    <n v="4"/>
    <n v="0.169753787878788"/>
    <s v="High then 10%"/>
    <s v="Low Then 20%"/>
  </r>
  <r>
    <x v="2"/>
    <x v="7"/>
    <s v="FPRP050"/>
    <s v="Ribambelle Labubu Box of 8"/>
    <s v="Item"/>
    <s v="KITCHEN"/>
    <s v="Pastry"/>
    <s v="PASTRY"/>
    <s v="SHOWCASE"/>
    <n v="1350"/>
    <n v="1188"/>
    <n v="0"/>
    <n v="269.78"/>
    <n v="162"/>
    <n v="3"/>
    <n v="0.227087542087542"/>
    <s v="High then 10%"/>
    <s v="High Then 20%"/>
  </r>
  <r>
    <x v="2"/>
    <x v="7"/>
    <s v="FPRP051"/>
    <s v="Strawberries Jar"/>
    <s v="Item"/>
    <s v="KITCHEN"/>
    <s v="Pastry"/>
    <s v="PASTRY"/>
    <s v="SHOWCASE"/>
    <n v="280"/>
    <n v="246.4"/>
    <n v="0"/>
    <n v="60.48"/>
    <n v="33.6"/>
    <n v="8"/>
    <n v="0.245454545454545"/>
    <s v="High then 10%"/>
    <s v="High Then 20%"/>
  </r>
  <r>
    <x v="2"/>
    <x v="7"/>
    <s v="FPRP053"/>
    <s v="Stuffed Dates"/>
    <s v="Item"/>
    <s v="KITCHEN"/>
    <s v="Pastry"/>
    <s v="PASTRY"/>
    <s v="SHOWCASE"/>
    <n v="150"/>
    <n v="132"/>
    <n v="0"/>
    <n v="32.4816666666667"/>
    <n v="18"/>
    <n v="15"/>
    <n v="0.246073232323233"/>
    <s v="High then 10%"/>
    <s v="High Then 20%"/>
  </r>
  <r>
    <x v="2"/>
    <x v="7"/>
    <s v="FPRP055"/>
    <s v="Yuzu &amp; Merengue"/>
    <s v="Item"/>
    <s v="KITCHEN"/>
    <s v="Pastry"/>
    <s v="PASTRY"/>
    <s v="SHOWCASE"/>
    <n v="270"/>
    <n v="237.6"/>
    <n v="0"/>
    <n v="57.4534782608696"/>
    <n v="32.4"/>
    <n v="6"/>
    <n v="0.241807568438003"/>
    <s v="High then 10%"/>
    <s v="High Then 20%"/>
  </r>
  <r>
    <x v="2"/>
    <x v="7"/>
    <s v="FPRP056"/>
    <s v="Slice Carrot Cake"/>
    <s v="Item"/>
    <s v="KITCHEN"/>
    <s v="Pastry"/>
    <s v="PASTRY"/>
    <s v="SLICED CAKES"/>
    <n v="495"/>
    <n v="435.6"/>
    <n v="0"/>
    <n v="92.86"/>
    <n v="59.4"/>
    <n v="9"/>
    <n v="0.21317722681359"/>
    <s v="High then 10%"/>
    <s v="High Then 20%"/>
  </r>
  <r>
    <x v="2"/>
    <x v="7"/>
    <s v="FPRP057"/>
    <s v="Slice Chocolate Cake"/>
    <s v="Item"/>
    <s v="KITCHEN"/>
    <s v="Pastry"/>
    <s v="PASTRY"/>
    <s v="SLICED CAKES"/>
    <n v="990"/>
    <n v="871.2"/>
    <n v="0"/>
    <n v="186.385833333333"/>
    <n v="118.8"/>
    <n v="18"/>
    <n v="0.213941498316498"/>
    <s v="High then 10%"/>
    <s v="High Then 20%"/>
  </r>
  <r>
    <x v="2"/>
    <x v="7"/>
    <s v="FPRP058"/>
    <s v="Slice Honey Cake"/>
    <s v="Item"/>
    <s v="KITCHEN"/>
    <s v="Pastry"/>
    <s v="PASTRY"/>
    <s v="SLICED CAKES"/>
    <n v="1155"/>
    <n v="1016.664"/>
    <n v="2.2"/>
    <n v="185.73"/>
    <n v="138.336"/>
    <n v="21"/>
    <n v="0.182685725077312"/>
    <s v="High then 10%"/>
    <s v="Low Then 20%"/>
  </r>
  <r>
    <x v="2"/>
    <x v="7"/>
    <s v="FPRP059"/>
    <s v="Slice Yoghurt Berry"/>
    <s v="Item"/>
    <s v="KITCHEN"/>
    <s v="Pastry"/>
    <s v="PASTRY"/>
    <s v="SLICED CAKES"/>
    <n v="797.5"/>
    <n v="702.742"/>
    <n v="7.85"/>
    <n v="142.225"/>
    <n v="94.758"/>
    <n v="14.5"/>
    <n v="0.202385797348102"/>
    <s v="High then 10%"/>
    <s v="High Then 20%"/>
  </r>
  <r>
    <x v="2"/>
    <x v="7"/>
    <s v="FPRP060"/>
    <s v="Weekend Cake W"/>
    <s v="Item"/>
    <s v="KITCHEN"/>
    <s v="Pastry"/>
    <s v="PASTRY"/>
    <s v="SLICED CAKES"/>
    <n v="605"/>
    <n v="540.32"/>
    <n v="66"/>
    <n v="0"/>
    <n v="64.68"/>
    <n v="11"/>
    <n v="0"/>
    <s v="Low Then 10%"/>
    <s v="Low Then 20%"/>
  </r>
  <r>
    <x v="2"/>
    <x v="7"/>
    <s v="FPRP06012"/>
    <s v="Sunday Honey Cake"/>
    <s v="Item"/>
    <s v="KITCHEN"/>
    <s v="Pastry"/>
    <s v="PASTRY"/>
    <s v="SLICED CAKES"/>
    <n v="200"/>
    <n v="176"/>
    <n v="0"/>
    <n v="0"/>
    <n v="24"/>
    <n v="4"/>
    <n v="0"/>
    <s v="Low Then 10%"/>
    <s v="Low Then 20%"/>
  </r>
  <r>
    <x v="2"/>
    <x v="7"/>
    <s v="FPRP062"/>
    <s v="Weekend Cake"/>
    <s v="Item"/>
    <s v="KITCHEN"/>
    <s v="Pastry"/>
    <s v="PASTRY"/>
    <s v="SLICED CAKES"/>
    <n v="550"/>
    <n v="484"/>
    <n v="0"/>
    <n v="0"/>
    <n v="66"/>
    <n v="10"/>
    <n v="0"/>
    <s v="Low Then 10%"/>
    <s v="Low Then 20%"/>
  </r>
  <r>
    <x v="2"/>
    <x v="7"/>
    <s v="MOD001"/>
    <s v="Berries  Croissant"/>
    <s v="Modifier"/>
    <s v="KITCHEN"/>
    <s v="Pastry"/>
    <s v="PASTRY"/>
    <s v="Croissant Group"/>
    <n v="90"/>
    <n v="79.2"/>
    <n v="0"/>
    <n v="15.76"/>
    <n v="10.8"/>
    <n v="3"/>
    <n v="0.198989898989899"/>
    <s v="High then 10%"/>
    <s v="Low Then 20%"/>
  </r>
  <r>
    <x v="2"/>
    <x v="7"/>
    <s v="MOD002"/>
    <s v="Classic  Croissant"/>
    <s v="Modifier"/>
    <s v="KITCHEN"/>
    <s v="Pastry"/>
    <s v="PASTRY"/>
    <s v="Croissant Group"/>
    <n v="850"/>
    <n v="748"/>
    <n v="0"/>
    <n v="73.2825"/>
    <n v="102"/>
    <n v="34"/>
    <n v="0.097971256684492"/>
    <s v="Low Then 10%"/>
    <s v="Low Then 20%"/>
  </r>
  <r>
    <x v="2"/>
    <x v="7"/>
    <s v="MOD003"/>
    <s v="Coffee  Croissant"/>
    <s v="Modifier"/>
    <s v="KITCHEN"/>
    <s v="Pastry"/>
    <s v="PASTRY"/>
    <s v="Croissant Group"/>
    <n v="60"/>
    <n v="52.8"/>
    <n v="0"/>
    <n v="8.94"/>
    <n v="7.2"/>
    <n v="2"/>
    <n v="0.169318181818182"/>
    <s v="High then 10%"/>
    <s v="Low Then 20%"/>
  </r>
  <r>
    <x v="2"/>
    <x v="7"/>
    <s v="MOD004"/>
    <s v="Nutella Croissant"/>
    <s v="Modifier"/>
    <s v="KITCHEN"/>
    <s v="Pastry"/>
    <s v="PASTRY"/>
    <s v="Croissant Group"/>
    <n v="330"/>
    <n v="291.48"/>
    <n v="9"/>
    <n v="49.4133333333333"/>
    <n v="38.52"/>
    <n v="11"/>
    <n v="0.169525639266273"/>
    <s v="High then 10%"/>
    <s v="Low Then 20%"/>
  </r>
  <r>
    <x v="2"/>
    <x v="7"/>
    <s v="MOD005"/>
    <s v="Pistachio Croissant"/>
    <s v="Modifier"/>
    <s v="KITCHEN"/>
    <s v="Pastry"/>
    <s v="PASTRY"/>
    <s v="Croissant Group"/>
    <n v="270"/>
    <n v="237.6"/>
    <n v="0"/>
    <n v="38.67"/>
    <n v="32.4"/>
    <n v="9"/>
    <n v="0.162752525252525"/>
    <s v="High then 10%"/>
    <s v="Low Then 20%"/>
  </r>
  <r>
    <x v="2"/>
    <x v="7"/>
    <s v="MOD006"/>
    <s v="Classic Croissant"/>
    <s v="Modifier"/>
    <s v="KITCHEN"/>
    <s v="Hot"/>
    <s v="PASTRY"/>
    <s v="Avo Toast Modifier"/>
    <n v="0"/>
    <n v="0"/>
    <n v="0"/>
    <n v="25.86"/>
    <n v="0"/>
    <n v="12"/>
    <n v="1"/>
    <s v="High then 10%"/>
    <s v="High Then 20%"/>
  </r>
  <r>
    <x v="2"/>
    <x v="7"/>
    <s v="MOD006"/>
    <s v="Classic Croissant"/>
    <s v="Modifier"/>
    <s v="KITCHEN"/>
    <s v="Kitchen"/>
    <s v="PASTRY"/>
    <s v="Avo Toast Modifier"/>
    <n v="0"/>
    <n v="0"/>
    <n v="0"/>
    <n v="10.83"/>
    <n v="0"/>
    <n v="5"/>
    <n v="1"/>
    <s v="High then 10%"/>
    <s v="High Then 20%"/>
  </r>
  <r>
    <x v="2"/>
    <x v="7"/>
    <s v="MOD007"/>
    <s v="Sour Dough Bread"/>
    <s v="Modifier"/>
    <s v="KITCHEN"/>
    <s v="Hot"/>
    <s v="PASTRY"/>
    <s v="Avo Toast Modifier"/>
    <n v="0"/>
    <n v="0"/>
    <n v="0"/>
    <n v="168.683257142857"/>
    <n v="0"/>
    <n v="109"/>
    <n v="1"/>
    <s v="High then 10%"/>
    <s v="High Then 20%"/>
  </r>
  <r>
    <x v="2"/>
    <x v="7"/>
    <s v="MOD007"/>
    <s v="Sour Dough Bread"/>
    <s v="Modifier"/>
    <s v="KITCHEN"/>
    <s v="Kitchen"/>
    <s v="PASTRY"/>
    <s v="Avo Toast Modifier"/>
    <n v="0"/>
    <n v="0"/>
    <n v="0"/>
    <n v="38.69"/>
    <n v="0"/>
    <n v="25"/>
    <n v="1"/>
    <s v="High then 10%"/>
    <s v="High Then 20%"/>
  </r>
  <r>
    <x v="0"/>
    <x v="0"/>
    <s v="MOD008"/>
    <s v="Berries"/>
    <s v="Modifier"/>
    <s v="KITCHEN"/>
    <s v="Cold"/>
    <s v="FOOD"/>
    <s v="Natural Buf. Yogurt Add - ons"/>
    <n v="100"/>
    <n v="88"/>
    <n v="0"/>
    <n v="9.56"/>
    <n v="12"/>
    <n v="4"/>
    <n v="0.108636363636364"/>
    <s v="High then 10%"/>
    <s v="Low Then 20%"/>
  </r>
  <r>
    <x v="0"/>
    <x v="0"/>
    <s v="MOD008"/>
    <s v="Berries"/>
    <s v="Modifier"/>
    <s v="KITCHEN"/>
    <s v="Kitchen"/>
    <s v="FOOD"/>
    <s v="Natural Buf. Yogurt Add - ons"/>
    <n v="50"/>
    <n v="44"/>
    <n v="0"/>
    <n v="4.85"/>
    <n v="6"/>
    <n v="2"/>
    <n v="0.110227272727273"/>
    <s v="High then 10%"/>
    <s v="Low Then 20%"/>
  </r>
  <r>
    <x v="0"/>
    <x v="0"/>
    <s v="MOD008"/>
    <s v="Berries"/>
    <s v="Modifier"/>
    <s v="KITCHEN"/>
    <s v="Pastry"/>
    <s v="FOOD"/>
    <s v="Natural Buf. Yogurt Add - ons"/>
    <n v="25"/>
    <n v="22"/>
    <n v="0"/>
    <n v="2.42"/>
    <n v="3"/>
    <n v="1"/>
    <n v="0.11"/>
    <s v="High then 10%"/>
    <s v="Low Then 20%"/>
  </r>
  <r>
    <x v="0"/>
    <x v="0"/>
    <s v="MOD009"/>
    <s v="Chocolate Granola"/>
    <s v="Modifier"/>
    <s v="KITCHEN"/>
    <s v="Cold"/>
    <s v="FOOD"/>
    <s v="Natural Buf. Yogurt Add - ons"/>
    <n v="70"/>
    <n v="61.6"/>
    <n v="0"/>
    <n v="8.65"/>
    <n v="8.4"/>
    <n v="2"/>
    <n v="0.140422077922078"/>
    <s v="High then 10%"/>
    <s v="Low Then 20%"/>
  </r>
  <r>
    <x v="0"/>
    <x v="0"/>
    <s v="MOD010"/>
    <s v="Homemade Granola"/>
    <s v="Modifier"/>
    <s v="KITCHEN"/>
    <s v="Cold"/>
    <s v="FOOD"/>
    <s v="Natural Buf. Yogurt Add - ons"/>
    <n v="300"/>
    <n v="264"/>
    <n v="0"/>
    <n v="24.79"/>
    <n v="36"/>
    <n v="10"/>
    <n v="0.0939015151515152"/>
    <s v="Low Then 10%"/>
    <s v="Low Then 20%"/>
  </r>
  <r>
    <x v="0"/>
    <x v="0"/>
    <s v="MOD010"/>
    <s v="Homemade Granola"/>
    <s v="Modifier"/>
    <s v="KITCHEN"/>
    <s v="Kitchen"/>
    <s v="FOOD"/>
    <s v="Natural Buf. Yogurt Add - ons"/>
    <n v="270"/>
    <n v="237.6492"/>
    <n v="0.41"/>
    <n v="22.31"/>
    <n v="32.3508"/>
    <n v="9"/>
    <n v="0.0938778670409999"/>
    <s v="Low Then 10%"/>
    <s v="Low Then 20%"/>
  </r>
  <r>
    <x v="0"/>
    <x v="0"/>
    <s v="MOD011"/>
    <s v="Mango"/>
    <s v="Modifier"/>
    <s v="KITCHEN"/>
    <s v="Cold"/>
    <s v="FOOD"/>
    <s v="Natural Buf. Yogurt Add - ons"/>
    <n v="60"/>
    <n v="52.8"/>
    <n v="0"/>
    <n v="7.68"/>
    <n v="7.2"/>
    <n v="3"/>
    <n v="0.145454545454545"/>
    <s v="High then 10%"/>
    <s v="Low Then 20%"/>
  </r>
  <r>
    <x v="0"/>
    <x v="0"/>
    <s v="MOD011"/>
    <s v="Mango"/>
    <s v="Modifier"/>
    <s v="KITCHEN"/>
    <s v="Kitchen"/>
    <s v="FOOD"/>
    <s v="Natural Buf. Yogurt Add - ons"/>
    <n v="20"/>
    <n v="17.6"/>
    <n v="0"/>
    <n v="2.58"/>
    <n v="2.4"/>
    <n v="1"/>
    <n v="0.146590909090909"/>
    <s v="High then 10%"/>
    <s v="Low Then 20%"/>
  </r>
  <r>
    <x v="0"/>
    <x v="0"/>
    <s v="MOD012"/>
    <s v="Avocado"/>
    <s v="Modifier"/>
    <s v="KITCHEN"/>
    <s v="Cold"/>
    <s v="FOOD"/>
    <s v="Signature Scramble Modifier"/>
    <n v="60"/>
    <n v="52.8"/>
    <n v="0"/>
    <n v="13.5"/>
    <n v="7.2"/>
    <n v="4"/>
    <n v="0.255681818181818"/>
    <s v="High then 10%"/>
    <s v="High Then 20%"/>
  </r>
  <r>
    <x v="0"/>
    <x v="0"/>
    <s v="MOD012"/>
    <s v="Avocado"/>
    <s v="Modifier"/>
    <s v="KITCHEN"/>
    <s v="Kitchen"/>
    <s v="FOOD"/>
    <s v="Signature Scramble Modifier"/>
    <n v="180"/>
    <n v="158.76"/>
    <n v="3"/>
    <n v="40.5166666666667"/>
    <n v="21.24"/>
    <n v="12"/>
    <n v="0.255207021080037"/>
    <s v="High then 10%"/>
    <s v="High Then 20%"/>
  </r>
  <r>
    <x v="0"/>
    <x v="0"/>
    <s v="MOD012"/>
    <s v="Avocado"/>
    <s v="Modifier"/>
    <s v="KITCHEN"/>
    <s v="Pasta"/>
    <s v="FOOD"/>
    <s v="Signature Scramble Modifier"/>
    <n v="180"/>
    <n v="158.4"/>
    <n v="0"/>
    <n v="40.515"/>
    <n v="21.6"/>
    <n v="12"/>
    <n v="0.255776515151515"/>
    <s v="High then 10%"/>
    <s v="High Then 20%"/>
  </r>
  <r>
    <x v="0"/>
    <x v="0"/>
    <s v="MOD013"/>
    <s v="Beef Bacon"/>
    <s v="Modifier"/>
    <s v="KITCHEN"/>
    <s v="Cold"/>
    <s v="FOOD"/>
    <s v="Signature Scramble Modifier"/>
    <n v="25"/>
    <n v="22"/>
    <n v="0"/>
    <n v="1.9"/>
    <n v="3"/>
    <n v="1"/>
    <n v="0.0863636363636364"/>
    <s v="Low Then 10%"/>
    <s v="Low Then 20%"/>
  </r>
  <r>
    <x v="0"/>
    <x v="0"/>
    <s v="MOD013"/>
    <s v="Beef Bacon"/>
    <s v="Modifier"/>
    <s v="KITCHEN"/>
    <s v="Kitchen"/>
    <s v="FOOD"/>
    <s v="Signature Scramble Modifier"/>
    <n v="50"/>
    <n v="44"/>
    <n v="0"/>
    <n v="3.8"/>
    <n v="6"/>
    <n v="2"/>
    <n v="0.0863636363636364"/>
    <s v="Low Then 10%"/>
    <s v="Low Then 20%"/>
  </r>
  <r>
    <x v="0"/>
    <x v="0"/>
    <s v="MOD013"/>
    <s v="Beef Bacon"/>
    <s v="Modifier"/>
    <s v="KITCHEN"/>
    <s v="Pasta"/>
    <s v="FOOD"/>
    <s v="Signature Scramble Modifier"/>
    <n v="150"/>
    <n v="132"/>
    <n v="0"/>
    <n v="11.4"/>
    <n v="18"/>
    <n v="6"/>
    <n v="0.0863636363636364"/>
    <s v="Low Then 10%"/>
    <s v="Low Then 20%"/>
  </r>
  <r>
    <x v="0"/>
    <x v="0"/>
    <s v="MOD014"/>
    <s v="Crab / 50g"/>
    <s v="Modifier"/>
    <s v="KITCHEN"/>
    <s v="Cold"/>
    <s v="FOOD"/>
    <s v="Signature Scramble Modifier"/>
    <n v="195"/>
    <n v="171.6"/>
    <n v="0"/>
    <n v="30.69"/>
    <n v="23.4"/>
    <n v="3"/>
    <n v="0.178846153846154"/>
    <s v="High then 10%"/>
    <s v="Low Then 20%"/>
  </r>
  <r>
    <x v="0"/>
    <x v="0"/>
    <s v="MOD014"/>
    <s v="Crab / 50g"/>
    <s v="Modifier"/>
    <s v="KITCHEN"/>
    <s v="Pasta"/>
    <s v="FOOD"/>
    <s v="Signature Scramble Modifier"/>
    <n v="65"/>
    <n v="57.2"/>
    <n v="0"/>
    <n v="10.22"/>
    <n v="7.8"/>
    <n v="1"/>
    <n v="0.178671328671329"/>
    <s v="High then 10%"/>
    <s v="Low Then 20%"/>
  </r>
  <r>
    <x v="0"/>
    <x v="0"/>
    <s v="MOD016"/>
    <s v="Red Caviar / 50g"/>
    <s v="Modifier"/>
    <s v="KITCHEN"/>
    <s v="Kitchen"/>
    <s v="FOOD"/>
    <s v="Signature Scramble Modifier"/>
    <n v="60"/>
    <n v="52.8"/>
    <n v="0"/>
    <n v="28"/>
    <n v="7.2"/>
    <n v="1"/>
    <n v="0.53030303030303"/>
    <s v="High then 10%"/>
    <s v="High Then 20%"/>
  </r>
  <r>
    <x v="0"/>
    <x v="0"/>
    <s v="MOD016"/>
    <s v="Red Caviar / 50g"/>
    <s v="Modifier"/>
    <s v="KITCHEN"/>
    <s v="Pasta"/>
    <s v="FOOD"/>
    <s v="Signature Scramble Modifier"/>
    <n v="60"/>
    <n v="52.8"/>
    <n v="0"/>
    <n v="28"/>
    <n v="7.2"/>
    <n v="1"/>
    <n v="0.53030303030303"/>
    <s v="High then 10%"/>
    <s v="High Then 20%"/>
  </r>
  <r>
    <x v="0"/>
    <x v="0"/>
    <s v="MOD017"/>
    <s v="Salmon"/>
    <s v="Modifier"/>
    <s v="KITCHEN"/>
    <s v="Cold"/>
    <s v="FOOD"/>
    <s v="Signature Scramble Modifier"/>
    <n v="60"/>
    <n v="52.8"/>
    <n v="0"/>
    <n v="11.2"/>
    <n v="7.2"/>
    <n v="3"/>
    <n v="0.212121212121212"/>
    <s v="High then 10%"/>
    <s v="High Then 20%"/>
  </r>
  <r>
    <x v="0"/>
    <x v="0"/>
    <s v="MOD017"/>
    <s v="Salmon"/>
    <s v="Modifier"/>
    <s v="KITCHEN"/>
    <s v="Kitchen"/>
    <s v="FOOD"/>
    <s v="Signature Scramble Modifier"/>
    <n v="120"/>
    <n v="106.08"/>
    <n v="4"/>
    <n v="22.398"/>
    <n v="13.92"/>
    <n v="6"/>
    <n v="0.211142533936652"/>
    <s v="High then 10%"/>
    <s v="High Then 20%"/>
  </r>
  <r>
    <x v="0"/>
    <x v="0"/>
    <s v="MOD017"/>
    <s v="Salmon"/>
    <s v="Modifier"/>
    <s v="KITCHEN"/>
    <s v="Pasta"/>
    <s v="FOOD"/>
    <s v="Signature Scramble Modifier"/>
    <n v="80"/>
    <n v="70.4"/>
    <n v="0"/>
    <n v="14.94"/>
    <n v="9.6"/>
    <n v="4"/>
    <n v="0.212215909090909"/>
    <s v="High then 10%"/>
    <s v="High Then 20%"/>
  </r>
  <r>
    <x v="0"/>
    <x v="0"/>
    <s v="MOD018"/>
    <s v="Tomato"/>
    <s v="Modifier"/>
    <s v="KITCHEN"/>
    <s v="Cold"/>
    <s v="FOOD"/>
    <s v="Signature Scramble Modifier"/>
    <n v="30"/>
    <n v="26.4"/>
    <n v="0"/>
    <n v="3.28"/>
    <n v="3.6"/>
    <n v="2"/>
    <n v="0.124242424242424"/>
    <s v="High then 10%"/>
    <s v="Low Then 20%"/>
  </r>
  <r>
    <x v="0"/>
    <x v="0"/>
    <s v="MOD018"/>
    <s v="Tomato"/>
    <s v="Modifier"/>
    <s v="KITCHEN"/>
    <s v="Kitchen"/>
    <s v="FOOD"/>
    <s v="Signature Scramble Modifier"/>
    <n v="15"/>
    <n v="13.56"/>
    <n v="3"/>
    <n v="1.55"/>
    <n v="1.44"/>
    <n v="1"/>
    <n v="0.114306784660767"/>
    <s v="High then 10%"/>
    <s v="Low Then 20%"/>
  </r>
  <r>
    <x v="0"/>
    <x v="0"/>
    <s v="MOD018"/>
    <s v="Tomato"/>
    <s v="Modifier"/>
    <s v="KITCHEN"/>
    <s v="Pasta"/>
    <s v="FOOD"/>
    <s v="Signature Scramble Modifier"/>
    <n v="105"/>
    <n v="92.4"/>
    <n v="0"/>
    <n v="12.38"/>
    <n v="12.6"/>
    <n v="7"/>
    <n v="0.133982683982684"/>
    <s v="High then 10%"/>
    <s v="Low Then 20%"/>
  </r>
  <r>
    <x v="0"/>
    <x v="0"/>
    <s v="MOD019"/>
    <s v="Truffle"/>
    <s v="Modifier"/>
    <s v="KITCHEN"/>
    <s v="Cold"/>
    <s v="FOOD"/>
    <s v="Signature Scramble Modifier"/>
    <n v="60"/>
    <n v="52.8"/>
    <n v="0"/>
    <n v="7.5"/>
    <n v="7.2"/>
    <n v="1"/>
    <n v="0.142045454545455"/>
    <s v="High then 10%"/>
    <s v="Low Then 20%"/>
  </r>
  <r>
    <x v="0"/>
    <x v="0"/>
    <s v="MOD019"/>
    <s v="Truffle"/>
    <s v="Modifier"/>
    <s v="KITCHEN"/>
    <s v="Pasta"/>
    <s v="FOOD"/>
    <s v="Signature Scramble Modifier"/>
    <n v="60"/>
    <n v="52.8"/>
    <n v="0"/>
    <n v="7.5"/>
    <n v="7.2"/>
    <n v="1"/>
    <n v="0.142045454545455"/>
    <s v="High then 10%"/>
    <s v="Low Then 20%"/>
  </r>
  <r>
    <x v="0"/>
    <x v="0"/>
    <s v="MOD022"/>
    <s v="Add Chicken 100GR"/>
    <s v="Modifier"/>
    <s v="KITCHEN"/>
    <s v="Cold"/>
    <s v="FOOD"/>
    <s v="GREEN BOWL MODS"/>
    <n v="40"/>
    <n v="35.2"/>
    <n v="0"/>
    <n v="10.06"/>
    <n v="4.8"/>
    <n v="2"/>
    <n v="0.285795454545455"/>
    <s v="High then 10%"/>
    <s v="High Then 20%"/>
  </r>
  <r>
    <x v="0"/>
    <x v="0"/>
    <s v="MOD022"/>
    <s v="Add Chicken 100GR"/>
    <s v="Modifier"/>
    <s v="KITCHEN"/>
    <s v="Pizza"/>
    <s v="FOOD"/>
    <s v="GREEN BOWL MODS"/>
    <n v="40"/>
    <n v="35.2"/>
    <n v="0"/>
    <n v="9.66"/>
    <n v="4.8"/>
    <n v="2"/>
    <n v="0.274431818181818"/>
    <s v="High then 10%"/>
    <s v="High Then 20%"/>
  </r>
  <r>
    <x v="2"/>
    <x v="7"/>
    <m/>
    <m/>
    <m/>
    <m/>
    <m/>
    <m/>
    <m/>
    <m/>
    <m/>
    <m/>
    <n v="1191.54"/>
    <n v="0"/>
    <m/>
    <m/>
    <m/>
    <m/>
  </r>
  <r>
    <x v="0"/>
    <x v="4"/>
    <m/>
    <m/>
    <m/>
    <m/>
    <m/>
    <m/>
    <m/>
    <m/>
    <m/>
    <m/>
    <n v="583.13"/>
    <n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m/>
  </r>
  <r>
    <x v="1"/>
    <n v="196438.76614604864"/>
  </r>
  <r>
    <x v="0"/>
    <m/>
  </r>
  <r>
    <x v="2"/>
    <n v="42978.399999999994"/>
  </r>
  <r>
    <x v="3"/>
    <n v="904"/>
  </r>
</pivotCacheRecords>
</file>

<file path=xl/pivotCache/pivotCacheRecords3.xml><?xml version="1.0" encoding="utf-8"?>
<pivotCacheRecords xmlns="http://schemas.openxmlformats.org/spreadsheetml/2006/main" xmlns:r="http://schemas.openxmlformats.org/officeDocument/2006/relationships" count="5">
  <r>
    <x v="0"/>
    <x v="0"/>
    <x v="0"/>
    <x v="0"/>
    <x v="0"/>
  </r>
  <r>
    <x v="1"/>
    <x v="1"/>
    <x v="1"/>
    <x v="1"/>
    <x v="1"/>
  </r>
  <r>
    <x v="2"/>
    <x v="2"/>
    <x v="2"/>
    <x v="2"/>
    <x v="2"/>
  </r>
  <r>
    <x v="3"/>
    <x v="3"/>
    <x v="3"/>
    <x v="3"/>
    <x v="3"/>
  </r>
  <r>
    <x v="4"/>
    <x v="4"/>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C19" firstHeaderRow="1" firstDataRow="1" firstDataCol="3" rowPageCount="1" colPageCount="1"/>
  <pivotFields count="5">
    <pivotField axis="axisPage" compact="0" showAll="0">
      <items count="6">
        <item x="4"/>
        <item x="0"/>
        <item x="2"/>
        <item x="3"/>
        <item x="1"/>
        <item t="default"/>
      </items>
    </pivotField>
    <pivotField axis="axisRow" compact="0" showAll="0">
      <items count="6">
        <item x="1"/>
        <item x="2"/>
        <item x="3"/>
        <item x="0"/>
        <item x="4"/>
        <item t="default"/>
      </items>
    </pivotField>
    <pivotField axis="axisRow" compact="0" showAll="0">
      <items count="6">
        <item x="3"/>
        <item x="2"/>
        <item x="1"/>
        <item x="4"/>
        <item x="0"/>
        <item t="default"/>
      </items>
    </pivotField>
    <pivotField axis="axisRow" compact="0" showAll="0">
      <items count="6">
        <item x="3"/>
        <item x="1"/>
        <item x="2"/>
        <item x="0"/>
        <item x="4"/>
        <item t="default"/>
      </items>
    </pivotField>
    <pivotField compact="0" showAll="0"/>
  </pivotFields>
  <rowFields count="3">
    <field x="2"/>
    <field x="3"/>
    <field x="1"/>
  </rowFields>
  <rowItems count="16">
    <i>
      <x/>
    </i>
    <i r="1">
      <x/>
    </i>
    <i r="2">
      <x v="2"/>
    </i>
    <i>
      <x v="1"/>
    </i>
    <i r="1">
      <x v="2"/>
    </i>
    <i r="2">
      <x v="1"/>
    </i>
    <i>
      <x v="2"/>
    </i>
    <i r="1">
      <x v="1"/>
    </i>
    <i r="2">
      <x/>
    </i>
    <i>
      <x v="3"/>
    </i>
    <i r="1">
      <x v="4"/>
    </i>
    <i r="2">
      <x v="4"/>
    </i>
    <i>
      <x v="4"/>
    </i>
    <i r="1">
      <x v="3"/>
    </i>
    <i r="2">
      <x v="3"/>
    </i>
    <i t="grand">
      <x/>
    </i>
  </rowItems>
  <colItems count="1">
    <i/>
  </colItems>
  <pageFields count="1">
    <pageField fld="0" hier="0"/>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createdVersion="7" indent="0" outline="1" outlineData="1" multipleFieldFilters="0" rowHeaderCaption="Location">
  <location ref="B46:E50" firstHeaderRow="0" firstDataRow="1" firstDataCol="1"/>
  <pivotFields count="18">
    <pivotField axis="axisRow"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numFmtId="2" showAll="0"/>
    <pivotField showAll="0"/>
    <pivotField showAll="0"/>
    <pivotField showAll="0"/>
    <pivotField showAll="0"/>
  </pivotFields>
  <rowFields count="1">
    <field x="0"/>
  </rowFields>
  <rowItems count="4">
    <i>
      <x/>
    </i>
    <i>
      <x v="1"/>
    </i>
    <i>
      <x v="2"/>
    </i>
    <i t="grand">
      <x/>
    </i>
  </rowItems>
  <colFields count="1">
    <field x="-2"/>
  </colFields>
  <colItems count="3">
    <i>
      <x/>
    </i>
    <i i="1">
      <x v="1"/>
    </i>
    <i i="2">
      <x v="2"/>
    </i>
  </colItems>
  <dataFields count="3">
    <dataField name="Gross Sales" fld="9" baseField="0" baseItem="0"/>
    <dataField name="Discount" fld="11" baseField="0" baseItem="0"/>
    <dataField name="Net Sales" fld="10" baseField="0" baseItem="0"/>
  </dataFields>
  <formats count="32">
    <format dxfId="67">
      <pivotArea field="0" type="button" dataOnly="0" labelOnly="1" outline="0" fieldPosition="0"/>
    </format>
    <format dxfId="66">
      <pivotArea dataOnly="0" labelOnly="1" outline="0" fieldPosition="0"/>
    </format>
    <format dxfId="65">
      <pivotArea dataOnly="0" grandRow="1" fieldPosition="0"/>
    </format>
    <format dxfId="64">
      <pivotArea type="all" dataOnly="0" outline="0" fieldPosition="0"/>
    </format>
    <format dxfId="63">
      <pivotArea outline="0" collapsedLevelsAreSubtotals="1" fieldPosition="0"/>
    </format>
    <format dxfId="62">
      <pivotArea field="0" type="button" dataOnly="0" labelOnly="1" outline="0"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outline="0" fieldPosition="0"/>
    </format>
    <format dxfId="58">
      <pivotArea type="all" dataOnly="0" outline="0" fieldPosition="0"/>
    </format>
    <format dxfId="57">
      <pivotArea outline="0" collapsedLevelsAreSubtotals="1" fieldPosition="0"/>
    </format>
    <format dxfId="56">
      <pivotArea field="0" type="button" dataOnly="0" labelOnly="1" outline="0" fieldPosition="0"/>
    </format>
    <format dxfId="55">
      <pivotArea dataOnly="0" labelOnly="1" outline="0"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fieldPosition="0"/>
    </format>
    <format dxfId="51">
      <pivotArea type="all" dataOnly="0" outline="0" fieldPosition="0"/>
    </format>
    <format dxfId="50">
      <pivotArea field="0" type="button" dataOnly="0" labelOnly="1" outline="0" fieldPosition="0"/>
    </format>
    <format dxfId="49">
      <pivotArea dataOnly="0" labelOnly="1" fieldPosition="0">
        <references count="1">
          <reference field="4294967294" count="1">
            <x v="0"/>
          </reference>
        </references>
      </pivotArea>
    </format>
    <format dxfId="48">
      <pivotArea dataOnly="0" labelOnly="1" fieldPosition="0">
        <references count="1">
          <reference field="4294967294" count="1">
            <x v="1"/>
          </reference>
        </references>
      </pivotArea>
    </format>
    <format dxfId="47">
      <pivotArea dataOnly="0" labelOnly="1" fieldPosition="0">
        <references count="1">
          <reference field="4294967294" count="1">
            <x v="2"/>
          </reference>
        </references>
      </pivotArea>
    </format>
    <format dxfId="46">
      <pivotArea type="all" dataOnly="0" outline="0" fieldPosition="0"/>
    </format>
    <format dxfId="45">
      <pivotArea field="0" type="button" dataOnly="0" labelOnly="1" outline="0" fieldPosition="0"/>
    </format>
    <format dxfId="44">
      <pivotArea dataOnly="0" labelOnly="1" fieldPosition="0">
        <references count="1">
          <reference field="4294967294" count="1">
            <x v="0"/>
          </reference>
        </references>
      </pivotArea>
    </format>
    <format dxfId="43">
      <pivotArea dataOnly="0" labelOnly="1" fieldPosition="0">
        <references count="1">
          <reference field="4294967294" count="1">
            <x v="1"/>
          </reference>
        </references>
      </pivotArea>
    </format>
    <format dxfId="42">
      <pivotArea dataOnly="0" labelOnly="1" fieldPosition="0">
        <references count="1">
          <reference field="4294967294" count="1">
            <x v="2"/>
          </reference>
        </references>
      </pivotArea>
    </format>
    <format dxfId="41">
      <pivotArea field="0" type="button" dataOnly="0" labelOnly="1" outline="0" fieldPosition="0"/>
    </format>
    <format dxfId="40">
      <pivotArea dataOnly="0" labelOnly="1" fieldPosition="0">
        <references count="1">
          <reference field="4294967294" count="1">
            <x v="0"/>
          </reference>
        </references>
      </pivotArea>
    </format>
    <format dxfId="39">
      <pivotArea dataOnly="0" labelOnly="1" fieldPosition="0">
        <references count="1">
          <reference field="4294967294" count="1">
            <x v="1"/>
          </reference>
        </references>
      </pivotArea>
    </format>
    <format dxfId="38">
      <pivotArea dataOnly="0" labelOnly="1" fieldPosition="0">
        <references count="1">
          <reference field="4294967294" count="1">
            <x v="2"/>
          </reference>
        </references>
      </pivotArea>
    </format>
    <format dxfId="37">
      <pivotArea dataOnly="0" labelOnly="1" grandRow="1" fieldPosition="0"/>
    </format>
    <format dxfId="36">
      <pivotArea grandRow="1"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2"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1">
  <location ref="M3:N8" firstHeaderRow="1" firstDataRow="1" firstDataCol="1"/>
  <pivotFields count="2">
    <pivotField axis="axisRow" showAll="0">
      <items count="5">
        <item x="1"/>
        <item x="3"/>
        <item x="2"/>
        <item x="0"/>
        <item t="default"/>
      </items>
    </pivotField>
    <pivotField dataField="1" showAll="0"/>
  </pivotFields>
  <rowFields count="1">
    <field x="0"/>
  </rowFields>
  <rowItems count="5">
    <i>
      <x/>
    </i>
    <i>
      <x v="1"/>
    </i>
    <i>
      <x v="2"/>
    </i>
    <i>
      <x v="3"/>
    </i>
    <i t="grand">
      <x/>
    </i>
  </rowItems>
  <colItems count="1">
    <i/>
  </colItems>
  <dataFields count="1">
    <dataField name="Sum of  240,239 "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showDrill="0" useAutoFormatting="1" createdVersion="7" indent="0" compact="0" compactData="0" gridDropZones="1" multipleFieldFilters="0">
  <location ref="E2:H23" firstHeaderRow="1" firstDataRow="2" firstDataCol="2"/>
  <pivotFields count="18">
    <pivotField axis="axisRow" compact="0" outline="0" showAll="0">
      <items count="4">
        <item x="1"/>
        <item x="0"/>
        <item x="2"/>
        <item t="default"/>
      </items>
    </pivotField>
    <pivotField axis="axisRow" compact="0" outline="0" showAll="0">
      <items count="12">
        <item x="6"/>
        <item x="0"/>
        <item x="2"/>
        <item x="8"/>
        <item x="4"/>
        <item x="3"/>
        <item x="5"/>
        <item x="10"/>
        <item x="1"/>
        <item x="7"/>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dataField="1" compact="0" numFmtId="2" outline="0" showAll="0"/>
    <pivotField compact="0" numFmtId="2" outline="0" showAll="0"/>
    <pivotField dataField="1" compact="0" numFmtId="2" outline="0" showAll="0"/>
    <pivotField compact="0" numFmtId="2" outline="0" showAll="0"/>
    <pivotField compact="0" numFmtId="165" outline="0" showAll="0"/>
    <pivotField compact="0" numFmtId="10" outline="0" showAll="0"/>
    <pivotField compact="0" outline="0" showAll="0"/>
    <pivotField compact="0" outline="0" showAll="0"/>
  </pivotFields>
  <rowFields count="2">
    <field x="0"/>
    <field x="1"/>
  </rowFields>
  <rowItems count="20">
    <i>
      <x/>
      <x/>
    </i>
    <i r="1">
      <x v="2"/>
    </i>
    <i r="1">
      <x v="3"/>
    </i>
    <i r="1">
      <x v="6"/>
    </i>
    <i r="1">
      <x v="8"/>
    </i>
    <i t="default">
      <x/>
    </i>
    <i>
      <x v="1"/>
      <x v="1"/>
    </i>
    <i r="1">
      <x v="2"/>
    </i>
    <i r="1">
      <x v="3"/>
    </i>
    <i r="1">
      <x v="4"/>
    </i>
    <i r="1">
      <x v="7"/>
    </i>
    <i r="1">
      <x v="10"/>
    </i>
    <i t="default">
      <x v="1"/>
    </i>
    <i>
      <x v="2"/>
      <x v="2"/>
    </i>
    <i r="1">
      <x v="3"/>
    </i>
    <i r="1">
      <x v="5"/>
    </i>
    <i r="1">
      <x v="7"/>
    </i>
    <i r="1">
      <x v="9"/>
    </i>
    <i t="default">
      <x v="2"/>
    </i>
    <i t="grand">
      <x/>
    </i>
  </rowItems>
  <colFields count="1">
    <field x="-2"/>
  </colFields>
  <colItems count="2">
    <i>
      <x/>
    </i>
    <i i="1">
      <x v="1"/>
    </i>
  </colItems>
  <dataFields count="2">
    <dataField name="Sales Ex Tax" fld="10" baseField="0" baseItem="0"/>
    <dataField name="Total Cost, AED." fld="12" baseField="0" baseItem="0"/>
  </dataFields>
  <formats count="36">
    <format dxfId="35">
      <pivotArea outline="0" collapsedLevelsAreSubtotals="1" fieldPosition="0"/>
    </format>
    <format dxfId="34">
      <pivotArea type="all" dataOnly="0" outline="0" fieldPosition="0"/>
    </format>
    <format dxfId="33">
      <pivotArea outline="0" collapsedLevelsAreSubtotals="1" fieldPosition="0"/>
    </format>
    <format dxfId="32">
      <pivotArea dataOnly="0" labelOnly="1" outline="0" fieldPosition="0">
        <references count="1">
          <reference field="0" count="0"/>
        </references>
      </pivotArea>
    </format>
    <format dxfId="31">
      <pivotArea dataOnly="0" labelOnly="1" outline="0" fieldPosition="0">
        <references count="1">
          <reference field="0" count="0" defaultSubtotal="1"/>
        </references>
      </pivotArea>
    </format>
    <format dxfId="30">
      <pivotArea dataOnly="0" labelOnly="1" grandRow="1" outline="0" fieldPosition="0"/>
    </format>
    <format dxfId="29">
      <pivotArea dataOnly="0" labelOnly="1" outline="0" fieldPosition="0">
        <references count="2">
          <reference field="0" count="1" selected="0">
            <x v="0"/>
          </reference>
          <reference field="1" count="5">
            <x v="0"/>
            <x v="2"/>
            <x v="3"/>
            <x v="6"/>
            <x v="8"/>
          </reference>
        </references>
      </pivotArea>
    </format>
    <format dxfId="28">
      <pivotArea dataOnly="0" labelOnly="1" outline="0" fieldPosition="0">
        <references count="2">
          <reference field="0" count="1" selected="0">
            <x v="1"/>
          </reference>
          <reference field="1" count="6">
            <x v="1"/>
            <x v="2"/>
            <x v="3"/>
            <x v="4"/>
            <x v="7"/>
            <x v="10"/>
          </reference>
        </references>
      </pivotArea>
    </format>
    <format dxfId="27">
      <pivotArea dataOnly="0" labelOnly="1" outline="0" fieldPosition="0">
        <references count="2">
          <reference field="0" count="1" selected="0">
            <x v="2"/>
          </reference>
          <reference field="1" count="5">
            <x v="2"/>
            <x v="3"/>
            <x v="5"/>
            <x v="7"/>
            <x v="9"/>
          </reference>
        </references>
      </pivotArea>
    </format>
    <format dxfId="26">
      <pivotArea grandRow="1" outline="0" fieldPosition="0">
        <references count="1">
          <reference field="4294967294" count="1" selected="0">
            <x v="0"/>
          </reference>
        </references>
      </pivotArea>
    </format>
    <format dxfId="25">
      <pivotArea type="origin" dataOnly="0" labelOnly="1" outline="0" fieldPosition="0"/>
    </format>
    <format dxfId="24">
      <pivotArea field="-2" type="button" dataOnly="0" labelOnly="1" outline="0" fieldPosition="0"/>
    </format>
    <format dxfId="23">
      <pivotArea type="topRight" dataOnly="0" labelOnly="1" outline="0" fieldPosition="0"/>
    </format>
    <format dxfId="22">
      <pivotArea field="0" type="button" dataOnly="0" labelOnly="1" outline="0" fieldPosition="0"/>
    </format>
    <format dxfId="21">
      <pivotArea field="1" type="button" dataOnly="0" labelOnly="1" outline="0" fieldPosition="0"/>
    </format>
    <format dxfId="20">
      <pivotArea dataOnly="0" labelOnly="1" outline="0" fieldPosition="0">
        <references count="1">
          <reference field="4294967294" count="2">
            <x v="0"/>
            <x v="1"/>
          </reference>
        </references>
      </pivotArea>
    </format>
    <format dxfId="19">
      <pivotArea type="origin" dataOnly="0" labelOnly="1" outline="0" fieldPosition="0"/>
    </format>
    <format dxfId="18">
      <pivotArea field="-2" type="button" dataOnly="0" labelOnly="1" outline="0" fieldPosition="0"/>
    </format>
    <format dxfId="17">
      <pivotArea type="topRight" dataOnly="0" labelOnly="1" outline="0" fieldPosition="0"/>
    </format>
    <format dxfId="16">
      <pivotArea field="0" type="button" dataOnly="0" labelOnly="1" outline="0" fieldPosition="0"/>
    </format>
    <format dxfId="15">
      <pivotArea field="1" type="button" dataOnly="0" labelOnly="1" outline="0" fieldPosition="0"/>
    </format>
    <format dxfId="14">
      <pivotArea dataOnly="0" labelOnly="1" outline="0" fieldPosition="0">
        <references count="1">
          <reference field="4294967294" count="2">
            <x v="0"/>
            <x v="1"/>
          </reference>
        </references>
      </pivotArea>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2" type="button" dataOnly="0" labelOnly="1" outline="0" fieldPosition="0"/>
    </format>
    <format dxfId="9">
      <pivotArea type="topRight" dataOnly="0" labelOnly="1" outline="0" fieldPosition="0"/>
    </format>
    <format dxfId="8">
      <pivotArea field="0" type="button" dataOnly="0" labelOnly="1" outline="0" fieldPosition="0"/>
    </format>
    <format dxfId="7">
      <pivotArea field="1" type="button" dataOnly="0" labelOnly="1" outline="0" fieldPosition="0"/>
    </format>
    <format dxfId="6">
      <pivotArea dataOnly="0" labelOnly="1" outline="0" fieldPosition="0">
        <references count="1">
          <reference field="0" count="0"/>
        </references>
      </pivotArea>
    </format>
    <format dxfId="5">
      <pivotArea dataOnly="0" labelOnly="1" outline="0" fieldPosition="0">
        <references count="1">
          <reference field="0" count="0" defaultSubtotal="1"/>
        </references>
      </pivotArea>
    </format>
    <format dxfId="4">
      <pivotArea dataOnly="0" labelOnly="1" grandRow="1" outline="0" fieldPosition="0"/>
    </format>
    <format dxfId="3">
      <pivotArea dataOnly="0" labelOnly="1" outline="0" fieldPosition="0">
        <references count="2">
          <reference field="0" count="1" selected="0">
            <x v="0"/>
          </reference>
          <reference field="1" count="5">
            <x v="0"/>
            <x v="2"/>
            <x v="3"/>
            <x v="6"/>
            <x v="8"/>
          </reference>
        </references>
      </pivotArea>
    </format>
    <format dxfId="2">
      <pivotArea dataOnly="0" labelOnly="1" outline="0" fieldPosition="0">
        <references count="2">
          <reference field="0" count="1" selected="0">
            <x v="1"/>
          </reference>
          <reference field="1" count="6">
            <x v="1"/>
            <x v="2"/>
            <x v="3"/>
            <x v="4"/>
            <x v="7"/>
            <x v="10"/>
          </reference>
        </references>
      </pivotArea>
    </format>
    <format dxfId="1">
      <pivotArea dataOnly="0" labelOnly="1" outline="0" fieldPosition="0">
        <references count="2">
          <reference field="0" count="1" selected="0">
            <x v="2"/>
          </reference>
          <reference field="1" count="5">
            <x v="2"/>
            <x v="3"/>
            <x v="5"/>
            <x v="7"/>
            <x v="9"/>
          </reference>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5"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4">
  <location ref="S3:T7" firstHeaderRow="1" firstDataRow="1" firstDataCol="1"/>
  <pivotFields count="18">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numFmtId="2" showAll="0"/>
    <pivotField showAll="0"/>
    <pivotField showAll="0"/>
    <pivotField showAll="0"/>
    <pivotField showAll="0"/>
  </pivotFields>
  <rowFields count="1">
    <field x="0"/>
  </rowFields>
  <rowItems count="4">
    <i>
      <x/>
    </i>
    <i>
      <x v="1"/>
    </i>
    <i>
      <x v="2"/>
    </i>
    <i t="grand">
      <x/>
    </i>
  </rowItems>
  <colItems count="1">
    <i/>
  </colItems>
  <dataFields count="1">
    <dataField name="Sum of Ex Tax" fld="10"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2"/>
  <sheetViews>
    <sheetView topLeftCell="E1" zoomScale="79" zoomScaleNormal="79" workbookViewId="0">
      <selection activeCell="J1" sqref="J1"/>
    </sheetView>
  </sheetViews>
  <sheetFormatPr defaultColWidth="25.81640625" defaultRowHeight="14.5"/>
  <sheetData>
    <row r="1" spans="1:14" ht="15" customHeight="1">
      <c r="A1" s="143" t="s">
        <v>0</v>
      </c>
      <c r="B1" s="143" t="s">
        <v>1</v>
      </c>
      <c r="C1" s="143" t="s">
        <v>2</v>
      </c>
      <c r="D1" s="143" t="s">
        <v>3</v>
      </c>
      <c r="E1" s="143" t="s">
        <v>4</v>
      </c>
      <c r="F1" s="143" t="s">
        <v>5</v>
      </c>
      <c r="G1" s="143" t="s">
        <v>6</v>
      </c>
      <c r="H1" s="143" t="s">
        <v>7</v>
      </c>
      <c r="I1" s="143" t="s">
        <v>8</v>
      </c>
      <c r="J1" s="148" t="s">
        <v>9</v>
      </c>
      <c r="K1" s="148" t="s">
        <v>10</v>
      </c>
      <c r="L1" s="148" t="s">
        <v>11</v>
      </c>
      <c r="M1" s="148" t="s">
        <v>12</v>
      </c>
      <c r="N1" s="148" t="s">
        <v>13</v>
      </c>
    </row>
    <row r="2" spans="1:14" ht="15" hidden="1" customHeight="1">
      <c r="A2" t="str">
        <f>VLOOKUP(C2,'Main Data'!C:C,1,0)</f>
        <v>01906</v>
      </c>
      <c r="B2" s="144"/>
      <c r="C2" s="145" t="s">
        <v>14</v>
      </c>
      <c r="D2" s="145" t="s">
        <v>15</v>
      </c>
      <c r="E2" s="145" t="s">
        <v>3</v>
      </c>
      <c r="F2" s="145" t="s">
        <v>16</v>
      </c>
      <c r="G2" s="145" t="s">
        <v>17</v>
      </c>
      <c r="H2" s="145" t="s">
        <v>18</v>
      </c>
      <c r="I2" s="145" t="s">
        <v>19</v>
      </c>
      <c r="J2" s="149">
        <v>5001.3999999999996</v>
      </c>
      <c r="K2" s="149"/>
      <c r="L2" s="150">
        <v>1.76</v>
      </c>
      <c r="M2" s="150">
        <v>0</v>
      </c>
      <c r="N2" s="151">
        <v>133</v>
      </c>
    </row>
    <row r="3" spans="1:14" ht="15" hidden="1" customHeight="1">
      <c r="A3" t="str">
        <f>VLOOKUP(C3,'Main Data'!C:C,1,0)</f>
        <v>01908</v>
      </c>
      <c r="B3" s="146"/>
      <c r="C3" s="145" t="s">
        <v>20</v>
      </c>
      <c r="D3" s="145" t="s">
        <v>21</v>
      </c>
      <c r="E3" s="145" t="s">
        <v>3</v>
      </c>
      <c r="F3" s="145" t="s">
        <v>22</v>
      </c>
      <c r="G3" s="145" t="s">
        <v>23</v>
      </c>
      <c r="H3" s="145" t="s">
        <v>24</v>
      </c>
      <c r="I3" s="145" t="s">
        <v>19</v>
      </c>
      <c r="J3" s="149">
        <v>400</v>
      </c>
      <c r="K3" s="149"/>
      <c r="L3" s="150">
        <v>1.33</v>
      </c>
      <c r="M3" s="150">
        <v>0</v>
      </c>
      <c r="N3" s="151">
        <v>31</v>
      </c>
    </row>
    <row r="4" spans="1:14" ht="15" customHeight="1">
      <c r="A4" t="e">
        <f>VLOOKUP(C4,'Main Data'!C:C,1,0)</f>
        <v>#N/A</v>
      </c>
      <c r="B4" s="146"/>
      <c r="C4" s="145" t="s">
        <v>25</v>
      </c>
      <c r="D4" s="145" t="s">
        <v>26</v>
      </c>
      <c r="E4" s="145" t="s">
        <v>3</v>
      </c>
      <c r="F4" s="145" t="s">
        <v>16</v>
      </c>
      <c r="G4" s="145" t="s">
        <v>17</v>
      </c>
      <c r="H4" s="145" t="s">
        <v>27</v>
      </c>
      <c r="I4" s="145" t="s">
        <v>19</v>
      </c>
      <c r="J4" s="149">
        <v>550</v>
      </c>
      <c r="K4" s="149"/>
      <c r="L4" s="150">
        <v>0</v>
      </c>
      <c r="M4" s="150">
        <v>0</v>
      </c>
      <c r="N4" s="151">
        <v>2</v>
      </c>
    </row>
    <row r="5" spans="1:14" ht="15" hidden="1" customHeight="1">
      <c r="A5" t="str">
        <f>VLOOKUP(C5,'Main Data'!C:C,1,0)</f>
        <v>01913</v>
      </c>
      <c r="B5" s="146"/>
      <c r="C5" s="145" t="s">
        <v>28</v>
      </c>
      <c r="D5" s="145" t="s">
        <v>29</v>
      </c>
      <c r="E5" s="145" t="s">
        <v>30</v>
      </c>
      <c r="F5" s="145" t="s">
        <v>22</v>
      </c>
      <c r="G5" s="145" t="s">
        <v>23</v>
      </c>
      <c r="H5" s="145" t="s">
        <v>24</v>
      </c>
      <c r="I5" s="145" t="s">
        <v>31</v>
      </c>
      <c r="J5" s="149">
        <v>0</v>
      </c>
      <c r="K5" s="149"/>
      <c r="L5" s="150">
        <v>0</v>
      </c>
      <c r="M5" s="150">
        <v>620.21660070877999</v>
      </c>
      <c r="N5" s="151">
        <v>654</v>
      </c>
    </row>
    <row r="6" spans="1:14" ht="15" hidden="1" customHeight="1">
      <c r="A6" t="str">
        <f>VLOOKUP(C6,'Main Data'!C:C,1,0)</f>
        <v>01914</v>
      </c>
      <c r="B6" s="146"/>
      <c r="C6" s="145" t="s">
        <v>32</v>
      </c>
      <c r="D6" s="145" t="s">
        <v>33</v>
      </c>
      <c r="E6" s="145" t="s">
        <v>30</v>
      </c>
      <c r="F6" s="145" t="s">
        <v>22</v>
      </c>
      <c r="G6" s="145" t="s">
        <v>23</v>
      </c>
      <c r="H6" s="145" t="s">
        <v>24</v>
      </c>
      <c r="I6" s="145" t="s">
        <v>31</v>
      </c>
      <c r="J6" s="149">
        <v>0</v>
      </c>
      <c r="K6" s="149"/>
      <c r="L6" s="150">
        <v>0</v>
      </c>
      <c r="M6" s="150">
        <v>447.74</v>
      </c>
      <c r="N6" s="151">
        <v>136</v>
      </c>
    </row>
    <row r="7" spans="1:14" ht="15" hidden="1" customHeight="1">
      <c r="A7" t="str">
        <f>VLOOKUP(C7,'Main Data'!C:C,1,0)</f>
        <v>02133</v>
      </c>
      <c r="B7" s="146"/>
      <c r="C7" s="145" t="s">
        <v>34</v>
      </c>
      <c r="D7" s="145" t="s">
        <v>35</v>
      </c>
      <c r="E7" s="145" t="s">
        <v>30</v>
      </c>
      <c r="F7" s="145" t="s">
        <v>22</v>
      </c>
      <c r="G7" s="145" t="s">
        <v>23</v>
      </c>
      <c r="H7" s="145" t="s">
        <v>24</v>
      </c>
      <c r="I7" s="145" t="s">
        <v>36</v>
      </c>
      <c r="J7" s="149">
        <v>0</v>
      </c>
      <c r="K7" s="149"/>
      <c r="L7" s="150">
        <v>0</v>
      </c>
      <c r="M7" s="150">
        <v>2.09</v>
      </c>
      <c r="N7" s="151">
        <v>1</v>
      </c>
    </row>
    <row r="8" spans="1:14" ht="15" hidden="1" customHeight="1">
      <c r="A8" t="str">
        <f>VLOOKUP(C8,'Main Data'!C:C,1,0)</f>
        <v>02134</v>
      </c>
      <c r="B8" s="146"/>
      <c r="C8" s="145" t="s">
        <v>37</v>
      </c>
      <c r="D8" s="145" t="s">
        <v>38</v>
      </c>
      <c r="E8" s="145" t="s">
        <v>30</v>
      </c>
      <c r="F8" s="145" t="s">
        <v>22</v>
      </c>
      <c r="G8" s="145" t="s">
        <v>23</v>
      </c>
      <c r="H8" s="145" t="s">
        <v>24</v>
      </c>
      <c r="I8" s="145" t="s">
        <v>36</v>
      </c>
      <c r="J8" s="149">
        <v>0</v>
      </c>
      <c r="K8" s="149"/>
      <c r="L8" s="150">
        <v>0</v>
      </c>
      <c r="M8" s="150">
        <v>8.67</v>
      </c>
      <c r="N8" s="151">
        <v>3</v>
      </c>
    </row>
    <row r="9" spans="1:14" ht="15" hidden="1" customHeight="1">
      <c r="A9" t="str">
        <f>VLOOKUP(C9,'Main Data'!C:C,1,0)</f>
        <v>02139</v>
      </c>
      <c r="B9" s="146"/>
      <c r="C9" s="145" t="s">
        <v>39</v>
      </c>
      <c r="D9" s="145" t="s">
        <v>40</v>
      </c>
      <c r="E9" s="145" t="s">
        <v>30</v>
      </c>
      <c r="F9" s="145" t="s">
        <v>22</v>
      </c>
      <c r="G9" s="145" t="s">
        <v>23</v>
      </c>
      <c r="H9" s="145" t="s">
        <v>24</v>
      </c>
      <c r="I9" s="145" t="s">
        <v>36</v>
      </c>
      <c r="J9" s="149">
        <v>0</v>
      </c>
      <c r="K9" s="149"/>
      <c r="L9" s="150">
        <v>0</v>
      </c>
      <c r="M9" s="150">
        <v>12.36</v>
      </c>
      <c r="N9" s="151">
        <v>6</v>
      </c>
    </row>
    <row r="10" spans="1:14" ht="15" hidden="1" customHeight="1">
      <c r="A10" t="str">
        <f>VLOOKUP(C10,'Main Data'!C:C,1,0)</f>
        <v>02140</v>
      </c>
      <c r="B10" s="146"/>
      <c r="C10" s="145" t="s">
        <v>41</v>
      </c>
      <c r="D10" s="145" t="s">
        <v>42</v>
      </c>
      <c r="E10" s="145" t="s">
        <v>30</v>
      </c>
      <c r="F10" s="145" t="s">
        <v>16</v>
      </c>
      <c r="G10" s="145" t="s">
        <v>43</v>
      </c>
      <c r="H10" s="145" t="s">
        <v>18</v>
      </c>
      <c r="I10" s="145" t="s">
        <v>44</v>
      </c>
      <c r="J10" s="149">
        <v>0</v>
      </c>
      <c r="K10" s="149"/>
      <c r="L10" s="150">
        <v>0</v>
      </c>
      <c r="M10" s="150">
        <v>0</v>
      </c>
      <c r="N10" s="151">
        <v>2</v>
      </c>
    </row>
    <row r="11" spans="1:14" ht="15" hidden="1" customHeight="1">
      <c r="A11" t="str">
        <f>VLOOKUP(C11,'Main Data'!C:C,1,0)</f>
        <v>02141</v>
      </c>
      <c r="B11" s="146"/>
      <c r="C11" s="145" t="s">
        <v>45</v>
      </c>
      <c r="D11" s="145" t="s">
        <v>46</v>
      </c>
      <c r="E11" s="145" t="s">
        <v>30</v>
      </c>
      <c r="F11" s="145" t="s">
        <v>16</v>
      </c>
      <c r="G11" s="145" t="s">
        <v>43</v>
      </c>
      <c r="H11" s="145" t="s">
        <v>18</v>
      </c>
      <c r="I11" s="145" t="s">
        <v>44</v>
      </c>
      <c r="J11" s="149">
        <v>0</v>
      </c>
      <c r="K11" s="149"/>
      <c r="L11" s="150">
        <v>0</v>
      </c>
      <c r="M11" s="150">
        <v>0</v>
      </c>
      <c r="N11" s="151">
        <v>27</v>
      </c>
    </row>
    <row r="12" spans="1:14" ht="15" hidden="1" customHeight="1">
      <c r="A12" t="str">
        <f>VLOOKUP(C12,'Main Data'!C:C,1,0)</f>
        <v>02142</v>
      </c>
      <c r="B12" s="146"/>
      <c r="C12" s="145" t="s">
        <v>47</v>
      </c>
      <c r="D12" s="145" t="s">
        <v>48</v>
      </c>
      <c r="E12" s="145" t="s">
        <v>30</v>
      </c>
      <c r="F12" s="145" t="s">
        <v>16</v>
      </c>
      <c r="G12" s="145" t="s">
        <v>43</v>
      </c>
      <c r="H12" s="145" t="s">
        <v>18</v>
      </c>
      <c r="I12" s="145" t="s">
        <v>44</v>
      </c>
      <c r="J12" s="149">
        <v>0</v>
      </c>
      <c r="K12" s="149"/>
      <c r="L12" s="150">
        <v>0</v>
      </c>
      <c r="M12" s="150">
        <v>0</v>
      </c>
      <c r="N12" s="151">
        <v>91</v>
      </c>
    </row>
    <row r="13" spans="1:14" ht="15" hidden="1" customHeight="1">
      <c r="A13" t="str">
        <f>VLOOKUP(C13,'Main Data'!C:C,1,0)</f>
        <v>02143</v>
      </c>
      <c r="B13" s="146"/>
      <c r="C13" s="145" t="s">
        <v>49</v>
      </c>
      <c r="D13" s="145" t="s">
        <v>50</v>
      </c>
      <c r="E13" s="145" t="s">
        <v>30</v>
      </c>
      <c r="F13" s="145" t="s">
        <v>16</v>
      </c>
      <c r="G13" s="145" t="s">
        <v>43</v>
      </c>
      <c r="H13" s="145" t="s">
        <v>18</v>
      </c>
      <c r="I13" s="145" t="s">
        <v>44</v>
      </c>
      <c r="J13" s="149">
        <v>0</v>
      </c>
      <c r="K13" s="149"/>
      <c r="L13" s="150">
        <v>0</v>
      </c>
      <c r="M13" s="150">
        <v>0</v>
      </c>
      <c r="N13" s="151">
        <v>102</v>
      </c>
    </row>
    <row r="14" spans="1:14" ht="15" hidden="1" customHeight="1">
      <c r="A14" t="str">
        <f>VLOOKUP(C14,'Main Data'!C:C,1,0)</f>
        <v>02144</v>
      </c>
      <c r="B14" s="146"/>
      <c r="C14" s="145" t="s">
        <v>51</v>
      </c>
      <c r="D14" s="145" t="s">
        <v>52</v>
      </c>
      <c r="E14" s="145" t="s">
        <v>30</v>
      </c>
      <c r="F14" s="145" t="s">
        <v>16</v>
      </c>
      <c r="G14" s="145" t="s">
        <v>43</v>
      </c>
      <c r="H14" s="145" t="s">
        <v>18</v>
      </c>
      <c r="I14" s="145" t="s">
        <v>44</v>
      </c>
      <c r="J14" s="149">
        <v>0</v>
      </c>
      <c r="K14" s="149"/>
      <c r="L14" s="150">
        <v>0</v>
      </c>
      <c r="M14" s="150">
        <v>0</v>
      </c>
      <c r="N14" s="151">
        <v>97</v>
      </c>
    </row>
    <row r="15" spans="1:14" ht="15" hidden="1" customHeight="1">
      <c r="A15" t="str">
        <f>VLOOKUP(C15,'Main Data'!C:C,1,0)</f>
        <v>02145</v>
      </c>
      <c r="B15" s="146"/>
      <c r="C15" s="145" t="s">
        <v>53</v>
      </c>
      <c r="D15" s="145" t="s">
        <v>54</v>
      </c>
      <c r="E15" s="145" t="s">
        <v>30</v>
      </c>
      <c r="F15" s="145" t="s">
        <v>16</v>
      </c>
      <c r="G15" s="145" t="s">
        <v>43</v>
      </c>
      <c r="H15" s="145" t="s">
        <v>18</v>
      </c>
      <c r="I15" s="145" t="s">
        <v>55</v>
      </c>
      <c r="J15" s="149">
        <v>0</v>
      </c>
      <c r="K15" s="149"/>
      <c r="L15" s="150">
        <v>0</v>
      </c>
      <c r="M15" s="150">
        <v>70.472999999999999</v>
      </c>
      <c r="N15" s="151">
        <v>40</v>
      </c>
    </row>
    <row r="16" spans="1:14" ht="15" hidden="1" customHeight="1">
      <c r="A16" t="str">
        <f>VLOOKUP(C16,'Main Data'!C:C,1,0)</f>
        <v>02164</v>
      </c>
      <c r="B16" s="146"/>
      <c r="C16" s="144" t="s">
        <v>56</v>
      </c>
      <c r="D16" s="144" t="s">
        <v>57</v>
      </c>
      <c r="E16" s="144" t="s">
        <v>30</v>
      </c>
      <c r="F16" s="144" t="s">
        <v>16</v>
      </c>
      <c r="G16" s="145" t="s">
        <v>43</v>
      </c>
      <c r="H16" s="145" t="s">
        <v>18</v>
      </c>
      <c r="I16" s="145" t="s">
        <v>58</v>
      </c>
      <c r="J16" s="149">
        <v>0</v>
      </c>
      <c r="K16" s="149"/>
      <c r="L16" s="150">
        <v>0</v>
      </c>
      <c r="M16" s="150">
        <v>0</v>
      </c>
      <c r="N16" s="151">
        <v>40</v>
      </c>
    </row>
    <row r="17" spans="1:14" ht="15" hidden="1" customHeight="1">
      <c r="A17" t="str">
        <f>VLOOKUP(C17,'Main Data'!C:C,1,0)</f>
        <v>02164</v>
      </c>
      <c r="B17" s="146"/>
      <c r="C17" s="146" t="str">
        <f>C16</f>
        <v>02164</v>
      </c>
      <c r="D17" s="146" t="str">
        <f>D16</f>
        <v>Soft</v>
      </c>
      <c r="E17" s="146" t="str">
        <f>E16</f>
        <v>Modifier</v>
      </c>
      <c r="F17" s="147" t="str">
        <f>F16</f>
        <v>KITCHEN</v>
      </c>
      <c r="G17" s="145" t="s">
        <v>17</v>
      </c>
      <c r="H17" s="145" t="s">
        <v>18</v>
      </c>
      <c r="I17" s="145" t="s">
        <v>58</v>
      </c>
      <c r="J17" s="149">
        <v>0</v>
      </c>
      <c r="K17" s="149"/>
      <c r="L17" s="150">
        <v>0</v>
      </c>
      <c r="M17" s="150">
        <v>0</v>
      </c>
      <c r="N17" s="151">
        <v>12</v>
      </c>
    </row>
    <row r="18" spans="1:14" ht="15" hidden="1" customHeight="1">
      <c r="A18" t="str">
        <f>VLOOKUP(C18,'Main Data'!C:C,1,0)</f>
        <v>02165</v>
      </c>
      <c r="B18" s="146"/>
      <c r="C18" s="144" t="s">
        <v>59</v>
      </c>
      <c r="D18" s="144" t="s">
        <v>48</v>
      </c>
      <c r="E18" s="144" t="s">
        <v>30</v>
      </c>
      <c r="F18" s="144" t="s">
        <v>16</v>
      </c>
      <c r="G18" s="145" t="s">
        <v>43</v>
      </c>
      <c r="H18" s="145" t="s">
        <v>18</v>
      </c>
      <c r="I18" s="145" t="s">
        <v>58</v>
      </c>
      <c r="J18" s="149">
        <v>0</v>
      </c>
      <c r="K18" s="149"/>
      <c r="L18" s="150">
        <v>0</v>
      </c>
      <c r="M18" s="150">
        <v>345.6</v>
      </c>
      <c r="N18" s="151">
        <v>160</v>
      </c>
    </row>
    <row r="19" spans="1:14" ht="15" hidden="1" customHeight="1">
      <c r="A19" t="str">
        <f>VLOOKUP(C19,'Main Data'!C:C,1,0)</f>
        <v>02165</v>
      </c>
      <c r="B19" s="146"/>
      <c r="C19" s="146" t="str">
        <f>C18</f>
        <v>02165</v>
      </c>
      <c r="D19" s="146" t="str">
        <f>D18</f>
        <v>Medium</v>
      </c>
      <c r="E19" s="146" t="str">
        <f>E18</f>
        <v>Modifier</v>
      </c>
      <c r="F19" s="147" t="str">
        <f>F18</f>
        <v>KITCHEN</v>
      </c>
      <c r="G19" s="145" t="s">
        <v>17</v>
      </c>
      <c r="H19" s="145" t="s">
        <v>18</v>
      </c>
      <c r="I19" s="145" t="s">
        <v>58</v>
      </c>
      <c r="J19" s="149">
        <v>0</v>
      </c>
      <c r="K19" s="149"/>
      <c r="L19" s="150">
        <v>0</v>
      </c>
      <c r="M19" s="150">
        <v>97.2</v>
      </c>
      <c r="N19" s="151">
        <v>45</v>
      </c>
    </row>
    <row r="20" spans="1:14" ht="15" hidden="1" customHeight="1">
      <c r="A20" t="str">
        <f>VLOOKUP(C20,'Main Data'!C:C,1,0)</f>
        <v>02166</v>
      </c>
      <c r="B20" s="146"/>
      <c r="C20" s="144" t="s">
        <v>60</v>
      </c>
      <c r="D20" s="144" t="s">
        <v>52</v>
      </c>
      <c r="E20" s="144" t="s">
        <v>30</v>
      </c>
      <c r="F20" s="144" t="s">
        <v>16</v>
      </c>
      <c r="G20" s="145" t="s">
        <v>43</v>
      </c>
      <c r="H20" s="145" t="s">
        <v>18</v>
      </c>
      <c r="I20" s="145" t="s">
        <v>58</v>
      </c>
      <c r="J20" s="149">
        <v>0</v>
      </c>
      <c r="K20" s="149"/>
      <c r="L20" s="150">
        <v>0</v>
      </c>
      <c r="M20" s="150">
        <v>0</v>
      </c>
      <c r="N20" s="151">
        <v>34</v>
      </c>
    </row>
    <row r="21" spans="1:14" ht="15" hidden="1" customHeight="1">
      <c r="A21" t="str">
        <f>VLOOKUP(C21,'Main Data'!C:C,1,0)</f>
        <v>02166</v>
      </c>
      <c r="B21" s="146"/>
      <c r="C21" s="146" t="str">
        <f>C20</f>
        <v>02166</v>
      </c>
      <c r="D21" s="146" t="str">
        <f>D20</f>
        <v>Well Done</v>
      </c>
      <c r="E21" s="146" t="str">
        <f>E20</f>
        <v>Modifier</v>
      </c>
      <c r="F21" s="147" t="str">
        <f>F20</f>
        <v>KITCHEN</v>
      </c>
      <c r="G21" s="145" t="s">
        <v>17</v>
      </c>
      <c r="H21" s="145" t="s">
        <v>18</v>
      </c>
      <c r="I21" s="145" t="s">
        <v>58</v>
      </c>
      <c r="J21" s="149">
        <v>0</v>
      </c>
      <c r="K21" s="149"/>
      <c r="L21" s="150">
        <v>0</v>
      </c>
      <c r="M21" s="150">
        <v>0</v>
      </c>
      <c r="N21" s="151">
        <v>11</v>
      </c>
    </row>
    <row r="22" spans="1:14" ht="15" hidden="1" customHeight="1">
      <c r="A22" t="str">
        <f>VLOOKUP(C22,'Main Data'!C:C,1,0)</f>
        <v>02168</v>
      </c>
      <c r="B22" s="146"/>
      <c r="C22" s="145" t="s">
        <v>61</v>
      </c>
      <c r="D22" s="145" t="s">
        <v>62</v>
      </c>
      <c r="E22" s="145" t="s">
        <v>30</v>
      </c>
      <c r="F22" s="145" t="s">
        <v>22</v>
      </c>
      <c r="G22" s="145" t="s">
        <v>23</v>
      </c>
      <c r="H22" s="145" t="s">
        <v>24</v>
      </c>
      <c r="I22" s="145" t="s">
        <v>63</v>
      </c>
      <c r="J22" s="149">
        <v>0</v>
      </c>
      <c r="K22" s="149"/>
      <c r="L22" s="150">
        <v>0</v>
      </c>
      <c r="M22" s="150">
        <v>0</v>
      </c>
      <c r="N22" s="151">
        <v>18</v>
      </c>
    </row>
    <row r="23" spans="1:14" ht="15" hidden="1" customHeight="1">
      <c r="A23" t="str">
        <f>VLOOKUP(C23,'Main Data'!C:C,1,0)</f>
        <v>02169</v>
      </c>
      <c r="B23" s="146"/>
      <c r="C23" s="145" t="s">
        <v>64</v>
      </c>
      <c r="D23" s="145" t="s">
        <v>65</v>
      </c>
      <c r="E23" s="145" t="s">
        <v>30</v>
      </c>
      <c r="F23" s="145" t="s">
        <v>22</v>
      </c>
      <c r="G23" s="145" t="s">
        <v>23</v>
      </c>
      <c r="H23" s="145" t="s">
        <v>24</v>
      </c>
      <c r="I23" s="145" t="s">
        <v>63</v>
      </c>
      <c r="J23" s="149">
        <v>0</v>
      </c>
      <c r="K23" s="149"/>
      <c r="L23" s="150">
        <v>0</v>
      </c>
      <c r="M23" s="150">
        <v>0</v>
      </c>
      <c r="N23" s="151">
        <v>4</v>
      </c>
    </row>
    <row r="24" spans="1:14" ht="15" hidden="1" customHeight="1">
      <c r="A24" t="str">
        <f>VLOOKUP(C24,'Main Data'!C:C,1,0)</f>
        <v>02170</v>
      </c>
      <c r="B24" s="146"/>
      <c r="C24" s="145" t="s">
        <v>66</v>
      </c>
      <c r="D24" s="145" t="s">
        <v>67</v>
      </c>
      <c r="E24" s="145" t="s">
        <v>30</v>
      </c>
      <c r="F24" s="145" t="s">
        <v>22</v>
      </c>
      <c r="G24" s="145" t="s">
        <v>23</v>
      </c>
      <c r="H24" s="145" t="s">
        <v>24</v>
      </c>
      <c r="I24" s="145" t="s">
        <v>31</v>
      </c>
      <c r="J24" s="149">
        <v>0</v>
      </c>
      <c r="K24" s="149"/>
      <c r="L24" s="150">
        <v>0</v>
      </c>
      <c r="M24" s="150">
        <v>230.323222222222</v>
      </c>
      <c r="N24" s="151">
        <v>73.5</v>
      </c>
    </row>
    <row r="25" spans="1:14" ht="15" hidden="1" customHeight="1">
      <c r="A25" t="str">
        <f>VLOOKUP(C25,'Main Data'!C:C,1,0)</f>
        <v>02171</v>
      </c>
      <c r="B25" s="146"/>
      <c r="C25" s="145" t="s">
        <v>68</v>
      </c>
      <c r="D25" s="145" t="s">
        <v>69</v>
      </c>
      <c r="E25" s="145" t="s">
        <v>30</v>
      </c>
      <c r="F25" s="145" t="s">
        <v>22</v>
      </c>
      <c r="G25" s="145" t="s">
        <v>23</v>
      </c>
      <c r="H25" s="145" t="s">
        <v>24</v>
      </c>
      <c r="I25" s="145" t="s">
        <v>31</v>
      </c>
      <c r="J25" s="149">
        <v>0</v>
      </c>
      <c r="K25" s="149"/>
      <c r="L25" s="150">
        <v>0</v>
      </c>
      <c r="M25" s="150">
        <v>375.12877453102499</v>
      </c>
      <c r="N25" s="151">
        <v>125</v>
      </c>
    </row>
    <row r="26" spans="1:14" ht="15" hidden="1" customHeight="1">
      <c r="A26" t="str">
        <f>VLOOKUP(C26,'Main Data'!C:C,1,0)</f>
        <v>02172</v>
      </c>
      <c r="B26" s="146"/>
      <c r="C26" s="145" t="s">
        <v>70</v>
      </c>
      <c r="D26" s="145" t="s">
        <v>71</v>
      </c>
      <c r="E26" s="145" t="s">
        <v>30</v>
      </c>
      <c r="F26" s="145" t="s">
        <v>22</v>
      </c>
      <c r="G26" s="145" t="s">
        <v>23</v>
      </c>
      <c r="H26" s="145" t="s">
        <v>24</v>
      </c>
      <c r="I26" s="145" t="s">
        <v>31</v>
      </c>
      <c r="J26" s="149">
        <v>0</v>
      </c>
      <c r="K26" s="149"/>
      <c r="L26" s="150">
        <v>0</v>
      </c>
      <c r="M26" s="150">
        <v>69.341111111111104</v>
      </c>
      <c r="N26" s="151">
        <v>59</v>
      </c>
    </row>
    <row r="27" spans="1:14" ht="15" hidden="1" customHeight="1">
      <c r="A27" t="str">
        <f>VLOOKUP(C27,'Main Data'!C:C,1,0)</f>
        <v>02173</v>
      </c>
      <c r="B27" s="146"/>
      <c r="C27" s="145" t="s">
        <v>72</v>
      </c>
      <c r="D27" s="145" t="s">
        <v>73</v>
      </c>
      <c r="E27" s="145" t="s">
        <v>30</v>
      </c>
      <c r="F27" s="145" t="s">
        <v>22</v>
      </c>
      <c r="G27" s="145" t="s">
        <v>23</v>
      </c>
      <c r="H27" s="145" t="s">
        <v>24</v>
      </c>
      <c r="I27" s="145" t="s">
        <v>31</v>
      </c>
      <c r="J27" s="149">
        <v>0</v>
      </c>
      <c r="K27" s="149"/>
      <c r="L27" s="150">
        <v>0</v>
      </c>
      <c r="M27" s="150">
        <v>33.906666666666702</v>
      </c>
      <c r="N27" s="151">
        <v>11</v>
      </c>
    </row>
    <row r="28" spans="1:14" ht="15" customHeight="1">
      <c r="A28" t="e">
        <f>VLOOKUP(C28,'Main Data'!C:C,1,0)</f>
        <v>#N/A</v>
      </c>
      <c r="B28" s="146"/>
      <c r="C28" s="145" t="s">
        <v>74</v>
      </c>
      <c r="D28" s="145" t="s">
        <v>75</v>
      </c>
      <c r="E28" s="145" t="s">
        <v>76</v>
      </c>
      <c r="F28" s="145" t="s">
        <v>77</v>
      </c>
      <c r="G28" s="145" t="s">
        <v>78</v>
      </c>
      <c r="H28" s="145" t="s">
        <v>79</v>
      </c>
      <c r="I28" s="145" t="s">
        <v>80</v>
      </c>
      <c r="J28" s="149">
        <v>200</v>
      </c>
      <c r="K28" s="149"/>
      <c r="L28" s="150">
        <v>0</v>
      </c>
      <c r="M28" s="150">
        <v>0</v>
      </c>
      <c r="N28" s="151">
        <v>1</v>
      </c>
    </row>
    <row r="29" spans="1:14" ht="15" customHeight="1">
      <c r="A29" t="e">
        <f>VLOOKUP(C29,'Main Data'!C:C,1,0)</f>
        <v>#N/A</v>
      </c>
      <c r="B29" s="146"/>
      <c r="C29" s="145" t="s">
        <v>81</v>
      </c>
      <c r="D29" s="145" t="s">
        <v>82</v>
      </c>
      <c r="E29" s="145" t="s">
        <v>76</v>
      </c>
      <c r="F29" s="145" t="s">
        <v>77</v>
      </c>
      <c r="G29" s="145" t="s">
        <v>78</v>
      </c>
      <c r="H29" s="145" t="s">
        <v>79</v>
      </c>
      <c r="I29" s="145" t="s">
        <v>83</v>
      </c>
      <c r="J29" s="149">
        <v>390</v>
      </c>
      <c r="K29" s="149"/>
      <c r="L29" s="150">
        <v>0</v>
      </c>
      <c r="M29" s="150">
        <v>161.91</v>
      </c>
      <c r="N29" s="151">
        <v>2</v>
      </c>
    </row>
    <row r="30" spans="1:14" ht="15" customHeight="1">
      <c r="A30" t="e">
        <f>VLOOKUP(C30,'Main Data'!C:C,1,0)</f>
        <v>#N/A</v>
      </c>
      <c r="B30" s="146"/>
      <c r="C30" s="145" t="s">
        <v>84</v>
      </c>
      <c r="D30" s="145" t="s">
        <v>85</v>
      </c>
      <c r="E30" s="145" t="s">
        <v>76</v>
      </c>
      <c r="F30" s="145" t="s">
        <v>77</v>
      </c>
      <c r="G30" s="145" t="s">
        <v>78</v>
      </c>
      <c r="H30" s="145" t="s">
        <v>79</v>
      </c>
      <c r="I30" s="145" t="s">
        <v>86</v>
      </c>
      <c r="J30" s="149">
        <v>155</v>
      </c>
      <c r="K30" s="149"/>
      <c r="L30" s="150">
        <v>0</v>
      </c>
      <c r="M30" s="150">
        <v>0</v>
      </c>
      <c r="N30" s="151">
        <v>1</v>
      </c>
    </row>
    <row r="31" spans="1:14" ht="15" customHeight="1">
      <c r="A31" t="e">
        <f>VLOOKUP(C31,'Main Data'!C:C,1,0)</f>
        <v>#N/A</v>
      </c>
      <c r="B31" s="146"/>
      <c r="C31" s="145" t="s">
        <v>87</v>
      </c>
      <c r="D31" s="145" t="s">
        <v>88</v>
      </c>
      <c r="E31" s="145" t="s">
        <v>76</v>
      </c>
      <c r="F31" s="145" t="s">
        <v>77</v>
      </c>
      <c r="G31" s="145" t="s">
        <v>78</v>
      </c>
      <c r="H31" s="145" t="s">
        <v>79</v>
      </c>
      <c r="I31" s="145" t="s">
        <v>80</v>
      </c>
      <c r="J31" s="149">
        <v>40</v>
      </c>
      <c r="K31" s="149"/>
      <c r="L31" s="150">
        <v>0</v>
      </c>
      <c r="M31" s="150">
        <v>0</v>
      </c>
      <c r="N31" s="151">
        <v>1</v>
      </c>
    </row>
    <row r="32" spans="1:14" ht="15" customHeight="1">
      <c r="A32" t="e">
        <f>VLOOKUP(C32,'Main Data'!C:C,1,0)</f>
        <v>#N/A</v>
      </c>
      <c r="B32" s="146"/>
      <c r="C32" s="145" t="s">
        <v>89</v>
      </c>
      <c r="D32" s="145" t="s">
        <v>90</v>
      </c>
      <c r="E32" s="145" t="s">
        <v>76</v>
      </c>
      <c r="F32" s="145" t="s">
        <v>77</v>
      </c>
      <c r="G32" s="145" t="s">
        <v>78</v>
      </c>
      <c r="H32" s="145" t="s">
        <v>79</v>
      </c>
      <c r="I32" s="145" t="s">
        <v>86</v>
      </c>
      <c r="J32" s="149">
        <v>95</v>
      </c>
      <c r="K32" s="149"/>
      <c r="L32" s="150">
        <v>0</v>
      </c>
      <c r="M32" s="150">
        <v>30.95</v>
      </c>
      <c r="N32" s="151">
        <v>1</v>
      </c>
    </row>
    <row r="33" spans="1:14" ht="15" customHeight="1">
      <c r="A33" t="e">
        <f>VLOOKUP(C33,'Main Data'!C:C,1,0)</f>
        <v>#N/A</v>
      </c>
      <c r="B33" s="146"/>
      <c r="C33" s="145" t="s">
        <v>91</v>
      </c>
      <c r="D33" s="145" t="s">
        <v>92</v>
      </c>
      <c r="E33" s="145" t="s">
        <v>76</v>
      </c>
      <c r="F33" s="145" t="s">
        <v>77</v>
      </c>
      <c r="G33" s="145" t="s">
        <v>78</v>
      </c>
      <c r="H33" s="145" t="s">
        <v>79</v>
      </c>
      <c r="I33" s="145" t="s">
        <v>86</v>
      </c>
      <c r="J33" s="149">
        <v>270</v>
      </c>
      <c r="K33" s="149"/>
      <c r="L33" s="150">
        <v>0</v>
      </c>
      <c r="M33" s="150">
        <v>0</v>
      </c>
      <c r="N33" s="151">
        <v>2</v>
      </c>
    </row>
    <row r="34" spans="1:14" ht="15" customHeight="1">
      <c r="A34" t="e">
        <f>VLOOKUP(C34,'Main Data'!C:C,1,0)</f>
        <v>#N/A</v>
      </c>
      <c r="B34" s="146"/>
      <c r="C34" s="145" t="s">
        <v>93</v>
      </c>
      <c r="D34" s="145" t="s">
        <v>94</v>
      </c>
      <c r="E34" s="145" t="s">
        <v>76</v>
      </c>
      <c r="F34" s="145" t="s">
        <v>77</v>
      </c>
      <c r="G34" s="145" t="s">
        <v>78</v>
      </c>
      <c r="H34" s="145" t="s">
        <v>79</v>
      </c>
      <c r="I34" s="145" t="s">
        <v>86</v>
      </c>
      <c r="J34" s="149">
        <v>165</v>
      </c>
      <c r="K34" s="149"/>
      <c r="L34" s="150">
        <v>0</v>
      </c>
      <c r="M34" s="150">
        <v>71.430000000000007</v>
      </c>
      <c r="N34" s="151">
        <v>1</v>
      </c>
    </row>
    <row r="35" spans="1:14" ht="15" customHeight="1">
      <c r="A35" t="e">
        <f>VLOOKUP(C35,'Main Data'!C:C,1,0)</f>
        <v>#N/A</v>
      </c>
      <c r="B35" s="146"/>
      <c r="C35" s="145" t="s">
        <v>95</v>
      </c>
      <c r="D35" s="145" t="s">
        <v>96</v>
      </c>
      <c r="E35" s="145" t="s">
        <v>76</v>
      </c>
      <c r="F35" s="145" t="s">
        <v>77</v>
      </c>
      <c r="G35" s="145" t="s">
        <v>78</v>
      </c>
      <c r="H35" s="145" t="s">
        <v>79</v>
      </c>
      <c r="I35" s="145" t="s">
        <v>83</v>
      </c>
      <c r="J35" s="149">
        <v>350</v>
      </c>
      <c r="K35" s="149"/>
      <c r="L35" s="150">
        <v>0</v>
      </c>
      <c r="M35" s="150">
        <v>142.86000000000001</v>
      </c>
      <c r="N35" s="151">
        <v>2</v>
      </c>
    </row>
    <row r="36" spans="1:14" ht="15" customHeight="1">
      <c r="A36" t="e">
        <f>VLOOKUP(C36,'Main Data'!C:C,1,0)</f>
        <v>#N/A</v>
      </c>
      <c r="B36" s="146"/>
      <c r="C36" s="145" t="s">
        <v>97</v>
      </c>
      <c r="D36" s="145" t="s">
        <v>98</v>
      </c>
      <c r="E36" s="145" t="s">
        <v>76</v>
      </c>
      <c r="F36" s="145" t="s">
        <v>77</v>
      </c>
      <c r="G36" s="145" t="s">
        <v>78</v>
      </c>
      <c r="H36" s="145" t="s">
        <v>79</v>
      </c>
      <c r="I36" s="145" t="s">
        <v>86</v>
      </c>
      <c r="J36" s="149">
        <v>115</v>
      </c>
      <c r="K36" s="149"/>
      <c r="L36" s="150">
        <v>0</v>
      </c>
      <c r="M36" s="150">
        <v>0</v>
      </c>
      <c r="N36" s="151">
        <v>1</v>
      </c>
    </row>
    <row r="37" spans="1:14" ht="15" customHeight="1">
      <c r="A37" t="e">
        <f>VLOOKUP(C37,'Main Data'!C:C,1,0)</f>
        <v>#N/A</v>
      </c>
      <c r="B37" s="146"/>
      <c r="C37" s="145" t="s">
        <v>99</v>
      </c>
      <c r="D37" s="145" t="s">
        <v>100</v>
      </c>
      <c r="E37" s="145" t="s">
        <v>76</v>
      </c>
      <c r="F37" s="145" t="s">
        <v>77</v>
      </c>
      <c r="G37" s="145" t="s">
        <v>78</v>
      </c>
      <c r="H37" s="145" t="s">
        <v>79</v>
      </c>
      <c r="I37" s="145" t="s">
        <v>86</v>
      </c>
      <c r="J37" s="149">
        <v>135</v>
      </c>
      <c r="K37" s="149"/>
      <c r="L37" s="150">
        <v>0</v>
      </c>
      <c r="M37" s="150">
        <v>60</v>
      </c>
      <c r="N37" s="151">
        <v>1</v>
      </c>
    </row>
    <row r="38" spans="1:14" ht="15" customHeight="1">
      <c r="A38" t="e">
        <f>VLOOKUP(C38,'Main Data'!C:C,1,0)</f>
        <v>#N/A</v>
      </c>
      <c r="B38" s="146"/>
      <c r="C38" s="145" t="s">
        <v>101</v>
      </c>
      <c r="D38" s="145" t="s">
        <v>102</v>
      </c>
      <c r="E38" s="145" t="s">
        <v>76</v>
      </c>
      <c r="F38" s="145" t="s">
        <v>77</v>
      </c>
      <c r="G38" s="145" t="s">
        <v>78</v>
      </c>
      <c r="H38" s="145" t="s">
        <v>79</v>
      </c>
      <c r="I38" s="145" t="s">
        <v>86</v>
      </c>
      <c r="J38" s="149">
        <v>75</v>
      </c>
      <c r="K38" s="149"/>
      <c r="L38" s="150">
        <v>0</v>
      </c>
      <c r="M38" s="150">
        <v>30</v>
      </c>
      <c r="N38" s="151">
        <v>1</v>
      </c>
    </row>
    <row r="39" spans="1:14" ht="15" customHeight="1">
      <c r="A39" t="e">
        <f>VLOOKUP(C39,'Main Data'!C:C,1,0)</f>
        <v>#N/A</v>
      </c>
      <c r="B39" s="146"/>
      <c r="C39" s="145" t="s">
        <v>103</v>
      </c>
      <c r="D39" s="145" t="s">
        <v>104</v>
      </c>
      <c r="E39" s="145" t="s">
        <v>76</v>
      </c>
      <c r="F39" s="145" t="s">
        <v>77</v>
      </c>
      <c r="G39" s="145" t="s">
        <v>78</v>
      </c>
      <c r="H39" s="145" t="s">
        <v>79</v>
      </c>
      <c r="I39" s="145" t="s">
        <v>83</v>
      </c>
      <c r="J39" s="149">
        <v>570</v>
      </c>
      <c r="K39" s="149"/>
      <c r="L39" s="150">
        <v>0</v>
      </c>
      <c r="M39" s="150">
        <v>22.68</v>
      </c>
      <c r="N39" s="151">
        <v>2</v>
      </c>
    </row>
    <row r="40" spans="1:14" ht="15" customHeight="1">
      <c r="A40" t="e">
        <f>VLOOKUP(C40,'Main Data'!C:C,1,0)</f>
        <v>#N/A</v>
      </c>
      <c r="B40" s="146"/>
      <c r="C40" s="145" t="s">
        <v>105</v>
      </c>
      <c r="D40" s="145" t="s">
        <v>106</v>
      </c>
      <c r="E40" s="145" t="s">
        <v>76</v>
      </c>
      <c r="F40" s="145" t="s">
        <v>77</v>
      </c>
      <c r="G40" s="145" t="s">
        <v>78</v>
      </c>
      <c r="H40" s="145" t="s">
        <v>79</v>
      </c>
      <c r="I40" s="145" t="s">
        <v>86</v>
      </c>
      <c r="J40" s="149">
        <v>365</v>
      </c>
      <c r="K40" s="149"/>
      <c r="L40" s="150">
        <v>0</v>
      </c>
      <c r="M40" s="150">
        <v>152.38</v>
      </c>
      <c r="N40" s="151">
        <v>1</v>
      </c>
    </row>
    <row r="41" spans="1:14" ht="15" customHeight="1">
      <c r="A41" t="e">
        <f>VLOOKUP(C41,'Main Data'!C:C,1,0)</f>
        <v>#N/A</v>
      </c>
      <c r="B41" s="146"/>
      <c r="C41" s="145" t="s">
        <v>107</v>
      </c>
      <c r="D41" s="145" t="s">
        <v>108</v>
      </c>
      <c r="E41" s="145" t="s">
        <v>76</v>
      </c>
      <c r="F41" s="145" t="s">
        <v>77</v>
      </c>
      <c r="G41" s="145" t="s">
        <v>78</v>
      </c>
      <c r="H41" s="145" t="s">
        <v>79</v>
      </c>
      <c r="I41" s="145" t="s">
        <v>86</v>
      </c>
      <c r="J41" s="149">
        <v>105</v>
      </c>
      <c r="K41" s="149"/>
      <c r="L41" s="150">
        <v>0</v>
      </c>
      <c r="M41" s="150">
        <v>42.86</v>
      </c>
      <c r="N41" s="151">
        <v>1</v>
      </c>
    </row>
    <row r="42" spans="1:14" ht="15" customHeight="1">
      <c r="A42" t="e">
        <f>VLOOKUP(C42,'Main Data'!C:C,1,0)</f>
        <v>#N/A</v>
      </c>
      <c r="B42" s="146"/>
      <c r="C42" s="145" t="s">
        <v>109</v>
      </c>
      <c r="D42" s="145" t="s">
        <v>110</v>
      </c>
      <c r="E42" s="145" t="s">
        <v>76</v>
      </c>
      <c r="F42" s="145" t="s">
        <v>77</v>
      </c>
      <c r="G42" s="145" t="s">
        <v>78</v>
      </c>
      <c r="H42" s="145" t="s">
        <v>79</v>
      </c>
      <c r="I42" s="145" t="s">
        <v>86</v>
      </c>
      <c r="J42" s="149">
        <v>105</v>
      </c>
      <c r="K42" s="149"/>
      <c r="L42" s="150">
        <v>0</v>
      </c>
      <c r="M42" s="150">
        <v>42.86</v>
      </c>
      <c r="N42" s="151">
        <v>1</v>
      </c>
    </row>
    <row r="43" spans="1:14" ht="15" customHeight="1">
      <c r="A43" t="e">
        <f>VLOOKUP(C43,'Main Data'!C:C,1,0)</f>
        <v>#N/A</v>
      </c>
      <c r="B43" s="146"/>
      <c r="C43" s="145" t="s">
        <v>111</v>
      </c>
      <c r="D43" s="145" t="s">
        <v>112</v>
      </c>
      <c r="E43" s="145" t="s">
        <v>76</v>
      </c>
      <c r="F43" s="145" t="s">
        <v>77</v>
      </c>
      <c r="G43" s="145" t="s">
        <v>78</v>
      </c>
      <c r="H43" s="145" t="s">
        <v>79</v>
      </c>
      <c r="I43" s="145" t="s">
        <v>86</v>
      </c>
      <c r="J43" s="149">
        <v>110</v>
      </c>
      <c r="K43" s="149"/>
      <c r="L43" s="150">
        <v>0</v>
      </c>
      <c r="M43" s="150">
        <v>42.86</v>
      </c>
      <c r="N43" s="151">
        <v>1</v>
      </c>
    </row>
    <row r="44" spans="1:14" ht="15" customHeight="1">
      <c r="A44" t="e">
        <f>VLOOKUP(C44,'Main Data'!C:C,1,0)</f>
        <v>#N/A</v>
      </c>
      <c r="B44" s="146"/>
      <c r="C44" s="145" t="s">
        <v>113</v>
      </c>
      <c r="D44" s="145" t="s">
        <v>114</v>
      </c>
      <c r="E44" s="145" t="s">
        <v>76</v>
      </c>
      <c r="F44" s="145" t="s">
        <v>77</v>
      </c>
      <c r="G44" s="145" t="s">
        <v>78</v>
      </c>
      <c r="H44" s="145" t="s">
        <v>79</v>
      </c>
      <c r="I44" s="145" t="s">
        <v>86</v>
      </c>
      <c r="J44" s="149">
        <v>110</v>
      </c>
      <c r="K44" s="149"/>
      <c r="L44" s="150">
        <v>0</v>
      </c>
      <c r="M44" s="150">
        <v>42.86</v>
      </c>
      <c r="N44" s="151">
        <v>1</v>
      </c>
    </row>
    <row r="45" spans="1:14" ht="15" customHeight="1">
      <c r="A45" t="e">
        <f>VLOOKUP(C45,'Main Data'!C:C,1,0)</f>
        <v>#N/A</v>
      </c>
      <c r="B45" s="146"/>
      <c r="C45" s="145" t="s">
        <v>115</v>
      </c>
      <c r="D45" s="145" t="s">
        <v>116</v>
      </c>
      <c r="E45" s="145" t="s">
        <v>76</v>
      </c>
      <c r="F45" s="145" t="s">
        <v>77</v>
      </c>
      <c r="G45" s="145" t="s">
        <v>78</v>
      </c>
      <c r="H45" s="145" t="s">
        <v>79</v>
      </c>
      <c r="I45" s="145" t="s">
        <v>86</v>
      </c>
      <c r="J45" s="149">
        <v>360</v>
      </c>
      <c r="K45" s="149"/>
      <c r="L45" s="150">
        <v>0</v>
      </c>
      <c r="M45" s="150">
        <v>152.38</v>
      </c>
      <c r="N45" s="151">
        <v>2</v>
      </c>
    </row>
    <row r="46" spans="1:14" ht="15" customHeight="1">
      <c r="A46" t="e">
        <f>VLOOKUP(C46,'Main Data'!C:C,1,0)</f>
        <v>#N/A</v>
      </c>
      <c r="B46" s="146"/>
      <c r="C46" s="145" t="s">
        <v>117</v>
      </c>
      <c r="D46" s="145" t="s">
        <v>118</v>
      </c>
      <c r="E46" s="145" t="s">
        <v>76</v>
      </c>
      <c r="F46" s="145" t="s">
        <v>77</v>
      </c>
      <c r="G46" s="145" t="s">
        <v>78</v>
      </c>
      <c r="H46" s="145" t="s">
        <v>79</v>
      </c>
      <c r="I46" s="145" t="s">
        <v>86</v>
      </c>
      <c r="J46" s="149">
        <v>180</v>
      </c>
      <c r="K46" s="149"/>
      <c r="L46" s="150">
        <v>0</v>
      </c>
      <c r="M46" s="150">
        <v>76.19</v>
      </c>
      <c r="N46" s="151">
        <v>1</v>
      </c>
    </row>
    <row r="47" spans="1:14" ht="15" customHeight="1">
      <c r="A47" t="e">
        <f>VLOOKUP(C47,'Main Data'!C:C,1,0)</f>
        <v>#N/A</v>
      </c>
      <c r="B47" s="146"/>
      <c r="C47" s="145" t="s">
        <v>119</v>
      </c>
      <c r="D47" s="145" t="s">
        <v>120</v>
      </c>
      <c r="E47" s="145" t="s">
        <v>76</v>
      </c>
      <c r="F47" s="145" t="s">
        <v>77</v>
      </c>
      <c r="G47" s="145" t="s">
        <v>78</v>
      </c>
      <c r="H47" s="145" t="s">
        <v>79</v>
      </c>
      <c r="I47" s="145" t="s">
        <v>86</v>
      </c>
      <c r="J47" s="149">
        <v>245</v>
      </c>
      <c r="K47" s="149"/>
      <c r="L47" s="150">
        <v>0</v>
      </c>
      <c r="M47" s="150">
        <v>100</v>
      </c>
      <c r="N47" s="151">
        <v>1</v>
      </c>
    </row>
    <row r="48" spans="1:14" ht="15" customHeight="1">
      <c r="A48" t="e">
        <f>VLOOKUP(C48,'Main Data'!C:C,1,0)</f>
        <v>#N/A</v>
      </c>
      <c r="B48" s="146"/>
      <c r="C48" s="145" t="s">
        <v>121</v>
      </c>
      <c r="D48" s="145" t="s">
        <v>122</v>
      </c>
      <c r="E48" s="145" t="s">
        <v>76</v>
      </c>
      <c r="F48" s="145" t="s">
        <v>77</v>
      </c>
      <c r="G48" s="145" t="s">
        <v>78</v>
      </c>
      <c r="H48" s="145" t="s">
        <v>79</v>
      </c>
      <c r="I48" s="145" t="s">
        <v>86</v>
      </c>
      <c r="J48" s="149">
        <v>275</v>
      </c>
      <c r="K48" s="149"/>
      <c r="L48" s="150">
        <v>0</v>
      </c>
      <c r="M48" s="150">
        <v>109.52</v>
      </c>
      <c r="N48" s="151">
        <v>1</v>
      </c>
    </row>
    <row r="49" spans="1:14" ht="15" customHeight="1">
      <c r="A49" t="e">
        <f>VLOOKUP(C49,'Main Data'!C:C,1,0)</f>
        <v>#N/A</v>
      </c>
      <c r="B49" s="146"/>
      <c r="C49" s="145" t="s">
        <v>123</v>
      </c>
      <c r="D49" s="145" t="s">
        <v>124</v>
      </c>
      <c r="E49" s="145" t="s">
        <v>76</v>
      </c>
      <c r="F49" s="145" t="s">
        <v>77</v>
      </c>
      <c r="G49" s="145" t="s">
        <v>78</v>
      </c>
      <c r="H49" s="145" t="s">
        <v>79</v>
      </c>
      <c r="I49" s="145" t="s">
        <v>86</v>
      </c>
      <c r="J49" s="149">
        <v>245</v>
      </c>
      <c r="K49" s="149"/>
      <c r="L49" s="150">
        <v>0</v>
      </c>
      <c r="M49" s="150">
        <v>24.91</v>
      </c>
      <c r="N49" s="151">
        <v>1</v>
      </c>
    </row>
    <row r="50" spans="1:14" ht="15" customHeight="1">
      <c r="A50" t="e">
        <f>VLOOKUP(C50,'Main Data'!C:C,1,0)</f>
        <v>#N/A</v>
      </c>
      <c r="B50" s="146"/>
      <c r="C50" s="145" t="s">
        <v>125</v>
      </c>
      <c r="D50" s="145" t="s">
        <v>126</v>
      </c>
      <c r="E50" s="145" t="s">
        <v>76</v>
      </c>
      <c r="F50" s="145" t="s">
        <v>77</v>
      </c>
      <c r="G50" s="145" t="s">
        <v>78</v>
      </c>
      <c r="H50" s="145" t="s">
        <v>79</v>
      </c>
      <c r="I50" s="145" t="s">
        <v>86</v>
      </c>
      <c r="J50" s="149">
        <v>245</v>
      </c>
      <c r="K50" s="149"/>
      <c r="L50" s="150">
        <v>0</v>
      </c>
      <c r="M50" s="150">
        <v>24.94</v>
      </c>
      <c r="N50" s="151">
        <v>1</v>
      </c>
    </row>
    <row r="51" spans="1:14" ht="15" customHeight="1">
      <c r="A51" t="e">
        <f>VLOOKUP(C51,'Main Data'!C:C,1,0)</f>
        <v>#N/A</v>
      </c>
      <c r="B51" s="146"/>
      <c r="C51" s="145" t="s">
        <v>127</v>
      </c>
      <c r="D51" s="145" t="s">
        <v>128</v>
      </c>
      <c r="E51" s="145" t="s">
        <v>76</v>
      </c>
      <c r="F51" s="145" t="s">
        <v>77</v>
      </c>
      <c r="G51" s="145" t="s">
        <v>78</v>
      </c>
      <c r="H51" s="145" t="s">
        <v>79</v>
      </c>
      <c r="I51" s="145" t="s">
        <v>86</v>
      </c>
      <c r="J51" s="149">
        <v>165</v>
      </c>
      <c r="K51" s="149"/>
      <c r="L51" s="150">
        <v>0</v>
      </c>
      <c r="M51" s="150">
        <v>17</v>
      </c>
      <c r="N51" s="151">
        <v>1</v>
      </c>
    </row>
    <row r="52" spans="1:14" ht="15" customHeight="1">
      <c r="A52" t="e">
        <f>VLOOKUP(C52,'Main Data'!C:C,1,0)</f>
        <v>#N/A</v>
      </c>
      <c r="B52" s="146"/>
      <c r="C52" s="145" t="s">
        <v>129</v>
      </c>
      <c r="D52" s="145" t="s">
        <v>130</v>
      </c>
      <c r="E52" s="145" t="s">
        <v>76</v>
      </c>
      <c r="F52" s="145" t="s">
        <v>77</v>
      </c>
      <c r="G52" s="145" t="s">
        <v>78</v>
      </c>
      <c r="H52" s="145" t="s">
        <v>79</v>
      </c>
      <c r="I52" s="145" t="s">
        <v>86</v>
      </c>
      <c r="J52" s="149">
        <v>110</v>
      </c>
      <c r="K52" s="149"/>
      <c r="L52" s="150">
        <v>0</v>
      </c>
      <c r="M52" s="150">
        <v>50</v>
      </c>
      <c r="N52" s="151">
        <v>1</v>
      </c>
    </row>
    <row r="53" spans="1:14" ht="15" hidden="1" customHeight="1">
      <c r="A53" t="str">
        <f>VLOOKUP(C53,'Main Data'!C:C,1,0)</f>
        <v>1200</v>
      </c>
      <c r="B53" s="146"/>
      <c r="C53" s="145" t="s">
        <v>131</v>
      </c>
      <c r="D53" s="145" t="s">
        <v>132</v>
      </c>
      <c r="E53" s="145" t="s">
        <v>30</v>
      </c>
      <c r="F53" s="145" t="s">
        <v>16</v>
      </c>
      <c r="G53" s="145" t="s">
        <v>43</v>
      </c>
      <c r="H53" s="145" t="s">
        <v>18</v>
      </c>
      <c r="I53" s="145" t="s">
        <v>55</v>
      </c>
      <c r="J53" s="149">
        <v>0</v>
      </c>
      <c r="K53" s="149"/>
      <c r="L53" s="150">
        <v>0</v>
      </c>
      <c r="M53" s="150">
        <v>824.12216105006098</v>
      </c>
      <c r="N53" s="151">
        <v>277</v>
      </c>
    </row>
    <row r="54" spans="1:14" ht="15" hidden="1" customHeight="1">
      <c r="A54" t="str">
        <f>VLOOKUP(C54,'Main Data'!C:C,1,0)</f>
        <v>1201</v>
      </c>
      <c r="B54" s="146"/>
      <c r="C54" s="145" t="s">
        <v>133</v>
      </c>
      <c r="D54" s="145" t="s">
        <v>134</v>
      </c>
      <c r="E54" s="145" t="s">
        <v>30</v>
      </c>
      <c r="F54" s="145" t="s">
        <v>16</v>
      </c>
      <c r="G54" s="145" t="s">
        <v>43</v>
      </c>
      <c r="H54" s="145" t="s">
        <v>18</v>
      </c>
      <c r="I54" s="145" t="str">
        <f>I53</f>
        <v>BURGER SIDES MODS</v>
      </c>
      <c r="J54" s="149">
        <v>0</v>
      </c>
      <c r="K54" s="149"/>
      <c r="L54" s="150">
        <v>0</v>
      </c>
      <c r="M54" s="150">
        <v>197.993615384615</v>
      </c>
      <c r="N54" s="151">
        <v>36</v>
      </c>
    </row>
    <row r="55" spans="1:14" ht="15" hidden="1" customHeight="1">
      <c r="A55" t="str">
        <f>VLOOKUP(C55,'Main Data'!C:C,1,0)</f>
        <v>1248</v>
      </c>
      <c r="B55" s="146"/>
      <c r="C55" s="145" t="s">
        <v>135</v>
      </c>
      <c r="D55" s="145" t="s">
        <v>136</v>
      </c>
      <c r="E55" s="145" t="s">
        <v>3</v>
      </c>
      <c r="F55" s="145" t="s">
        <v>22</v>
      </c>
      <c r="G55" s="145" t="s">
        <v>23</v>
      </c>
      <c r="H55" s="145" t="s">
        <v>24</v>
      </c>
      <c r="I55" s="145" t="s">
        <v>137</v>
      </c>
      <c r="J55" s="149">
        <v>770</v>
      </c>
      <c r="K55" s="149"/>
      <c r="L55" s="150">
        <v>0</v>
      </c>
      <c r="M55" s="150">
        <v>178.44499999999999</v>
      </c>
      <c r="N55" s="151">
        <v>22</v>
      </c>
    </row>
    <row r="56" spans="1:14" ht="15" hidden="1" customHeight="1">
      <c r="A56" t="str">
        <f>VLOOKUP(C56,'Main Data'!C:C,1,0)</f>
        <v>1250</v>
      </c>
      <c r="B56" s="146"/>
      <c r="C56" s="145" t="s">
        <v>138</v>
      </c>
      <c r="D56" s="145" t="s">
        <v>139</v>
      </c>
      <c r="E56" s="145" t="s">
        <v>3</v>
      </c>
      <c r="F56" s="145" t="s">
        <v>22</v>
      </c>
      <c r="G56" s="145" t="s">
        <v>23</v>
      </c>
      <c r="H56" s="145" t="s">
        <v>24</v>
      </c>
      <c r="I56" s="145" t="s">
        <v>137</v>
      </c>
      <c r="J56" s="149">
        <v>3290</v>
      </c>
      <c r="K56" s="149"/>
      <c r="L56" s="150">
        <v>0</v>
      </c>
      <c r="M56" s="150">
        <v>731.64739316239297</v>
      </c>
      <c r="N56" s="151">
        <v>94</v>
      </c>
    </row>
    <row r="57" spans="1:14" ht="15" hidden="1" customHeight="1">
      <c r="A57" t="str">
        <f>VLOOKUP(C57,'Main Data'!C:C,1,0)</f>
        <v>1251</v>
      </c>
      <c r="B57" s="146"/>
      <c r="C57" s="145" t="s">
        <v>140</v>
      </c>
      <c r="D57" s="145" t="s">
        <v>141</v>
      </c>
      <c r="E57" s="145" t="s">
        <v>3</v>
      </c>
      <c r="F57" s="145" t="s">
        <v>22</v>
      </c>
      <c r="G57" s="145" t="s">
        <v>23</v>
      </c>
      <c r="H57" s="145" t="s">
        <v>24</v>
      </c>
      <c r="I57" s="145" t="s">
        <v>137</v>
      </c>
      <c r="J57" s="149">
        <v>13365</v>
      </c>
      <c r="K57" s="149"/>
      <c r="L57" s="150">
        <v>124.58</v>
      </c>
      <c r="M57" s="150">
        <v>3217.4847077334998</v>
      </c>
      <c r="N57" s="151">
        <v>297</v>
      </c>
    </row>
    <row r="58" spans="1:14" ht="15" customHeight="1">
      <c r="A58" t="e">
        <f>VLOOKUP(C58,'Main Data'!C:C,1,0)</f>
        <v>#N/A</v>
      </c>
      <c r="B58" s="146"/>
      <c r="C58" s="145" t="s">
        <v>142</v>
      </c>
      <c r="D58" s="145" t="s">
        <v>143</v>
      </c>
      <c r="E58" s="145" t="s">
        <v>76</v>
      </c>
      <c r="F58" s="145" t="s">
        <v>77</v>
      </c>
      <c r="G58" s="145" t="s">
        <v>78</v>
      </c>
      <c r="H58" s="145" t="s">
        <v>79</v>
      </c>
      <c r="I58" s="145" t="s">
        <v>80</v>
      </c>
      <c r="J58" s="149">
        <v>170</v>
      </c>
      <c r="K58" s="149"/>
      <c r="L58" s="150">
        <v>0</v>
      </c>
      <c r="M58" s="150">
        <v>0</v>
      </c>
      <c r="N58" s="151">
        <v>1</v>
      </c>
    </row>
    <row r="59" spans="1:14" ht="15" customHeight="1">
      <c r="A59" t="e">
        <f>VLOOKUP(C59,'Main Data'!C:C,1,0)</f>
        <v>#N/A</v>
      </c>
      <c r="B59" s="146"/>
      <c r="C59" s="145" t="s">
        <v>144</v>
      </c>
      <c r="D59" s="145" t="s">
        <v>145</v>
      </c>
      <c r="E59" s="145" t="s">
        <v>76</v>
      </c>
      <c r="F59" s="145" t="s">
        <v>77</v>
      </c>
      <c r="G59" s="145" t="s">
        <v>78</v>
      </c>
      <c r="H59" s="145" t="s">
        <v>79</v>
      </c>
      <c r="I59" s="145" t="s">
        <v>80</v>
      </c>
      <c r="J59" s="149">
        <v>75</v>
      </c>
      <c r="K59" s="149"/>
      <c r="L59" s="150">
        <v>0</v>
      </c>
      <c r="M59" s="150">
        <v>0</v>
      </c>
      <c r="N59" s="151">
        <v>1</v>
      </c>
    </row>
    <row r="60" spans="1:14" ht="15" customHeight="1">
      <c r="A60" t="e">
        <f>VLOOKUP(C60,'Main Data'!C:C,1,0)</f>
        <v>#N/A</v>
      </c>
      <c r="B60" s="146"/>
      <c r="C60" s="145" t="s">
        <v>146</v>
      </c>
      <c r="D60" s="145" t="s">
        <v>147</v>
      </c>
      <c r="E60" s="145" t="s">
        <v>76</v>
      </c>
      <c r="F60" s="145" t="s">
        <v>77</v>
      </c>
      <c r="G60" s="145" t="s">
        <v>78</v>
      </c>
      <c r="H60" s="145" t="s">
        <v>79</v>
      </c>
      <c r="I60" s="145" t="s">
        <v>86</v>
      </c>
      <c r="J60" s="149">
        <v>290</v>
      </c>
      <c r="K60" s="149"/>
      <c r="L60" s="150">
        <v>0</v>
      </c>
      <c r="M60" s="150">
        <v>27.21</v>
      </c>
      <c r="N60" s="151">
        <v>2</v>
      </c>
    </row>
    <row r="61" spans="1:14" ht="15" hidden="1" customHeight="1">
      <c r="A61" t="str">
        <f>VLOOKUP(C61,'Main Data'!C:C,1,0)</f>
        <v>1502</v>
      </c>
      <c r="B61" s="146"/>
      <c r="C61" s="145" t="s">
        <v>148</v>
      </c>
      <c r="D61" s="145" t="s">
        <v>149</v>
      </c>
      <c r="E61" s="145" t="s">
        <v>3</v>
      </c>
      <c r="F61" s="145" t="s">
        <v>16</v>
      </c>
      <c r="G61" s="145" t="s">
        <v>17</v>
      </c>
      <c r="H61" s="145" t="s">
        <v>150</v>
      </c>
      <c r="I61" s="145" t="s">
        <v>151</v>
      </c>
      <c r="J61" s="149">
        <v>5700</v>
      </c>
      <c r="K61" s="149"/>
      <c r="L61" s="150">
        <v>0.93</v>
      </c>
      <c r="M61" s="150">
        <v>632.74</v>
      </c>
      <c r="N61" s="151">
        <v>57</v>
      </c>
    </row>
    <row r="62" spans="1:14" ht="15" hidden="1" customHeight="1">
      <c r="A62" t="str">
        <f>VLOOKUP(C62,'Main Data'!C:C,1,0)</f>
        <v>1505</v>
      </c>
      <c r="B62" s="146"/>
      <c r="C62" s="145" t="s">
        <v>152</v>
      </c>
      <c r="D62" s="145" t="s">
        <v>153</v>
      </c>
      <c r="E62" s="145" t="s">
        <v>3</v>
      </c>
      <c r="F62" s="145" t="s">
        <v>16</v>
      </c>
      <c r="G62" s="145" t="s">
        <v>17</v>
      </c>
      <c r="H62" s="145" t="s">
        <v>150</v>
      </c>
      <c r="I62" s="145" t="s">
        <v>151</v>
      </c>
      <c r="J62" s="149">
        <v>800</v>
      </c>
      <c r="K62" s="149"/>
      <c r="L62" s="150">
        <v>0</v>
      </c>
      <c r="M62" s="150">
        <v>120.48</v>
      </c>
      <c r="N62" s="151">
        <v>4</v>
      </c>
    </row>
    <row r="63" spans="1:14" ht="15" hidden="1" customHeight="1">
      <c r="A63" t="str">
        <f>VLOOKUP(C63,'Main Data'!C:C,1,0)</f>
        <v>1508</v>
      </c>
      <c r="B63" s="146"/>
      <c r="C63" s="144" t="s">
        <v>154</v>
      </c>
      <c r="D63" s="144" t="s">
        <v>155</v>
      </c>
      <c r="E63" s="144" t="s">
        <v>3</v>
      </c>
      <c r="F63" s="144" t="s">
        <v>16</v>
      </c>
      <c r="G63" s="145" t="s">
        <v>17</v>
      </c>
      <c r="H63" s="145" t="s">
        <v>150</v>
      </c>
      <c r="I63" s="145" t="s">
        <v>151</v>
      </c>
      <c r="J63" s="149">
        <v>2700</v>
      </c>
      <c r="K63" s="149"/>
      <c r="L63" s="150">
        <v>0</v>
      </c>
      <c r="M63" s="150">
        <v>404.34</v>
      </c>
      <c r="N63" s="151">
        <v>30</v>
      </c>
    </row>
    <row r="64" spans="1:14" ht="15" hidden="1" customHeight="1">
      <c r="A64" t="str">
        <f>VLOOKUP(C64,'Main Data'!C:C,1,0)</f>
        <v>1508</v>
      </c>
      <c r="B64" s="146"/>
      <c r="C64" s="146" t="str">
        <f>C63</f>
        <v>1508</v>
      </c>
      <c r="D64" s="146" t="str">
        <f>D63</f>
        <v>E Cupcakes Ck</v>
      </c>
      <c r="E64" s="146" t="str">
        <f>E63</f>
        <v>Item</v>
      </c>
      <c r="F64" s="147" t="str">
        <f>F63</f>
        <v>KITCHEN</v>
      </c>
      <c r="G64" s="145" t="s">
        <v>156</v>
      </c>
      <c r="H64" s="145" t="s">
        <v>150</v>
      </c>
      <c r="I64" s="145" t="s">
        <v>151</v>
      </c>
      <c r="J64" s="149">
        <v>900</v>
      </c>
      <c r="K64" s="149"/>
      <c r="L64" s="150">
        <v>0</v>
      </c>
      <c r="M64" s="150">
        <v>131.25</v>
      </c>
      <c r="N64" s="151">
        <v>10</v>
      </c>
    </row>
    <row r="65" spans="1:14" ht="15" hidden="1" customHeight="1">
      <c r="A65" t="str">
        <f>VLOOKUP(C65,'Main Data'!C:C,1,0)</f>
        <v>1509</v>
      </c>
      <c r="B65" s="146"/>
      <c r="C65" s="145" t="s">
        <v>157</v>
      </c>
      <c r="D65" s="145" t="s">
        <v>158</v>
      </c>
      <c r="E65" s="145" t="s">
        <v>3</v>
      </c>
      <c r="F65" s="145" t="s">
        <v>16</v>
      </c>
      <c r="G65" s="145" t="s">
        <v>17</v>
      </c>
      <c r="H65" s="145" t="s">
        <v>150</v>
      </c>
      <c r="I65" s="145" t="s">
        <v>151</v>
      </c>
      <c r="J65" s="149">
        <v>1440</v>
      </c>
      <c r="K65" s="149"/>
      <c r="L65" s="150">
        <v>3.93</v>
      </c>
      <c r="M65" s="150">
        <v>183.45</v>
      </c>
      <c r="N65" s="151">
        <v>16</v>
      </c>
    </row>
    <row r="66" spans="1:14" ht="15" hidden="1" customHeight="1">
      <c r="A66" t="str">
        <f>VLOOKUP(C66,'Main Data'!C:C,1,0)</f>
        <v>1511</v>
      </c>
      <c r="B66" s="146"/>
      <c r="C66" s="145" t="s">
        <v>159</v>
      </c>
      <c r="D66" s="145" t="s">
        <v>160</v>
      </c>
      <c r="E66" s="145" t="s">
        <v>3</v>
      </c>
      <c r="F66" s="145" t="s">
        <v>16</v>
      </c>
      <c r="G66" s="145" t="s">
        <v>17</v>
      </c>
      <c r="H66" s="145" t="s">
        <v>150</v>
      </c>
      <c r="I66" s="145" t="s">
        <v>151</v>
      </c>
      <c r="J66" s="149">
        <v>4950</v>
      </c>
      <c r="K66" s="149"/>
      <c r="L66" s="150">
        <v>0.23</v>
      </c>
      <c r="M66" s="150">
        <v>746.21</v>
      </c>
      <c r="N66" s="151">
        <v>55</v>
      </c>
    </row>
    <row r="67" spans="1:14" ht="15" hidden="1" customHeight="1">
      <c r="A67" t="str">
        <f>VLOOKUP(C67,'Main Data'!C:C,1,0)</f>
        <v>1513</v>
      </c>
      <c r="B67" s="146"/>
      <c r="C67" s="145" t="s">
        <v>161</v>
      </c>
      <c r="D67" s="145" t="s">
        <v>162</v>
      </c>
      <c r="E67" s="145" t="s">
        <v>3</v>
      </c>
      <c r="F67" s="145" t="s">
        <v>16</v>
      </c>
      <c r="G67" s="145" t="s">
        <v>17</v>
      </c>
      <c r="H67" s="145" t="s">
        <v>150</v>
      </c>
      <c r="I67" s="145" t="s">
        <v>151</v>
      </c>
      <c r="J67" s="149">
        <v>1300</v>
      </c>
      <c r="K67" s="149"/>
      <c r="L67" s="150">
        <v>0</v>
      </c>
      <c r="M67" s="150">
        <v>211.61</v>
      </c>
      <c r="N67" s="151">
        <v>13</v>
      </c>
    </row>
    <row r="68" spans="1:14" ht="15" hidden="1" customHeight="1">
      <c r="A68" t="str">
        <f>VLOOKUP(C68,'Main Data'!C:C,1,0)</f>
        <v>1523</v>
      </c>
      <c r="B68" s="146"/>
      <c r="C68" s="145" t="s">
        <v>163</v>
      </c>
      <c r="D68" s="145" t="s">
        <v>164</v>
      </c>
      <c r="E68" s="145" t="s">
        <v>3</v>
      </c>
      <c r="F68" s="145" t="s">
        <v>16</v>
      </c>
      <c r="G68" s="145" t="s">
        <v>156</v>
      </c>
      <c r="H68" s="145" t="s">
        <v>165</v>
      </c>
      <c r="I68" s="145" t="s">
        <v>166</v>
      </c>
      <c r="J68" s="149">
        <v>660</v>
      </c>
      <c r="K68" s="149"/>
      <c r="L68" s="150">
        <v>0</v>
      </c>
      <c r="M68" s="150">
        <v>102.8</v>
      </c>
      <c r="N68" s="151">
        <v>22</v>
      </c>
    </row>
    <row r="69" spans="1:14" ht="15" hidden="1" customHeight="1">
      <c r="A69" t="str">
        <f>VLOOKUP(C69,'Main Data'!C:C,1,0)</f>
        <v>1534</v>
      </c>
      <c r="B69" s="146"/>
      <c r="C69" s="145" t="s">
        <v>167</v>
      </c>
      <c r="D69" s="145" t="s">
        <v>168</v>
      </c>
      <c r="E69" s="145" t="s">
        <v>3</v>
      </c>
      <c r="F69" s="145" t="s">
        <v>16</v>
      </c>
      <c r="G69" s="145" t="s">
        <v>156</v>
      </c>
      <c r="H69" s="145" t="s">
        <v>165</v>
      </c>
      <c r="I69" s="145" t="s">
        <v>166</v>
      </c>
      <c r="J69" s="149">
        <v>200</v>
      </c>
      <c r="K69" s="149"/>
      <c r="L69" s="150">
        <v>35.4</v>
      </c>
      <c r="M69" s="150">
        <v>44.02</v>
      </c>
      <c r="N69" s="151">
        <v>10</v>
      </c>
    </row>
    <row r="70" spans="1:14" ht="15" hidden="1" customHeight="1">
      <c r="A70" t="str">
        <f>VLOOKUP(C70,'Main Data'!C:C,1,0)</f>
        <v>1545</v>
      </c>
      <c r="B70" s="146"/>
      <c r="C70" s="144" t="s">
        <v>169</v>
      </c>
      <c r="D70" s="144" t="s">
        <v>170</v>
      </c>
      <c r="E70" s="144" t="s">
        <v>3</v>
      </c>
      <c r="F70" s="145" t="s">
        <v>77</v>
      </c>
      <c r="G70" s="145" t="s">
        <v>78</v>
      </c>
      <c r="H70" s="145" t="s">
        <v>165</v>
      </c>
      <c r="I70" s="145" t="s">
        <v>171</v>
      </c>
      <c r="J70" s="149">
        <v>3804</v>
      </c>
      <c r="K70" s="149"/>
      <c r="L70" s="150">
        <v>212.28</v>
      </c>
      <c r="M70" s="150">
        <v>263.18</v>
      </c>
      <c r="N70" s="151">
        <v>6.34</v>
      </c>
    </row>
    <row r="71" spans="1:14" ht="15" hidden="1" customHeight="1">
      <c r="A71" t="str">
        <f>VLOOKUP(C71,'Main Data'!C:C,1,0)</f>
        <v>1545</v>
      </c>
      <c r="B71" s="146"/>
      <c r="C71" s="146" t="str">
        <f>C70</f>
        <v>1545</v>
      </c>
      <c r="D71" s="146" t="str">
        <f>D70</f>
        <v>Cotton Candy</v>
      </c>
      <c r="E71" s="146" t="str">
        <f>E70</f>
        <v>Item</v>
      </c>
      <c r="F71" s="145" t="s">
        <v>16</v>
      </c>
      <c r="G71" s="145" t="s">
        <v>156</v>
      </c>
      <c r="H71" s="145" t="s">
        <v>165</v>
      </c>
      <c r="I71" s="145" t="s">
        <v>171</v>
      </c>
      <c r="J71" s="149">
        <v>2000</v>
      </c>
      <c r="K71" s="149"/>
      <c r="L71" s="150">
        <v>13.27</v>
      </c>
      <c r="M71" s="150">
        <v>42.5</v>
      </c>
      <c r="N71" s="151">
        <v>1</v>
      </c>
    </row>
    <row r="72" spans="1:14" ht="15" customHeight="1">
      <c r="A72" t="e">
        <f>VLOOKUP(C72,'Main Data'!C:C,1,0)</f>
        <v>#N/A</v>
      </c>
      <c r="B72" s="146"/>
      <c r="C72" s="145" t="s">
        <v>172</v>
      </c>
      <c r="D72" s="145" t="s">
        <v>173</v>
      </c>
      <c r="E72" s="145" t="s">
        <v>76</v>
      </c>
      <c r="F72" s="145" t="s">
        <v>77</v>
      </c>
      <c r="G72" s="145" t="s">
        <v>78</v>
      </c>
      <c r="H72" s="145" t="s">
        <v>18</v>
      </c>
      <c r="I72" s="145" t="s">
        <v>174</v>
      </c>
      <c r="J72" s="149">
        <v>4800</v>
      </c>
      <c r="K72" s="149"/>
      <c r="L72" s="150">
        <v>19.39</v>
      </c>
      <c r="M72" s="150">
        <v>22.5</v>
      </c>
      <c r="N72" s="151">
        <v>4.5</v>
      </c>
    </row>
    <row r="73" spans="1:14" ht="15" hidden="1" customHeight="1">
      <c r="A73" t="str">
        <f>VLOOKUP(C73,'Main Data'!C:C,1,0)</f>
        <v>1556</v>
      </c>
      <c r="B73" s="146"/>
      <c r="C73" s="145" t="s">
        <v>175</v>
      </c>
      <c r="D73" s="145" t="s">
        <v>176</v>
      </c>
      <c r="E73" s="145" t="s">
        <v>3</v>
      </c>
      <c r="F73" s="145" t="s">
        <v>16</v>
      </c>
      <c r="G73" s="145" t="s">
        <v>156</v>
      </c>
      <c r="H73" s="145" t="s">
        <v>165</v>
      </c>
      <c r="I73" s="145" t="s">
        <v>177</v>
      </c>
      <c r="J73" s="149">
        <v>1125</v>
      </c>
      <c r="K73" s="149"/>
      <c r="L73" s="150">
        <v>76.72</v>
      </c>
      <c r="M73" s="150">
        <v>228.11199999999999</v>
      </c>
      <c r="N73" s="151">
        <v>4.5</v>
      </c>
    </row>
    <row r="74" spans="1:14" ht="15" hidden="1" customHeight="1">
      <c r="A74" t="str">
        <f>VLOOKUP(C74,'Main Data'!C:C,1,0)</f>
        <v>1568</v>
      </c>
      <c r="B74" s="146"/>
      <c r="C74" s="145" t="s">
        <v>178</v>
      </c>
      <c r="D74" s="145" t="s">
        <v>179</v>
      </c>
      <c r="E74" s="145" t="s">
        <v>3</v>
      </c>
      <c r="F74" s="145" t="s">
        <v>16</v>
      </c>
      <c r="G74" s="145" t="s">
        <v>156</v>
      </c>
      <c r="H74" s="145" t="s">
        <v>165</v>
      </c>
      <c r="I74" s="145" t="s">
        <v>180</v>
      </c>
      <c r="J74" s="149">
        <v>825</v>
      </c>
      <c r="K74" s="149"/>
      <c r="L74" s="150">
        <v>20.239999999999998</v>
      </c>
      <c r="M74" s="150">
        <v>193.69</v>
      </c>
      <c r="N74" s="151">
        <v>16.5</v>
      </c>
    </row>
    <row r="75" spans="1:14" ht="15" hidden="1" customHeight="1">
      <c r="A75" t="str">
        <f>VLOOKUP(C75,'Main Data'!C:C,1,0)</f>
        <v>1586</v>
      </c>
      <c r="B75" s="146"/>
      <c r="C75" s="145" t="s">
        <v>181</v>
      </c>
      <c r="D75" s="145" t="s">
        <v>182</v>
      </c>
      <c r="E75" s="145" t="s">
        <v>3</v>
      </c>
      <c r="F75" s="145" t="s">
        <v>16</v>
      </c>
      <c r="G75" s="145" t="s">
        <v>17</v>
      </c>
      <c r="H75" s="145" t="s">
        <v>183</v>
      </c>
      <c r="I75" s="145" t="s">
        <v>184</v>
      </c>
      <c r="J75" s="149">
        <v>990</v>
      </c>
      <c r="K75" s="149"/>
      <c r="L75" s="150">
        <v>0</v>
      </c>
      <c r="M75" s="150">
        <v>129.88999999999999</v>
      </c>
      <c r="N75" s="151">
        <v>11</v>
      </c>
    </row>
    <row r="76" spans="1:14" ht="15" hidden="1" customHeight="1">
      <c r="A76" t="str">
        <f>VLOOKUP(C76,'Main Data'!C:C,1,0)</f>
        <v>1587</v>
      </c>
      <c r="B76" s="146"/>
      <c r="C76" s="145" t="s">
        <v>185</v>
      </c>
      <c r="D76" s="145" t="s">
        <v>186</v>
      </c>
      <c r="E76" s="145" t="s">
        <v>3</v>
      </c>
      <c r="F76" s="145" t="s">
        <v>16</v>
      </c>
      <c r="G76" s="145" t="s">
        <v>156</v>
      </c>
      <c r="H76" s="145" t="s">
        <v>183</v>
      </c>
      <c r="I76" s="145" t="s">
        <v>184</v>
      </c>
      <c r="J76" s="149">
        <v>180</v>
      </c>
      <c r="K76" s="149"/>
      <c r="L76" s="150">
        <v>0</v>
      </c>
      <c r="M76" s="150">
        <v>8.7200000000000006</v>
      </c>
      <c r="N76" s="151">
        <v>2</v>
      </c>
    </row>
    <row r="77" spans="1:14" ht="15" customHeight="1">
      <c r="A77" t="e">
        <f>VLOOKUP(C77,'Main Data'!C:C,1,0)</f>
        <v>#N/A</v>
      </c>
      <c r="B77" s="146"/>
      <c r="C77" s="145" t="s">
        <v>187</v>
      </c>
      <c r="D77" s="145" t="s">
        <v>188</v>
      </c>
      <c r="E77" s="145" t="s">
        <v>76</v>
      </c>
      <c r="F77" s="145" t="s">
        <v>77</v>
      </c>
      <c r="G77" s="145" t="s">
        <v>78</v>
      </c>
      <c r="H77" s="145" t="s">
        <v>79</v>
      </c>
      <c r="I77" s="145" t="s">
        <v>86</v>
      </c>
      <c r="J77" s="149">
        <v>285</v>
      </c>
      <c r="K77" s="149"/>
      <c r="L77" s="150">
        <v>0</v>
      </c>
      <c r="M77" s="150">
        <v>29.48</v>
      </c>
      <c r="N77" s="151">
        <v>1</v>
      </c>
    </row>
    <row r="78" spans="1:14" ht="15" hidden="1" customHeight="1">
      <c r="A78" t="str">
        <f>VLOOKUP(C78,'Main Data'!C:C,1,0)</f>
        <v>1592</v>
      </c>
      <c r="B78" s="146"/>
      <c r="C78" s="145" t="s">
        <v>189</v>
      </c>
      <c r="D78" s="145" t="s">
        <v>190</v>
      </c>
      <c r="E78" s="145" t="s">
        <v>3</v>
      </c>
      <c r="F78" s="145" t="s">
        <v>16</v>
      </c>
      <c r="G78" s="145" t="s">
        <v>156</v>
      </c>
      <c r="H78" s="145" t="s">
        <v>183</v>
      </c>
      <c r="I78" s="145" t="s">
        <v>184</v>
      </c>
      <c r="J78" s="149">
        <v>720</v>
      </c>
      <c r="K78" s="149"/>
      <c r="L78" s="150">
        <v>0</v>
      </c>
      <c r="M78" s="150">
        <v>41.99</v>
      </c>
      <c r="N78" s="151">
        <v>8</v>
      </c>
    </row>
    <row r="79" spans="1:14" ht="15" hidden="1" customHeight="1">
      <c r="A79" t="str">
        <f>VLOOKUP(C79,'Main Data'!C:C,1,0)</f>
        <v>1593</v>
      </c>
      <c r="B79" s="146"/>
      <c r="C79" s="145" t="s">
        <v>191</v>
      </c>
      <c r="D79" s="145" t="s">
        <v>192</v>
      </c>
      <c r="E79" s="145" t="s">
        <v>3</v>
      </c>
      <c r="F79" s="145" t="s">
        <v>16</v>
      </c>
      <c r="G79" s="145" t="s">
        <v>156</v>
      </c>
      <c r="H79" s="145" t="s">
        <v>183</v>
      </c>
      <c r="I79" s="145" t="s">
        <v>184</v>
      </c>
      <c r="J79" s="149">
        <v>810</v>
      </c>
      <c r="K79" s="149"/>
      <c r="L79" s="150">
        <v>0</v>
      </c>
      <c r="M79" s="150">
        <v>152.03</v>
      </c>
      <c r="N79" s="151">
        <v>9</v>
      </c>
    </row>
    <row r="80" spans="1:14" ht="15" hidden="1" customHeight="1">
      <c r="A80" t="str">
        <f>VLOOKUP(C80,'Main Data'!C:C,1,0)</f>
        <v>1597</v>
      </c>
      <c r="B80" s="146"/>
      <c r="C80" s="145" t="s">
        <v>193</v>
      </c>
      <c r="D80" s="145" t="s">
        <v>194</v>
      </c>
      <c r="E80" s="145" t="s">
        <v>3</v>
      </c>
      <c r="F80" s="145" t="s">
        <v>16</v>
      </c>
      <c r="G80" s="145" t="s">
        <v>156</v>
      </c>
      <c r="H80" s="145" t="s">
        <v>183</v>
      </c>
      <c r="I80" s="145" t="s">
        <v>184</v>
      </c>
      <c r="J80" s="149">
        <v>90</v>
      </c>
      <c r="K80" s="149"/>
      <c r="L80" s="150">
        <v>0</v>
      </c>
      <c r="M80" s="150">
        <v>14.16</v>
      </c>
      <c r="N80" s="151">
        <v>1</v>
      </c>
    </row>
    <row r="81" spans="1:14" ht="15" hidden="1" customHeight="1">
      <c r="A81" t="str">
        <f>VLOOKUP(C81,'Main Data'!C:C,1,0)</f>
        <v>1598</v>
      </c>
      <c r="B81" s="146"/>
      <c r="C81" s="145" t="s">
        <v>195</v>
      </c>
      <c r="D81" s="145" t="s">
        <v>196</v>
      </c>
      <c r="E81" s="145" t="s">
        <v>3</v>
      </c>
      <c r="F81" s="145" t="s">
        <v>22</v>
      </c>
      <c r="G81" s="145" t="s">
        <v>23</v>
      </c>
      <c r="H81" s="145" t="s">
        <v>183</v>
      </c>
      <c r="I81" s="145" t="s">
        <v>184</v>
      </c>
      <c r="J81" s="149">
        <v>1800</v>
      </c>
      <c r="K81" s="149"/>
      <c r="L81" s="150">
        <v>0</v>
      </c>
      <c r="M81" s="150">
        <v>109.98</v>
      </c>
      <c r="N81" s="151">
        <v>10</v>
      </c>
    </row>
    <row r="82" spans="1:14" ht="15" hidden="1" customHeight="1">
      <c r="A82" t="str">
        <f>VLOOKUP(C82,'Main Data'!C:C,1,0)</f>
        <v>1599</v>
      </c>
      <c r="B82" s="146"/>
      <c r="C82" s="145" t="s">
        <v>197</v>
      </c>
      <c r="D82" s="145" t="s">
        <v>198</v>
      </c>
      <c r="E82" s="145" t="s">
        <v>3</v>
      </c>
      <c r="F82" s="145" t="s">
        <v>16</v>
      </c>
      <c r="G82" s="145" t="s">
        <v>17</v>
      </c>
      <c r="H82" s="145" t="s">
        <v>183</v>
      </c>
      <c r="I82" s="145" t="s">
        <v>184</v>
      </c>
      <c r="J82" s="149">
        <v>300</v>
      </c>
      <c r="K82" s="149"/>
      <c r="L82" s="150">
        <v>0</v>
      </c>
      <c r="M82" s="150">
        <v>15.01</v>
      </c>
      <c r="N82" s="151">
        <v>2</v>
      </c>
    </row>
    <row r="83" spans="1:14" ht="15" hidden="1" customHeight="1">
      <c r="A83" t="str">
        <f>VLOOKUP(C83,'Main Data'!C:C,1,0)</f>
        <v>1605</v>
      </c>
      <c r="B83" s="146"/>
      <c r="C83" s="145" t="s">
        <v>199</v>
      </c>
      <c r="D83" s="145" t="s">
        <v>200</v>
      </c>
      <c r="E83" s="145" t="s">
        <v>3</v>
      </c>
      <c r="F83" s="145" t="s">
        <v>16</v>
      </c>
      <c r="G83" s="145" t="s">
        <v>17</v>
      </c>
      <c r="H83" s="145" t="s">
        <v>183</v>
      </c>
      <c r="I83" s="145" t="s">
        <v>184</v>
      </c>
      <c r="J83" s="149">
        <v>120</v>
      </c>
      <c r="K83" s="149"/>
      <c r="L83" s="150">
        <v>0</v>
      </c>
      <c r="M83" s="150">
        <v>14.37</v>
      </c>
      <c r="N83" s="151">
        <v>1</v>
      </c>
    </row>
    <row r="84" spans="1:14" ht="15" customHeight="1">
      <c r="A84" t="e">
        <f>VLOOKUP(C84,'Main Data'!C:C,1,0)</f>
        <v>#N/A</v>
      </c>
      <c r="B84" s="146"/>
      <c r="C84" s="145" t="s">
        <v>201</v>
      </c>
      <c r="D84" s="145" t="s">
        <v>202</v>
      </c>
      <c r="E84" s="145" t="s">
        <v>76</v>
      </c>
      <c r="F84" s="145" t="s">
        <v>77</v>
      </c>
      <c r="G84" s="145" t="s">
        <v>78</v>
      </c>
      <c r="H84" s="145" t="s">
        <v>79</v>
      </c>
      <c r="I84" s="145" t="s">
        <v>86</v>
      </c>
      <c r="J84" s="149">
        <v>165</v>
      </c>
      <c r="K84" s="149"/>
      <c r="L84" s="150">
        <v>0</v>
      </c>
      <c r="M84" s="150">
        <v>71.42</v>
      </c>
      <c r="N84" s="151">
        <v>1</v>
      </c>
    </row>
    <row r="85" spans="1:14" ht="15" customHeight="1">
      <c r="A85" t="e">
        <f>VLOOKUP(C85,'Main Data'!C:C,1,0)</f>
        <v>#N/A</v>
      </c>
      <c r="B85" s="146"/>
      <c r="C85" s="145" t="s">
        <v>203</v>
      </c>
      <c r="D85" s="145" t="s">
        <v>204</v>
      </c>
      <c r="E85" s="145" t="s">
        <v>76</v>
      </c>
      <c r="F85" s="145" t="s">
        <v>77</v>
      </c>
      <c r="G85" s="145" t="s">
        <v>78</v>
      </c>
      <c r="H85" s="145" t="s">
        <v>79</v>
      </c>
      <c r="I85" s="145" t="s">
        <v>86</v>
      </c>
      <c r="J85" s="149">
        <v>165</v>
      </c>
      <c r="K85" s="149"/>
      <c r="L85" s="150">
        <v>0</v>
      </c>
      <c r="M85" s="150">
        <v>0</v>
      </c>
      <c r="N85" s="151">
        <v>1</v>
      </c>
    </row>
    <row r="86" spans="1:14" ht="15" customHeight="1">
      <c r="A86" t="e">
        <f>VLOOKUP(C86,'Main Data'!C:C,1,0)</f>
        <v>#N/A</v>
      </c>
      <c r="B86" s="146"/>
      <c r="C86" s="145" t="s">
        <v>205</v>
      </c>
      <c r="D86" s="145" t="s">
        <v>206</v>
      </c>
      <c r="E86" s="145" t="s">
        <v>76</v>
      </c>
      <c r="F86" s="145" t="s">
        <v>77</v>
      </c>
      <c r="G86" s="145" t="s">
        <v>78</v>
      </c>
      <c r="H86" s="145" t="s">
        <v>79</v>
      </c>
      <c r="I86" s="145" t="s">
        <v>86</v>
      </c>
      <c r="J86" s="149">
        <v>110</v>
      </c>
      <c r="K86" s="149"/>
      <c r="L86" s="150">
        <v>0</v>
      </c>
      <c r="M86" s="150">
        <v>0</v>
      </c>
      <c r="N86" s="151">
        <v>1</v>
      </c>
    </row>
    <row r="87" spans="1:14" ht="15" customHeight="1">
      <c r="A87" t="e">
        <f>VLOOKUP(C87,'Main Data'!C:C,1,0)</f>
        <v>#N/A</v>
      </c>
      <c r="B87" s="146"/>
      <c r="C87" s="145" t="s">
        <v>207</v>
      </c>
      <c r="D87" s="145" t="s">
        <v>208</v>
      </c>
      <c r="E87" s="145" t="s">
        <v>76</v>
      </c>
      <c r="F87" s="145" t="s">
        <v>77</v>
      </c>
      <c r="G87" s="145" t="s">
        <v>78</v>
      </c>
      <c r="H87" s="145" t="s">
        <v>79</v>
      </c>
      <c r="I87" s="145" t="s">
        <v>86</v>
      </c>
      <c r="J87" s="149">
        <v>470</v>
      </c>
      <c r="K87" s="149"/>
      <c r="L87" s="150">
        <v>0</v>
      </c>
      <c r="M87" s="150">
        <v>171.43</v>
      </c>
      <c r="N87" s="151">
        <v>2</v>
      </c>
    </row>
    <row r="88" spans="1:14" ht="15" customHeight="1">
      <c r="A88" t="e">
        <f>VLOOKUP(C88,'Main Data'!C:C,1,0)</f>
        <v>#N/A</v>
      </c>
      <c r="B88" s="146"/>
      <c r="C88" s="145" t="s">
        <v>209</v>
      </c>
      <c r="D88" s="145" t="s">
        <v>210</v>
      </c>
      <c r="E88" s="145" t="s">
        <v>76</v>
      </c>
      <c r="F88" s="145" t="s">
        <v>77</v>
      </c>
      <c r="G88" s="145" t="s">
        <v>78</v>
      </c>
      <c r="H88" s="145" t="s">
        <v>79</v>
      </c>
      <c r="I88" s="145" t="s">
        <v>86</v>
      </c>
      <c r="J88" s="149">
        <v>145</v>
      </c>
      <c r="K88" s="149"/>
      <c r="L88" s="150">
        <v>0</v>
      </c>
      <c r="M88" s="150">
        <v>57.14</v>
      </c>
      <c r="N88" s="151">
        <v>1</v>
      </c>
    </row>
    <row r="89" spans="1:14" ht="15" customHeight="1">
      <c r="A89" t="e">
        <f>VLOOKUP(C89,'Main Data'!C:C,1,0)</f>
        <v>#N/A</v>
      </c>
      <c r="B89" s="146"/>
      <c r="C89" s="145" t="s">
        <v>211</v>
      </c>
      <c r="D89" s="145" t="s">
        <v>212</v>
      </c>
      <c r="E89" s="145" t="s">
        <v>76</v>
      </c>
      <c r="F89" s="145" t="s">
        <v>77</v>
      </c>
      <c r="G89" s="145" t="s">
        <v>78</v>
      </c>
      <c r="H89" s="145" t="s">
        <v>79</v>
      </c>
      <c r="I89" s="145" t="s">
        <v>86</v>
      </c>
      <c r="J89" s="149">
        <v>115</v>
      </c>
      <c r="K89" s="149"/>
      <c r="L89" s="150">
        <v>0</v>
      </c>
      <c r="M89" s="150">
        <v>47.62</v>
      </c>
      <c r="N89" s="151">
        <v>1</v>
      </c>
    </row>
    <row r="90" spans="1:14" ht="15" customHeight="1">
      <c r="A90" t="e">
        <f>VLOOKUP(C90,'Main Data'!C:C,1,0)</f>
        <v>#N/A</v>
      </c>
      <c r="B90" s="146"/>
      <c r="C90" s="145" t="s">
        <v>213</v>
      </c>
      <c r="D90" s="145" t="s">
        <v>214</v>
      </c>
      <c r="E90" s="145" t="s">
        <v>76</v>
      </c>
      <c r="F90" s="145" t="s">
        <v>77</v>
      </c>
      <c r="G90" s="145" t="s">
        <v>78</v>
      </c>
      <c r="H90" s="145" t="s">
        <v>79</v>
      </c>
      <c r="I90" s="145" t="s">
        <v>86</v>
      </c>
      <c r="J90" s="149">
        <v>165</v>
      </c>
      <c r="K90" s="149"/>
      <c r="L90" s="150">
        <v>0</v>
      </c>
      <c r="M90" s="150">
        <v>75</v>
      </c>
      <c r="N90" s="151">
        <v>1</v>
      </c>
    </row>
    <row r="91" spans="1:14" ht="15" customHeight="1">
      <c r="A91" t="e">
        <f>VLOOKUP(C91,'Main Data'!C:C,1,0)</f>
        <v>#N/A</v>
      </c>
      <c r="B91" s="146"/>
      <c r="C91" s="145" t="s">
        <v>215</v>
      </c>
      <c r="D91" s="145" t="s">
        <v>216</v>
      </c>
      <c r="E91" s="145" t="s">
        <v>76</v>
      </c>
      <c r="F91" s="145" t="s">
        <v>77</v>
      </c>
      <c r="G91" s="145" t="s">
        <v>78</v>
      </c>
      <c r="H91" s="145" t="s">
        <v>79</v>
      </c>
      <c r="I91" s="145" t="s">
        <v>86</v>
      </c>
      <c r="J91" s="149">
        <v>165</v>
      </c>
      <c r="K91" s="149"/>
      <c r="L91" s="150">
        <v>0</v>
      </c>
      <c r="M91" s="150">
        <v>75</v>
      </c>
      <c r="N91" s="151">
        <v>1</v>
      </c>
    </row>
    <row r="92" spans="1:14" ht="15" customHeight="1">
      <c r="A92" t="e">
        <f>VLOOKUP(C92,'Main Data'!C:C,1,0)</f>
        <v>#N/A</v>
      </c>
      <c r="B92" s="146"/>
      <c r="C92" s="145" t="s">
        <v>217</v>
      </c>
      <c r="D92" s="145" t="s">
        <v>218</v>
      </c>
      <c r="E92" s="145" t="s">
        <v>76</v>
      </c>
      <c r="F92" s="145" t="s">
        <v>77</v>
      </c>
      <c r="G92" s="145" t="s">
        <v>78</v>
      </c>
      <c r="H92" s="145" t="s">
        <v>79</v>
      </c>
      <c r="I92" s="145" t="s">
        <v>86</v>
      </c>
      <c r="J92" s="149">
        <v>295</v>
      </c>
      <c r="K92" s="149"/>
      <c r="L92" s="150">
        <v>0</v>
      </c>
      <c r="M92" s="150">
        <v>133</v>
      </c>
      <c r="N92" s="151">
        <v>1</v>
      </c>
    </row>
    <row r="93" spans="1:14" ht="15" customHeight="1">
      <c r="A93" t="e">
        <f>VLOOKUP(C93,'Main Data'!C:C,1,0)</f>
        <v>#N/A</v>
      </c>
      <c r="B93" s="146"/>
      <c r="C93" s="145" t="s">
        <v>219</v>
      </c>
      <c r="D93" s="145" t="s">
        <v>220</v>
      </c>
      <c r="E93" s="145" t="s">
        <v>76</v>
      </c>
      <c r="F93" s="145" t="s">
        <v>77</v>
      </c>
      <c r="G93" s="145" t="s">
        <v>78</v>
      </c>
      <c r="H93" s="145" t="s">
        <v>79</v>
      </c>
      <c r="I93" s="145" t="s">
        <v>86</v>
      </c>
      <c r="J93" s="149">
        <v>260</v>
      </c>
      <c r="K93" s="149"/>
      <c r="L93" s="150">
        <v>0</v>
      </c>
      <c r="M93" s="150">
        <v>0</v>
      </c>
      <c r="N93" s="151">
        <v>2</v>
      </c>
    </row>
    <row r="94" spans="1:14" ht="15" customHeight="1">
      <c r="A94" t="e">
        <f>VLOOKUP(C94,'Main Data'!C:C,1,0)</f>
        <v>#N/A</v>
      </c>
      <c r="B94" s="146"/>
      <c r="C94" s="145" t="s">
        <v>221</v>
      </c>
      <c r="D94" s="145" t="s">
        <v>216</v>
      </c>
      <c r="E94" s="145" t="s">
        <v>76</v>
      </c>
      <c r="F94" s="145" t="s">
        <v>77</v>
      </c>
      <c r="G94" s="145" t="s">
        <v>78</v>
      </c>
      <c r="H94" s="145" t="s">
        <v>79</v>
      </c>
      <c r="I94" s="145" t="s">
        <v>86</v>
      </c>
      <c r="J94" s="149">
        <v>165</v>
      </c>
      <c r="K94" s="149"/>
      <c r="L94" s="150">
        <v>0</v>
      </c>
      <c r="M94" s="150">
        <v>0</v>
      </c>
      <c r="N94" s="151">
        <v>1</v>
      </c>
    </row>
    <row r="95" spans="1:14" ht="15" customHeight="1">
      <c r="A95" t="e">
        <f>VLOOKUP(C95,'Main Data'!C:C,1,0)</f>
        <v>#N/A</v>
      </c>
      <c r="B95" s="146"/>
      <c r="C95" s="145" t="s">
        <v>222</v>
      </c>
      <c r="D95" s="145" t="s">
        <v>223</v>
      </c>
      <c r="E95" s="145" t="s">
        <v>76</v>
      </c>
      <c r="F95" s="145" t="s">
        <v>77</v>
      </c>
      <c r="G95" s="145" t="s">
        <v>78</v>
      </c>
      <c r="H95" s="145" t="s">
        <v>79</v>
      </c>
      <c r="I95" s="145" t="s">
        <v>86</v>
      </c>
      <c r="J95" s="149">
        <v>495</v>
      </c>
      <c r="K95" s="149"/>
      <c r="L95" s="150">
        <v>0</v>
      </c>
      <c r="M95" s="150">
        <v>0</v>
      </c>
      <c r="N95" s="151">
        <v>3</v>
      </c>
    </row>
    <row r="96" spans="1:14" ht="15" hidden="1" customHeight="1">
      <c r="A96" t="str">
        <f>VLOOKUP(C96,'Main Data'!C:C,1,0)</f>
        <v>1758</v>
      </c>
      <c r="B96" s="146"/>
      <c r="C96" s="145" t="s">
        <v>224</v>
      </c>
      <c r="D96" s="145" t="s">
        <v>225</v>
      </c>
      <c r="E96" s="145" t="s">
        <v>3</v>
      </c>
      <c r="F96" s="145" t="s">
        <v>16</v>
      </c>
      <c r="G96" s="145" t="s">
        <v>17</v>
      </c>
      <c r="H96" s="145" t="s">
        <v>226</v>
      </c>
      <c r="I96" s="145" t="s">
        <v>227</v>
      </c>
      <c r="J96" s="149">
        <v>300</v>
      </c>
      <c r="K96" s="149"/>
      <c r="L96" s="150">
        <v>0.59</v>
      </c>
      <c r="M96" s="150">
        <v>58.21</v>
      </c>
      <c r="N96" s="151">
        <v>20</v>
      </c>
    </row>
    <row r="97" spans="1:14" ht="15" hidden="1" customHeight="1">
      <c r="A97" t="str">
        <f>VLOOKUP(C97,'Main Data'!C:C,1,0)</f>
        <v>1765</v>
      </c>
      <c r="B97" s="146"/>
      <c r="C97" s="145" t="s">
        <v>228</v>
      </c>
      <c r="D97" s="145" t="s">
        <v>229</v>
      </c>
      <c r="E97" s="145" t="s">
        <v>3</v>
      </c>
      <c r="F97" s="145" t="s">
        <v>16</v>
      </c>
      <c r="G97" s="145" t="s">
        <v>17</v>
      </c>
      <c r="H97" s="145" t="s">
        <v>226</v>
      </c>
      <c r="I97" s="145" t="s">
        <v>230</v>
      </c>
      <c r="J97" s="149">
        <v>440</v>
      </c>
      <c r="K97" s="149"/>
      <c r="L97" s="150">
        <v>0</v>
      </c>
      <c r="M97" s="150">
        <v>38.67</v>
      </c>
      <c r="N97" s="151">
        <v>8</v>
      </c>
    </row>
    <row r="98" spans="1:14" ht="15" hidden="1" customHeight="1">
      <c r="A98" t="str">
        <f>VLOOKUP(C98,'Main Data'!C:C,1,0)</f>
        <v>1778</v>
      </c>
      <c r="B98" s="146"/>
      <c r="C98" s="145" t="s">
        <v>231</v>
      </c>
      <c r="D98" s="145" t="s">
        <v>232</v>
      </c>
      <c r="E98" s="145" t="s">
        <v>3</v>
      </c>
      <c r="F98" s="145" t="s">
        <v>16</v>
      </c>
      <c r="G98" s="145" t="s">
        <v>17</v>
      </c>
      <c r="H98" s="145" t="s">
        <v>226</v>
      </c>
      <c r="I98" s="145" t="s">
        <v>233</v>
      </c>
      <c r="J98" s="149">
        <v>495</v>
      </c>
      <c r="K98" s="149"/>
      <c r="L98" s="150">
        <v>0.47</v>
      </c>
      <c r="M98" s="150">
        <v>96.91</v>
      </c>
      <c r="N98" s="151">
        <v>9</v>
      </c>
    </row>
    <row r="99" spans="1:14" ht="15" hidden="1" customHeight="1">
      <c r="A99" t="str">
        <f>VLOOKUP(C99,'Main Data'!C:C,1,0)</f>
        <v>1779</v>
      </c>
      <c r="B99" s="146"/>
      <c r="C99" s="145" t="s">
        <v>234</v>
      </c>
      <c r="D99" s="145" t="s">
        <v>235</v>
      </c>
      <c r="E99" s="145" t="s">
        <v>3</v>
      </c>
      <c r="F99" s="145" t="s">
        <v>16</v>
      </c>
      <c r="G99" s="145" t="s">
        <v>17</v>
      </c>
      <c r="H99" s="145" t="s">
        <v>226</v>
      </c>
      <c r="I99" s="145" t="s">
        <v>233</v>
      </c>
      <c r="J99" s="149">
        <v>550</v>
      </c>
      <c r="K99" s="149"/>
      <c r="L99" s="150">
        <v>0.31</v>
      </c>
      <c r="M99" s="150">
        <v>76.61</v>
      </c>
      <c r="N99" s="151">
        <v>10</v>
      </c>
    </row>
    <row r="100" spans="1:14" ht="15" hidden="1" customHeight="1">
      <c r="A100" t="str">
        <f>VLOOKUP(C100,'Main Data'!C:C,1,0)</f>
        <v>1783</v>
      </c>
      <c r="B100" s="146"/>
      <c r="C100" s="145" t="s">
        <v>236</v>
      </c>
      <c r="D100" s="145" t="s">
        <v>237</v>
      </c>
      <c r="E100" s="145" t="s">
        <v>3</v>
      </c>
      <c r="F100" s="145" t="s">
        <v>16</v>
      </c>
      <c r="G100" s="145" t="s">
        <v>17</v>
      </c>
      <c r="H100" s="145" t="s">
        <v>226</v>
      </c>
      <c r="I100" s="145" t="s">
        <v>233</v>
      </c>
      <c r="J100" s="149">
        <v>600.6</v>
      </c>
      <c r="K100" s="149"/>
      <c r="L100" s="150">
        <v>4.0199999999999996</v>
      </c>
      <c r="M100" s="150">
        <v>167.25</v>
      </c>
      <c r="N100" s="151">
        <v>27.3</v>
      </c>
    </row>
    <row r="101" spans="1:14" ht="15" hidden="1" customHeight="1">
      <c r="A101" t="str">
        <f>VLOOKUP(C101,'Main Data'!C:C,1,0)</f>
        <v>1793</v>
      </c>
      <c r="B101" s="146"/>
      <c r="C101" s="145" t="s">
        <v>238</v>
      </c>
      <c r="D101" s="145" t="s">
        <v>239</v>
      </c>
      <c r="E101" s="145" t="s">
        <v>3</v>
      </c>
      <c r="F101" s="145" t="s">
        <v>16</v>
      </c>
      <c r="G101" s="145" t="s">
        <v>17</v>
      </c>
      <c r="H101" s="145" t="s">
        <v>226</v>
      </c>
      <c r="I101" s="145" t="s">
        <v>240</v>
      </c>
      <c r="J101" s="149">
        <v>935</v>
      </c>
      <c r="K101" s="149"/>
      <c r="L101" s="150">
        <v>2.4500000000000002</v>
      </c>
      <c r="M101" s="150">
        <v>204.67</v>
      </c>
      <c r="N101" s="151">
        <v>11</v>
      </c>
    </row>
    <row r="102" spans="1:14" ht="15" hidden="1" customHeight="1">
      <c r="A102" t="str">
        <f>VLOOKUP(C102,'Main Data'!C:C,1,0)</f>
        <v>1797</v>
      </c>
      <c r="B102" s="146"/>
      <c r="C102" s="145" t="s">
        <v>241</v>
      </c>
      <c r="D102" s="145" t="s">
        <v>242</v>
      </c>
      <c r="E102" s="145" t="s">
        <v>3</v>
      </c>
      <c r="F102" s="145" t="s">
        <v>16</v>
      </c>
      <c r="G102" s="145" t="s">
        <v>17</v>
      </c>
      <c r="H102" s="145" t="s">
        <v>226</v>
      </c>
      <c r="I102" s="145" t="s">
        <v>240</v>
      </c>
      <c r="J102" s="149">
        <v>715</v>
      </c>
      <c r="K102" s="149"/>
      <c r="L102" s="150">
        <v>1.75</v>
      </c>
      <c r="M102" s="150">
        <v>92.62</v>
      </c>
      <c r="N102" s="151">
        <v>11</v>
      </c>
    </row>
    <row r="103" spans="1:14" ht="15" hidden="1" customHeight="1">
      <c r="A103" t="str">
        <f>VLOOKUP(C103,'Main Data'!C:C,1,0)</f>
        <v>1807</v>
      </c>
      <c r="B103" s="146"/>
      <c r="C103" s="145" t="s">
        <v>243</v>
      </c>
      <c r="D103" s="145" t="s">
        <v>244</v>
      </c>
      <c r="E103" s="145" t="s">
        <v>3</v>
      </c>
      <c r="F103" s="145" t="s">
        <v>16</v>
      </c>
      <c r="G103" s="145" t="s">
        <v>17</v>
      </c>
      <c r="H103" s="145" t="s">
        <v>226</v>
      </c>
      <c r="I103" s="145" t="s">
        <v>245</v>
      </c>
      <c r="J103" s="149">
        <v>1650</v>
      </c>
      <c r="K103" s="149"/>
      <c r="L103" s="150">
        <v>1</v>
      </c>
      <c r="M103" s="150">
        <v>337.73</v>
      </c>
      <c r="N103" s="151">
        <v>22</v>
      </c>
    </row>
    <row r="104" spans="1:14" ht="15" hidden="1" customHeight="1">
      <c r="A104" t="str">
        <f>VLOOKUP(C104,'Main Data'!C:C,1,0)</f>
        <v>1809</v>
      </c>
      <c r="B104" s="146"/>
      <c r="C104" s="145" t="s">
        <v>246</v>
      </c>
      <c r="D104" s="145" t="s">
        <v>247</v>
      </c>
      <c r="E104" s="145" t="s">
        <v>3</v>
      </c>
      <c r="F104" s="145" t="s">
        <v>16</v>
      </c>
      <c r="G104" s="145" t="s">
        <v>17</v>
      </c>
      <c r="H104" s="145" t="s">
        <v>226</v>
      </c>
      <c r="I104" s="145" t="s">
        <v>245</v>
      </c>
      <c r="J104" s="149">
        <v>5700</v>
      </c>
      <c r="K104" s="149"/>
      <c r="L104" s="150">
        <v>8.8800000000000008</v>
      </c>
      <c r="M104" s="150">
        <v>1448.7</v>
      </c>
      <c r="N104" s="151">
        <v>60</v>
      </c>
    </row>
    <row r="105" spans="1:14" ht="15" hidden="1" customHeight="1">
      <c r="A105" t="str">
        <f>VLOOKUP(C105,'Main Data'!C:C,1,0)</f>
        <v>1820</v>
      </c>
      <c r="B105" s="146"/>
      <c r="C105" s="145" t="s">
        <v>248</v>
      </c>
      <c r="D105" s="145" t="s">
        <v>249</v>
      </c>
      <c r="E105" s="145" t="s">
        <v>3</v>
      </c>
      <c r="F105" s="145" t="s">
        <v>16</v>
      </c>
      <c r="G105" s="145" t="s">
        <v>17</v>
      </c>
      <c r="H105" s="145" t="s">
        <v>226</v>
      </c>
      <c r="I105" s="145" t="s">
        <v>245</v>
      </c>
      <c r="J105" s="149">
        <v>225</v>
      </c>
      <c r="K105" s="149"/>
      <c r="L105" s="150">
        <v>70.48</v>
      </c>
      <c r="M105" s="150">
        <v>138.49</v>
      </c>
      <c r="N105" s="151">
        <v>15</v>
      </c>
    </row>
    <row r="106" spans="1:14" ht="15" hidden="1" customHeight="1">
      <c r="A106" t="str">
        <f>VLOOKUP(C106,'Main Data'!C:C,1,0)</f>
        <v>1831</v>
      </c>
      <c r="B106" s="146"/>
      <c r="C106" s="145" t="s">
        <v>250</v>
      </c>
      <c r="D106" s="145" t="s">
        <v>251</v>
      </c>
      <c r="E106" s="145" t="s">
        <v>3</v>
      </c>
      <c r="F106" s="145" t="s">
        <v>16</v>
      </c>
      <c r="G106" s="145" t="s">
        <v>17</v>
      </c>
      <c r="H106" s="145" t="s">
        <v>18</v>
      </c>
      <c r="I106" s="145" t="s">
        <v>252</v>
      </c>
      <c r="J106" s="149">
        <v>725</v>
      </c>
      <c r="K106" s="149"/>
      <c r="L106" s="150">
        <v>4.8099999999999996</v>
      </c>
      <c r="M106" s="150">
        <v>98.84</v>
      </c>
      <c r="N106" s="151">
        <v>1</v>
      </c>
    </row>
    <row r="107" spans="1:14" ht="15" hidden="1" customHeight="1">
      <c r="A107" t="str">
        <f>VLOOKUP(C107,'Main Data'!C:C,1,0)</f>
        <v>1833</v>
      </c>
      <c r="B107" s="146"/>
      <c r="C107" s="145" t="s">
        <v>253</v>
      </c>
      <c r="D107" s="145" t="s">
        <v>254</v>
      </c>
      <c r="E107" s="145" t="s">
        <v>3</v>
      </c>
      <c r="F107" s="145" t="s">
        <v>16</v>
      </c>
      <c r="G107" s="145" t="s">
        <v>17</v>
      </c>
      <c r="H107" s="145" t="s">
        <v>18</v>
      </c>
      <c r="I107" s="145" t="s">
        <v>252</v>
      </c>
      <c r="J107" s="149">
        <v>2100</v>
      </c>
      <c r="K107" s="149"/>
      <c r="L107" s="150">
        <v>10.78</v>
      </c>
      <c r="M107" s="150">
        <v>1555.02</v>
      </c>
      <c r="N107" s="151">
        <v>3</v>
      </c>
    </row>
    <row r="108" spans="1:14" ht="15" hidden="1" customHeight="1">
      <c r="A108" t="str">
        <f>VLOOKUP(C108,'Main Data'!C:C,1,0)</f>
        <v>1838</v>
      </c>
      <c r="B108" s="146"/>
      <c r="C108" s="145" t="s">
        <v>255</v>
      </c>
      <c r="D108" s="145" t="s">
        <v>256</v>
      </c>
      <c r="E108" s="145" t="s">
        <v>3</v>
      </c>
      <c r="F108" s="145" t="s">
        <v>16</v>
      </c>
      <c r="G108" s="145" t="s">
        <v>17</v>
      </c>
      <c r="H108" s="145" t="s">
        <v>18</v>
      </c>
      <c r="I108" s="145" t="s">
        <v>252</v>
      </c>
      <c r="J108" s="149">
        <v>1350</v>
      </c>
      <c r="K108" s="149"/>
      <c r="L108" s="150">
        <v>0.57999999999999996</v>
      </c>
      <c r="M108" s="150">
        <v>454.78</v>
      </c>
      <c r="N108" s="151">
        <v>3</v>
      </c>
    </row>
    <row r="109" spans="1:14" ht="15" hidden="1" customHeight="1">
      <c r="A109" t="str">
        <f>VLOOKUP(C109,'Main Data'!C:C,1,0)</f>
        <v>1857</v>
      </c>
      <c r="B109" s="146"/>
      <c r="C109" s="145" t="s">
        <v>257</v>
      </c>
      <c r="D109" s="145" t="s">
        <v>258</v>
      </c>
      <c r="E109" s="145" t="s">
        <v>3</v>
      </c>
      <c r="F109" s="145" t="s">
        <v>16</v>
      </c>
      <c r="G109" s="145" t="s">
        <v>17</v>
      </c>
      <c r="H109" s="145" t="s">
        <v>226</v>
      </c>
      <c r="I109" s="145" t="s">
        <v>259</v>
      </c>
      <c r="J109" s="149">
        <v>450</v>
      </c>
      <c r="K109" s="149"/>
      <c r="L109" s="150">
        <v>0.18</v>
      </c>
      <c r="M109" s="150">
        <v>41.29</v>
      </c>
      <c r="N109" s="151">
        <v>10</v>
      </c>
    </row>
    <row r="110" spans="1:14" ht="15" hidden="1" customHeight="1">
      <c r="A110" t="str">
        <f>VLOOKUP(C110,'Main Data'!C:C,1,0)</f>
        <v>1870</v>
      </c>
      <c r="B110" s="146"/>
      <c r="C110" s="145" t="s">
        <v>260</v>
      </c>
      <c r="D110" s="145" t="s">
        <v>261</v>
      </c>
      <c r="E110" s="145" t="s">
        <v>3</v>
      </c>
      <c r="F110" s="145" t="s">
        <v>16</v>
      </c>
      <c r="G110" s="145" t="s">
        <v>17</v>
      </c>
      <c r="H110" s="145" t="s">
        <v>226</v>
      </c>
      <c r="I110" s="145" t="s">
        <v>259</v>
      </c>
      <c r="J110" s="149">
        <v>10440</v>
      </c>
      <c r="K110" s="149"/>
      <c r="L110" s="150">
        <v>184.43</v>
      </c>
      <c r="M110" s="150">
        <v>894.775120879121</v>
      </c>
      <c r="N110" s="151">
        <v>348</v>
      </c>
    </row>
    <row r="111" spans="1:14" ht="15" hidden="1" customHeight="1">
      <c r="A111" t="str">
        <f>VLOOKUP(C111,'Main Data'!C:C,1,0)</f>
        <v>1872</v>
      </c>
      <c r="B111" s="146"/>
      <c r="C111" s="145" t="s">
        <v>262</v>
      </c>
      <c r="D111" s="145" t="s">
        <v>263</v>
      </c>
      <c r="E111" s="145" t="s">
        <v>3</v>
      </c>
      <c r="F111" s="145" t="s">
        <v>16</v>
      </c>
      <c r="G111" s="145" t="s">
        <v>17</v>
      </c>
      <c r="H111" s="145" t="s">
        <v>226</v>
      </c>
      <c r="I111" s="145" t="s">
        <v>259</v>
      </c>
      <c r="J111" s="149">
        <v>390</v>
      </c>
      <c r="K111" s="149"/>
      <c r="L111" s="150">
        <v>0.8</v>
      </c>
      <c r="M111" s="150">
        <v>50.07</v>
      </c>
      <c r="N111" s="151">
        <v>6</v>
      </c>
    </row>
    <row r="112" spans="1:14" ht="15" customHeight="1">
      <c r="A112" t="e">
        <f>VLOOKUP(C112,'Main Data'!C:C,1,0)</f>
        <v>#N/A</v>
      </c>
      <c r="B112" s="146"/>
      <c r="C112" s="145" t="s">
        <v>264</v>
      </c>
      <c r="D112" s="145" t="s">
        <v>265</v>
      </c>
      <c r="E112" s="145" t="s">
        <v>76</v>
      </c>
      <c r="F112" s="145" t="s">
        <v>77</v>
      </c>
      <c r="G112" s="145" t="s">
        <v>78</v>
      </c>
      <c r="H112" s="145" t="s">
        <v>79</v>
      </c>
      <c r="I112" s="145" t="s">
        <v>86</v>
      </c>
      <c r="J112" s="149">
        <v>495</v>
      </c>
      <c r="K112" s="149"/>
      <c r="L112" s="150">
        <v>0</v>
      </c>
      <c r="M112" s="150">
        <v>51.03</v>
      </c>
      <c r="N112" s="151">
        <v>3</v>
      </c>
    </row>
    <row r="113" spans="1:14" ht="15" customHeight="1">
      <c r="A113" t="e">
        <f>VLOOKUP(C113,'Main Data'!C:C,1,0)</f>
        <v>#N/A</v>
      </c>
      <c r="B113" s="146"/>
      <c r="C113" s="145" t="s">
        <v>266</v>
      </c>
      <c r="D113" s="145" t="s">
        <v>267</v>
      </c>
      <c r="E113" s="145" t="s">
        <v>76</v>
      </c>
      <c r="F113" s="145" t="s">
        <v>77</v>
      </c>
      <c r="G113" s="145" t="s">
        <v>78</v>
      </c>
      <c r="H113" s="145" t="s">
        <v>79</v>
      </c>
      <c r="I113" s="145" t="s">
        <v>86</v>
      </c>
      <c r="J113" s="149">
        <v>195</v>
      </c>
      <c r="K113" s="149"/>
      <c r="L113" s="150">
        <v>0</v>
      </c>
      <c r="M113" s="150">
        <v>19.829999999999998</v>
      </c>
      <c r="N113" s="151">
        <v>1</v>
      </c>
    </row>
    <row r="114" spans="1:14" ht="15" hidden="1" customHeight="1">
      <c r="A114" t="str">
        <f>VLOOKUP(C114,'Main Data'!C:C,1,0)</f>
        <v>1883</v>
      </c>
      <c r="B114" s="146"/>
      <c r="C114" s="145" t="s">
        <v>268</v>
      </c>
      <c r="D114" s="145" t="s">
        <v>269</v>
      </c>
      <c r="E114" s="145" t="s">
        <v>3</v>
      </c>
      <c r="F114" s="145" t="s">
        <v>22</v>
      </c>
      <c r="G114" s="145" t="s">
        <v>23</v>
      </c>
      <c r="H114" s="145" t="s">
        <v>270</v>
      </c>
      <c r="I114" s="145" t="s">
        <v>271</v>
      </c>
      <c r="J114" s="149">
        <v>3225</v>
      </c>
      <c r="K114" s="149"/>
      <c r="L114" s="150">
        <v>1</v>
      </c>
      <c r="M114" s="150">
        <v>471.3</v>
      </c>
      <c r="N114" s="151">
        <v>43</v>
      </c>
    </row>
    <row r="115" spans="1:14" ht="15" hidden="1" customHeight="1">
      <c r="A115" t="str">
        <f>VLOOKUP(C115,'Main Data'!C:C,1,0)</f>
        <v>1884</v>
      </c>
      <c r="B115" s="146"/>
      <c r="C115" s="145" t="s">
        <v>272</v>
      </c>
      <c r="D115" s="145" t="s">
        <v>273</v>
      </c>
      <c r="E115" s="145" t="s">
        <v>3</v>
      </c>
      <c r="F115" s="145" t="s">
        <v>22</v>
      </c>
      <c r="G115" s="145" t="s">
        <v>23</v>
      </c>
      <c r="H115" s="145" t="s">
        <v>270</v>
      </c>
      <c r="I115" s="145" t="s">
        <v>271</v>
      </c>
      <c r="J115" s="149">
        <v>3990</v>
      </c>
      <c r="K115" s="149"/>
      <c r="L115" s="150">
        <v>0</v>
      </c>
      <c r="M115" s="150">
        <v>481.74</v>
      </c>
      <c r="N115" s="151">
        <v>42</v>
      </c>
    </row>
    <row r="116" spans="1:14" ht="15" hidden="1" customHeight="1">
      <c r="A116" t="str">
        <f>VLOOKUP(C116,'Main Data'!C:C,1,0)</f>
        <v>1895</v>
      </c>
      <c r="B116" s="146"/>
      <c r="C116" s="145" t="s">
        <v>274</v>
      </c>
      <c r="D116" s="145" t="s">
        <v>275</v>
      </c>
      <c r="E116" s="145" t="s">
        <v>3</v>
      </c>
      <c r="F116" s="145" t="s">
        <v>22</v>
      </c>
      <c r="G116" s="145" t="s">
        <v>23</v>
      </c>
      <c r="H116" s="145" t="s">
        <v>270</v>
      </c>
      <c r="I116" s="145" t="s">
        <v>271</v>
      </c>
      <c r="J116" s="149">
        <v>1430</v>
      </c>
      <c r="K116" s="149"/>
      <c r="L116" s="150">
        <v>47.9</v>
      </c>
      <c r="M116" s="150">
        <v>58.42</v>
      </c>
      <c r="N116" s="151">
        <v>22</v>
      </c>
    </row>
    <row r="117" spans="1:14" ht="15" customHeight="1">
      <c r="A117" t="e">
        <f>VLOOKUP(C117,'Main Data'!C:C,1,0)</f>
        <v>#N/A</v>
      </c>
      <c r="B117" s="146"/>
      <c r="C117" s="144" t="s">
        <v>276</v>
      </c>
      <c r="D117" s="144" t="s">
        <v>277</v>
      </c>
      <c r="E117" s="144" t="s">
        <v>3</v>
      </c>
      <c r="F117" s="145" t="s">
        <v>77</v>
      </c>
      <c r="G117" s="145" t="s">
        <v>78</v>
      </c>
      <c r="H117" s="145" t="s">
        <v>278</v>
      </c>
      <c r="I117" s="145" t="s">
        <v>279</v>
      </c>
      <c r="J117" s="149">
        <v>5200</v>
      </c>
      <c r="K117" s="149"/>
      <c r="L117" s="150">
        <v>3.51</v>
      </c>
      <c r="M117" s="150">
        <v>0</v>
      </c>
      <c r="N117" s="151">
        <v>65</v>
      </c>
    </row>
    <row r="118" spans="1:14" ht="15" customHeight="1">
      <c r="A118" t="e">
        <f>VLOOKUP(C118,'Main Data'!C:C,1,0)</f>
        <v>#N/A</v>
      </c>
      <c r="B118" s="146"/>
      <c r="C118" s="146" t="str">
        <f>C117</f>
        <v>2001</v>
      </c>
      <c r="D118" s="146" t="str">
        <f>D117</f>
        <v>E Slime</v>
      </c>
      <c r="E118" s="146" t="str">
        <f>E117</f>
        <v>Item</v>
      </c>
      <c r="F118" s="145" t="s">
        <v>280</v>
      </c>
      <c r="G118" s="145" t="s">
        <v>78</v>
      </c>
      <c r="H118" s="145" t="s">
        <v>278</v>
      </c>
      <c r="I118" s="145" t="s">
        <v>279</v>
      </c>
      <c r="J118" s="149">
        <v>720</v>
      </c>
      <c r="K118" s="149"/>
      <c r="L118" s="150">
        <v>0</v>
      </c>
      <c r="M118" s="150">
        <v>0</v>
      </c>
      <c r="N118" s="151">
        <v>9</v>
      </c>
    </row>
    <row r="119" spans="1:14" ht="15" customHeight="1">
      <c r="A119" t="e">
        <f>VLOOKUP(C119,'Main Data'!C:C,1,0)</f>
        <v>#N/A</v>
      </c>
      <c r="B119" s="146"/>
      <c r="C119" s="144" t="s">
        <v>281</v>
      </c>
      <c r="D119" s="144" t="s">
        <v>282</v>
      </c>
      <c r="E119" s="144" t="s">
        <v>3</v>
      </c>
      <c r="F119" s="145" t="s">
        <v>77</v>
      </c>
      <c r="G119" s="145" t="s">
        <v>78</v>
      </c>
      <c r="H119" s="145" t="s">
        <v>278</v>
      </c>
      <c r="I119" s="145" t="s">
        <v>279</v>
      </c>
      <c r="J119" s="149">
        <v>2250</v>
      </c>
      <c r="K119" s="149"/>
      <c r="L119" s="150">
        <v>687.13</v>
      </c>
      <c r="M119" s="150">
        <v>0</v>
      </c>
      <c r="N119" s="151">
        <v>15</v>
      </c>
    </row>
    <row r="120" spans="1:14" ht="15" customHeight="1">
      <c r="A120" t="e">
        <f>VLOOKUP(C120,'Main Data'!C:C,1,0)</f>
        <v>#N/A</v>
      </c>
      <c r="B120" s="146"/>
      <c r="C120" s="146" t="str">
        <f>C119</f>
        <v>2002</v>
      </c>
      <c r="D120" s="146" t="str">
        <f>D119</f>
        <v>E Painting On Canvas</v>
      </c>
      <c r="E120" s="146" t="str">
        <f>E119</f>
        <v>Item</v>
      </c>
      <c r="F120" s="145" t="s">
        <v>280</v>
      </c>
      <c r="G120" s="145" t="s">
        <v>78</v>
      </c>
      <c r="H120" s="145" t="s">
        <v>278</v>
      </c>
      <c r="I120" s="145" t="s">
        <v>279</v>
      </c>
      <c r="J120" s="149">
        <v>150</v>
      </c>
      <c r="K120" s="149"/>
      <c r="L120" s="150">
        <v>0</v>
      </c>
      <c r="M120" s="150">
        <v>0</v>
      </c>
      <c r="N120" s="151">
        <v>1</v>
      </c>
    </row>
    <row r="121" spans="1:14" ht="15" customHeight="1">
      <c r="A121" t="e">
        <f>VLOOKUP(C121,'Main Data'!C:C,1,0)</f>
        <v>#N/A</v>
      </c>
      <c r="B121" s="146"/>
      <c r="C121" s="145" t="s">
        <v>283</v>
      </c>
      <c r="D121" s="145" t="s">
        <v>284</v>
      </c>
      <c r="E121" s="145" t="s">
        <v>3</v>
      </c>
      <c r="F121" s="145" t="s">
        <v>77</v>
      </c>
      <c r="G121" s="145" t="s">
        <v>78</v>
      </c>
      <c r="H121" s="145" t="s">
        <v>278</v>
      </c>
      <c r="I121" s="145" t="s">
        <v>279</v>
      </c>
      <c r="J121" s="149">
        <v>510</v>
      </c>
      <c r="K121" s="149"/>
      <c r="L121" s="150">
        <v>0</v>
      </c>
      <c r="M121" s="150">
        <v>0</v>
      </c>
      <c r="N121" s="151">
        <v>3</v>
      </c>
    </row>
    <row r="122" spans="1:14" ht="15" customHeight="1">
      <c r="A122" t="e">
        <f>VLOOKUP(C122,'Main Data'!C:C,1,0)</f>
        <v>#N/A</v>
      </c>
      <c r="B122" s="146"/>
      <c r="C122" s="144" t="s">
        <v>285</v>
      </c>
      <c r="D122" s="144" t="s">
        <v>286</v>
      </c>
      <c r="E122" s="144" t="s">
        <v>3</v>
      </c>
      <c r="F122" s="145" t="s">
        <v>77</v>
      </c>
      <c r="G122" s="145" t="s">
        <v>78</v>
      </c>
      <c r="H122" s="145" t="s">
        <v>278</v>
      </c>
      <c r="I122" s="145" t="s">
        <v>287</v>
      </c>
      <c r="J122" s="149">
        <v>1560</v>
      </c>
      <c r="K122" s="149"/>
      <c r="L122" s="150">
        <v>0</v>
      </c>
      <c r="M122" s="150">
        <v>0</v>
      </c>
      <c r="N122" s="151">
        <v>13</v>
      </c>
    </row>
    <row r="123" spans="1:14" ht="15" customHeight="1">
      <c r="A123" t="e">
        <f>VLOOKUP(C123,'Main Data'!C:C,1,0)</f>
        <v>#N/A</v>
      </c>
      <c r="B123" s="146"/>
      <c r="C123" s="146" t="str">
        <f>C122</f>
        <v>2007</v>
      </c>
      <c r="D123" s="146" t="str">
        <f>D122</f>
        <v>E Shaped Candles</v>
      </c>
      <c r="E123" s="146" t="str">
        <f>E122</f>
        <v>Item</v>
      </c>
      <c r="F123" s="145" t="s">
        <v>280</v>
      </c>
      <c r="G123" s="145" t="s">
        <v>78</v>
      </c>
      <c r="H123" s="145" t="s">
        <v>278</v>
      </c>
      <c r="I123" s="145" t="s">
        <v>287</v>
      </c>
      <c r="J123" s="149">
        <v>120</v>
      </c>
      <c r="K123" s="149"/>
      <c r="L123" s="150">
        <v>0</v>
      </c>
      <c r="M123" s="150">
        <v>0</v>
      </c>
      <c r="N123" s="151">
        <v>1</v>
      </c>
    </row>
    <row r="124" spans="1:14" ht="15" customHeight="1">
      <c r="A124" t="e">
        <f>VLOOKUP(C124,'Main Data'!C:C,1,0)</f>
        <v>#N/A</v>
      </c>
      <c r="B124" s="146"/>
      <c r="C124" s="145" t="s">
        <v>288</v>
      </c>
      <c r="D124" s="145" t="s">
        <v>289</v>
      </c>
      <c r="E124" s="145" t="s">
        <v>3</v>
      </c>
      <c r="F124" s="145" t="s">
        <v>77</v>
      </c>
      <c r="G124" s="145" t="s">
        <v>78</v>
      </c>
      <c r="H124" s="145" t="s">
        <v>278</v>
      </c>
      <c r="I124" s="145" t="s">
        <v>287</v>
      </c>
      <c r="J124" s="149">
        <v>1840</v>
      </c>
      <c r="K124" s="149"/>
      <c r="L124" s="150">
        <v>6.45</v>
      </c>
      <c r="M124" s="150">
        <v>0</v>
      </c>
      <c r="N124" s="151">
        <v>8</v>
      </c>
    </row>
    <row r="125" spans="1:14" ht="15" customHeight="1">
      <c r="A125" t="e">
        <f>VLOOKUP(C125,'Main Data'!C:C,1,0)</f>
        <v>#N/A</v>
      </c>
      <c r="B125" s="146"/>
      <c r="C125" s="144" t="s">
        <v>290</v>
      </c>
      <c r="D125" s="144" t="s">
        <v>291</v>
      </c>
      <c r="E125" s="144" t="s">
        <v>3</v>
      </c>
      <c r="F125" s="145" t="s">
        <v>77</v>
      </c>
      <c r="G125" s="145" t="s">
        <v>78</v>
      </c>
      <c r="H125" s="145" t="s">
        <v>278</v>
      </c>
      <c r="I125" s="145" t="s">
        <v>287</v>
      </c>
      <c r="J125" s="149">
        <v>800</v>
      </c>
      <c r="K125" s="149"/>
      <c r="L125" s="150">
        <v>0</v>
      </c>
      <c r="M125" s="150">
        <v>0</v>
      </c>
      <c r="N125" s="151">
        <v>10</v>
      </c>
    </row>
    <row r="126" spans="1:14" ht="15" customHeight="1">
      <c r="A126" t="e">
        <f>VLOOKUP(C126,'Main Data'!C:C,1,0)</f>
        <v>#N/A</v>
      </c>
      <c r="B126" s="146"/>
      <c r="C126" s="146" t="str">
        <f>C125</f>
        <v>2010</v>
      </c>
      <c r="D126" s="146" t="str">
        <f>D125</f>
        <v>E Hand Made Bracelet</v>
      </c>
      <c r="E126" s="146" t="str">
        <f>E125</f>
        <v>Item</v>
      </c>
      <c r="F126" s="145" t="s">
        <v>280</v>
      </c>
      <c r="G126" s="145" t="s">
        <v>78</v>
      </c>
      <c r="H126" s="145" t="s">
        <v>278</v>
      </c>
      <c r="I126" s="145" t="s">
        <v>287</v>
      </c>
      <c r="J126" s="149">
        <v>1200</v>
      </c>
      <c r="K126" s="149"/>
      <c r="L126" s="150">
        <v>0</v>
      </c>
      <c r="M126" s="150">
        <v>0</v>
      </c>
      <c r="N126" s="151">
        <v>15</v>
      </c>
    </row>
    <row r="127" spans="1:14" ht="15" customHeight="1">
      <c r="A127" t="e">
        <f>VLOOKUP(C127,'Main Data'!C:C,1,0)</f>
        <v>#N/A</v>
      </c>
      <c r="B127" s="146"/>
      <c r="C127" s="144" t="s">
        <v>292</v>
      </c>
      <c r="D127" s="144" t="s">
        <v>293</v>
      </c>
      <c r="E127" s="144" t="s">
        <v>3</v>
      </c>
      <c r="F127" s="145" t="s">
        <v>77</v>
      </c>
      <c r="G127" s="145" t="s">
        <v>78</v>
      </c>
      <c r="H127" s="145" t="s">
        <v>278</v>
      </c>
      <c r="I127" s="145" t="s">
        <v>287</v>
      </c>
      <c r="J127" s="149">
        <v>3150</v>
      </c>
      <c r="K127" s="149"/>
      <c r="L127" s="150">
        <v>12.51</v>
      </c>
      <c r="M127" s="150">
        <v>0</v>
      </c>
      <c r="N127" s="151">
        <v>21</v>
      </c>
    </row>
    <row r="128" spans="1:14" ht="15" customHeight="1">
      <c r="A128" t="e">
        <f>VLOOKUP(C128,'Main Data'!C:C,1,0)</f>
        <v>#N/A</v>
      </c>
      <c r="B128" s="146"/>
      <c r="C128" s="146" t="str">
        <f>C127</f>
        <v>2011</v>
      </c>
      <c r="D128" s="146" t="str">
        <f>D127</f>
        <v>E Tshirt Painting</v>
      </c>
      <c r="E128" s="146" t="str">
        <f>E127</f>
        <v>Item</v>
      </c>
      <c r="F128" s="145" t="s">
        <v>280</v>
      </c>
      <c r="G128" s="145" t="s">
        <v>78</v>
      </c>
      <c r="H128" s="145" t="s">
        <v>278</v>
      </c>
      <c r="I128" s="145" t="s">
        <v>287</v>
      </c>
      <c r="J128" s="149">
        <v>600</v>
      </c>
      <c r="K128" s="149"/>
      <c r="L128" s="150">
        <v>0</v>
      </c>
      <c r="M128" s="150">
        <v>0</v>
      </c>
      <c r="N128" s="151">
        <v>4</v>
      </c>
    </row>
    <row r="129" spans="1:14" ht="15" customHeight="1">
      <c r="A129" t="e">
        <f>VLOOKUP(C129,'Main Data'!C:C,1,0)</f>
        <v>#N/A</v>
      </c>
      <c r="B129" s="146"/>
      <c r="C129" s="144" t="s">
        <v>294</v>
      </c>
      <c r="D129" s="144" t="s">
        <v>295</v>
      </c>
      <c r="E129" s="144" t="s">
        <v>3</v>
      </c>
      <c r="F129" s="145" t="s">
        <v>77</v>
      </c>
      <c r="G129" s="145" t="s">
        <v>78</v>
      </c>
      <c r="H129" s="145" t="s">
        <v>278</v>
      </c>
      <c r="I129" s="145" t="s">
        <v>287</v>
      </c>
      <c r="J129" s="149">
        <v>3990</v>
      </c>
      <c r="K129" s="149"/>
      <c r="L129" s="150">
        <v>0.26</v>
      </c>
      <c r="M129" s="150">
        <v>0</v>
      </c>
      <c r="N129" s="151">
        <v>40</v>
      </c>
    </row>
    <row r="130" spans="1:14" ht="15" customHeight="1">
      <c r="A130" t="e">
        <f>VLOOKUP(C130,'Main Data'!C:C,1,0)</f>
        <v>#N/A</v>
      </c>
      <c r="B130" s="146"/>
      <c r="C130" s="146" t="str">
        <f>C129</f>
        <v>2013</v>
      </c>
      <c r="D130" s="146" t="str">
        <f>D129</f>
        <v>E Soapmaking</v>
      </c>
      <c r="E130" s="146" t="str">
        <f>E129</f>
        <v>Item</v>
      </c>
      <c r="F130" s="145" t="s">
        <v>280</v>
      </c>
      <c r="G130" s="145" t="s">
        <v>78</v>
      </c>
      <c r="H130" s="145" t="s">
        <v>278</v>
      </c>
      <c r="I130" s="145" t="s">
        <v>287</v>
      </c>
      <c r="J130" s="149">
        <v>180</v>
      </c>
      <c r="K130" s="149"/>
      <c r="L130" s="150">
        <v>0</v>
      </c>
      <c r="M130" s="150">
        <v>0</v>
      </c>
      <c r="N130" s="151">
        <v>2</v>
      </c>
    </row>
    <row r="131" spans="1:14" ht="15" customHeight="1">
      <c r="A131" t="e">
        <f>VLOOKUP(C131,'Main Data'!C:C,1,0)</f>
        <v>#N/A</v>
      </c>
      <c r="B131" s="146"/>
      <c r="C131" s="145" t="s">
        <v>296</v>
      </c>
      <c r="D131" s="145" t="s">
        <v>297</v>
      </c>
      <c r="E131" s="145" t="s">
        <v>3</v>
      </c>
      <c r="F131" s="145" t="s">
        <v>77</v>
      </c>
      <c r="G131" s="145" t="s">
        <v>78</v>
      </c>
      <c r="H131" s="145" t="s">
        <v>278</v>
      </c>
      <c r="I131" s="145" t="s">
        <v>298</v>
      </c>
      <c r="J131" s="149">
        <v>960</v>
      </c>
      <c r="K131" s="149"/>
      <c r="L131" s="150">
        <v>0</v>
      </c>
      <c r="M131" s="150">
        <v>0</v>
      </c>
      <c r="N131" s="151">
        <v>8</v>
      </c>
    </row>
    <row r="132" spans="1:14" ht="15" customHeight="1">
      <c r="A132" t="e">
        <f>VLOOKUP(C132,'Main Data'!C:C,1,0)</f>
        <v>#N/A</v>
      </c>
      <c r="B132" s="146"/>
      <c r="C132" s="145" t="s">
        <v>299</v>
      </c>
      <c r="D132" s="145" t="s">
        <v>300</v>
      </c>
      <c r="E132" s="145" t="s">
        <v>3</v>
      </c>
      <c r="F132" s="145" t="s">
        <v>77</v>
      </c>
      <c r="G132" s="145" t="s">
        <v>78</v>
      </c>
      <c r="H132" s="145" t="s">
        <v>278</v>
      </c>
      <c r="I132" s="145" t="s">
        <v>298</v>
      </c>
      <c r="J132" s="149">
        <v>140</v>
      </c>
      <c r="K132" s="149"/>
      <c r="L132" s="150">
        <v>0</v>
      </c>
      <c r="M132" s="150">
        <v>0</v>
      </c>
      <c r="N132" s="151">
        <v>1</v>
      </c>
    </row>
    <row r="133" spans="1:14" ht="15" customHeight="1">
      <c r="A133" t="e">
        <f>VLOOKUP(C133,'Main Data'!C:C,1,0)</f>
        <v>#N/A</v>
      </c>
      <c r="B133" s="146"/>
      <c r="C133" s="145" t="s">
        <v>301</v>
      </c>
      <c r="D133" s="145" t="s">
        <v>302</v>
      </c>
      <c r="E133" s="145" t="s">
        <v>3</v>
      </c>
      <c r="F133" s="145" t="s">
        <v>77</v>
      </c>
      <c r="G133" s="145" t="s">
        <v>78</v>
      </c>
      <c r="H133" s="145" t="s">
        <v>278</v>
      </c>
      <c r="I133" s="145" t="s">
        <v>298</v>
      </c>
      <c r="J133" s="149">
        <v>170</v>
      </c>
      <c r="K133" s="149"/>
      <c r="L133" s="150">
        <v>0</v>
      </c>
      <c r="M133" s="150">
        <v>0</v>
      </c>
      <c r="N133" s="151">
        <v>1</v>
      </c>
    </row>
    <row r="134" spans="1:14" ht="15" customHeight="1">
      <c r="A134" t="e">
        <f>VLOOKUP(C134,'Main Data'!C:C,1,0)</f>
        <v>#N/A</v>
      </c>
      <c r="B134" s="146"/>
      <c r="C134" s="145" t="s">
        <v>303</v>
      </c>
      <c r="D134" s="145" t="s">
        <v>304</v>
      </c>
      <c r="E134" s="145" t="s">
        <v>3</v>
      </c>
      <c r="F134" s="145" t="s">
        <v>77</v>
      </c>
      <c r="G134" s="145" t="s">
        <v>78</v>
      </c>
      <c r="H134" s="145" t="s">
        <v>305</v>
      </c>
      <c r="I134" s="145" t="s">
        <v>305</v>
      </c>
      <c r="J134" s="149">
        <v>16500</v>
      </c>
      <c r="K134" s="149"/>
      <c r="L134" s="150">
        <v>72.14</v>
      </c>
      <c r="M134" s="150">
        <v>0</v>
      </c>
      <c r="N134" s="151">
        <v>15</v>
      </c>
    </row>
    <row r="135" spans="1:14" ht="15" customHeight="1">
      <c r="A135" t="e">
        <f>VLOOKUP(C135,'Main Data'!C:C,1,0)</f>
        <v>#N/A</v>
      </c>
      <c r="B135" s="146"/>
      <c r="C135" s="145" t="s">
        <v>306</v>
      </c>
      <c r="D135" s="145" t="s">
        <v>307</v>
      </c>
      <c r="E135" s="145" t="s">
        <v>3</v>
      </c>
      <c r="F135" s="145" t="s">
        <v>77</v>
      </c>
      <c r="G135" s="145" t="s">
        <v>78</v>
      </c>
      <c r="H135" s="145" t="s">
        <v>305</v>
      </c>
      <c r="I135" s="145" t="s">
        <v>305</v>
      </c>
      <c r="J135" s="149">
        <v>9450</v>
      </c>
      <c r="K135" s="149"/>
      <c r="L135" s="150">
        <v>7.98</v>
      </c>
      <c r="M135" s="150">
        <v>0</v>
      </c>
      <c r="N135" s="151">
        <v>7</v>
      </c>
    </row>
    <row r="136" spans="1:14" ht="15" customHeight="1">
      <c r="A136" t="e">
        <f>VLOOKUP(C136,'Main Data'!C:C,1,0)</f>
        <v>#N/A</v>
      </c>
      <c r="B136" s="146"/>
      <c r="C136" s="145" t="s">
        <v>308</v>
      </c>
      <c r="D136" s="145" t="s">
        <v>309</v>
      </c>
      <c r="E136" s="145" t="s">
        <v>3</v>
      </c>
      <c r="F136" s="145" t="s">
        <v>77</v>
      </c>
      <c r="G136" s="145" t="s">
        <v>78</v>
      </c>
      <c r="H136" s="145" t="s">
        <v>305</v>
      </c>
      <c r="I136" s="145" t="s">
        <v>305</v>
      </c>
      <c r="J136" s="149">
        <v>2500</v>
      </c>
      <c r="K136" s="149"/>
      <c r="L136" s="150">
        <v>1.08</v>
      </c>
      <c r="M136" s="150">
        <v>0</v>
      </c>
      <c r="N136" s="151">
        <v>1</v>
      </c>
    </row>
    <row r="137" spans="1:14" ht="15" customHeight="1">
      <c r="A137" t="e">
        <f>VLOOKUP(C137,'Main Data'!C:C,1,0)</f>
        <v>#N/A</v>
      </c>
      <c r="B137" s="146"/>
      <c r="C137" s="144" t="s">
        <v>310</v>
      </c>
      <c r="D137" s="144" t="s">
        <v>311</v>
      </c>
      <c r="E137" s="144" t="s">
        <v>3</v>
      </c>
      <c r="F137" s="145" t="s">
        <v>77</v>
      </c>
      <c r="G137" s="145" t="s">
        <v>78</v>
      </c>
      <c r="H137" s="145" t="s">
        <v>312</v>
      </c>
      <c r="I137" s="145" t="s">
        <v>305</v>
      </c>
      <c r="J137" s="149">
        <v>2090</v>
      </c>
      <c r="K137" s="149"/>
      <c r="L137" s="150">
        <v>2.0499999999999998</v>
      </c>
      <c r="M137" s="150">
        <v>0</v>
      </c>
      <c r="N137" s="151">
        <v>22</v>
      </c>
    </row>
    <row r="138" spans="1:14" ht="15" customHeight="1">
      <c r="A138" t="e">
        <f>VLOOKUP(C138,'Main Data'!C:C,1,0)</f>
        <v>#N/A</v>
      </c>
      <c r="B138" s="146"/>
      <c r="C138" s="146" t="str">
        <f>C137</f>
        <v>2036</v>
      </c>
      <c r="D138" s="146" t="str">
        <f>D137</f>
        <v>E Wday Playground</v>
      </c>
      <c r="E138" s="146" t="str">
        <f>E137</f>
        <v>Item</v>
      </c>
      <c r="F138" s="145" t="s">
        <v>280</v>
      </c>
      <c r="G138" s="145" t="s">
        <v>78</v>
      </c>
      <c r="H138" s="145" t="s">
        <v>312</v>
      </c>
      <c r="I138" s="145" t="s">
        <v>305</v>
      </c>
      <c r="J138" s="149">
        <v>570</v>
      </c>
      <c r="K138" s="149"/>
      <c r="L138" s="150">
        <v>0</v>
      </c>
      <c r="M138" s="150">
        <v>0</v>
      </c>
      <c r="N138" s="151">
        <v>6</v>
      </c>
    </row>
    <row r="139" spans="1:14" ht="15" customHeight="1">
      <c r="A139" t="e">
        <f>VLOOKUP(C139,'Main Data'!C:C,1,0)</f>
        <v>#N/A</v>
      </c>
      <c r="B139" s="146"/>
      <c r="C139" s="144" t="s">
        <v>313</v>
      </c>
      <c r="D139" s="144" t="s">
        <v>314</v>
      </c>
      <c r="E139" s="144" t="s">
        <v>3</v>
      </c>
      <c r="F139" s="145" t="s">
        <v>77</v>
      </c>
      <c r="G139" s="145" t="s">
        <v>78</v>
      </c>
      <c r="H139" s="145" t="s">
        <v>312</v>
      </c>
      <c r="I139" s="145" t="s">
        <v>305</v>
      </c>
      <c r="J139" s="149">
        <v>4350</v>
      </c>
      <c r="K139" s="149"/>
      <c r="L139" s="150">
        <v>29.19</v>
      </c>
      <c r="M139" s="150">
        <v>0</v>
      </c>
      <c r="N139" s="151">
        <v>32</v>
      </c>
    </row>
    <row r="140" spans="1:14" ht="15" customHeight="1">
      <c r="A140" t="e">
        <f>VLOOKUP(C140,'Main Data'!C:C,1,0)</f>
        <v>#N/A</v>
      </c>
      <c r="B140" s="146"/>
      <c r="C140" s="146" t="str">
        <f>C139</f>
        <v>2037</v>
      </c>
      <c r="D140" s="146" t="str">
        <f>D139</f>
        <v>E Wend Playground</v>
      </c>
      <c r="E140" s="146" t="str">
        <f>E139</f>
        <v>Item</v>
      </c>
      <c r="F140" s="145" t="s">
        <v>280</v>
      </c>
      <c r="G140" s="145" t="s">
        <v>78</v>
      </c>
      <c r="H140" s="145" t="s">
        <v>312</v>
      </c>
      <c r="I140" s="145" t="s">
        <v>305</v>
      </c>
      <c r="J140" s="149">
        <v>1100</v>
      </c>
      <c r="K140" s="149"/>
      <c r="L140" s="150">
        <v>0</v>
      </c>
      <c r="M140" s="150">
        <v>0</v>
      </c>
      <c r="N140" s="151">
        <v>11</v>
      </c>
    </row>
    <row r="141" spans="1:14" ht="15" customHeight="1">
      <c r="A141" t="e">
        <f>VLOOKUP(C141,'Main Data'!C:C,1,0)</f>
        <v>#N/A</v>
      </c>
      <c r="B141" s="146"/>
      <c r="C141" s="144" t="s">
        <v>315</v>
      </c>
      <c r="D141" s="144" t="s">
        <v>316</v>
      </c>
      <c r="E141" s="144" t="s">
        <v>3</v>
      </c>
      <c r="F141" s="145" t="s">
        <v>77</v>
      </c>
      <c r="G141" s="145" t="s">
        <v>78</v>
      </c>
      <c r="H141" s="145" t="s">
        <v>312</v>
      </c>
      <c r="I141" s="145" t="s">
        <v>305</v>
      </c>
      <c r="J141" s="149">
        <v>1650</v>
      </c>
      <c r="K141" s="149"/>
      <c r="L141" s="150">
        <v>0</v>
      </c>
      <c r="M141" s="150">
        <v>0</v>
      </c>
      <c r="N141" s="151">
        <v>11</v>
      </c>
    </row>
    <row r="142" spans="1:14" ht="15" customHeight="1">
      <c r="A142" t="e">
        <f>VLOOKUP(C142,'Main Data'!C:C,1,0)</f>
        <v>#N/A</v>
      </c>
      <c r="B142" s="146"/>
      <c r="C142" s="146" t="str">
        <f>C141</f>
        <v>2038</v>
      </c>
      <c r="D142" s="146" t="str">
        <f>D141</f>
        <v>E-Playground</v>
      </c>
      <c r="E142" s="146" t="str">
        <f>E141</f>
        <v>Item</v>
      </c>
      <c r="F142" s="145" t="s">
        <v>280</v>
      </c>
      <c r="G142" s="145" t="s">
        <v>78</v>
      </c>
      <c r="H142" s="145" t="s">
        <v>312</v>
      </c>
      <c r="I142" s="145" t="s">
        <v>305</v>
      </c>
      <c r="J142" s="149">
        <v>1500</v>
      </c>
      <c r="K142" s="149"/>
      <c r="L142" s="150">
        <v>0</v>
      </c>
      <c r="M142" s="150">
        <v>0</v>
      </c>
      <c r="N142" s="151">
        <v>10</v>
      </c>
    </row>
    <row r="143" spans="1:14" ht="15" customHeight="1">
      <c r="A143" t="e">
        <f>VLOOKUP(C143,'Main Data'!C:C,1,0)</f>
        <v>#N/A</v>
      </c>
      <c r="B143" s="146"/>
      <c r="C143" s="145" t="s">
        <v>317</v>
      </c>
      <c r="D143" s="145" t="s">
        <v>318</v>
      </c>
      <c r="E143" s="145" t="s">
        <v>76</v>
      </c>
      <c r="F143" s="145" t="s">
        <v>77</v>
      </c>
      <c r="G143" s="145" t="s">
        <v>78</v>
      </c>
      <c r="H143" s="145" t="s">
        <v>27</v>
      </c>
      <c r="I143" s="145" t="s">
        <v>319</v>
      </c>
      <c r="J143" s="149">
        <v>9945</v>
      </c>
      <c r="K143" s="149"/>
      <c r="L143" s="150">
        <v>31.67</v>
      </c>
      <c r="M143" s="150">
        <v>0</v>
      </c>
      <c r="N143" s="151">
        <v>663</v>
      </c>
    </row>
    <row r="144" spans="1:14" ht="15" customHeight="1">
      <c r="A144" t="e">
        <f>VLOOKUP(C144,'Main Data'!C:C,1,0)</f>
        <v>#N/A</v>
      </c>
      <c r="B144" s="146"/>
      <c r="C144" s="145" t="s">
        <v>320</v>
      </c>
      <c r="D144" s="145" t="s">
        <v>321</v>
      </c>
      <c r="E144" s="145" t="s">
        <v>76</v>
      </c>
      <c r="F144" s="145" t="s">
        <v>77</v>
      </c>
      <c r="G144" s="145" t="s">
        <v>78</v>
      </c>
      <c r="H144" s="145" t="s">
        <v>27</v>
      </c>
      <c r="I144" s="145" t="s">
        <v>319</v>
      </c>
      <c r="J144" s="149">
        <v>2500</v>
      </c>
      <c r="K144" s="149"/>
      <c r="L144" s="150">
        <v>4.26</v>
      </c>
      <c r="M144" s="150">
        <v>0</v>
      </c>
      <c r="N144" s="151">
        <v>25</v>
      </c>
    </row>
    <row r="145" spans="1:14" ht="15" customHeight="1">
      <c r="A145" t="e">
        <f>VLOOKUP(C145,'Main Data'!C:C,1,0)</f>
        <v>#N/A</v>
      </c>
      <c r="B145" s="146"/>
      <c r="C145" s="145" t="s">
        <v>322</v>
      </c>
      <c r="D145" s="145" t="s">
        <v>323</v>
      </c>
      <c r="E145" s="145" t="s">
        <v>76</v>
      </c>
      <c r="F145" s="145" t="s">
        <v>77</v>
      </c>
      <c r="G145" s="145" t="s">
        <v>78</v>
      </c>
      <c r="H145" s="145" t="s">
        <v>27</v>
      </c>
      <c r="I145" s="145" t="s">
        <v>319</v>
      </c>
      <c r="J145" s="149">
        <v>3920</v>
      </c>
      <c r="K145" s="149"/>
      <c r="L145" s="150">
        <v>25.65</v>
      </c>
      <c r="M145" s="150">
        <v>0</v>
      </c>
      <c r="N145" s="151">
        <v>14</v>
      </c>
    </row>
    <row r="146" spans="1:14" ht="15" customHeight="1">
      <c r="A146" t="e">
        <f>VLOOKUP(C146,'Main Data'!C:C,1,0)</f>
        <v>#N/A</v>
      </c>
      <c r="B146" s="146"/>
      <c r="C146" s="145" t="s">
        <v>324</v>
      </c>
      <c r="D146" s="145" t="s">
        <v>325</v>
      </c>
      <c r="E146" s="145" t="s">
        <v>76</v>
      </c>
      <c r="F146" s="145" t="s">
        <v>77</v>
      </c>
      <c r="G146" s="145" t="s">
        <v>78</v>
      </c>
      <c r="H146" s="145" t="s">
        <v>27</v>
      </c>
      <c r="I146" s="145" t="s">
        <v>326</v>
      </c>
      <c r="J146" s="149">
        <v>2000</v>
      </c>
      <c r="K146" s="149"/>
      <c r="L146" s="150">
        <v>3.94</v>
      </c>
      <c r="M146" s="150">
        <v>0</v>
      </c>
      <c r="N146" s="151">
        <v>1</v>
      </c>
    </row>
    <row r="147" spans="1:14" ht="15" customHeight="1">
      <c r="A147" t="e">
        <f>VLOOKUP(C147,'Main Data'!C:C,1,0)</f>
        <v>#N/A</v>
      </c>
      <c r="B147" s="146"/>
      <c r="C147" s="144" t="s">
        <v>327</v>
      </c>
      <c r="D147" s="144" t="s">
        <v>328</v>
      </c>
      <c r="E147" s="144" t="s">
        <v>76</v>
      </c>
      <c r="F147" s="145" t="s">
        <v>77</v>
      </c>
      <c r="G147" s="145" t="s">
        <v>78</v>
      </c>
      <c r="H147" s="145" t="s">
        <v>27</v>
      </c>
      <c r="I147" s="145" t="s">
        <v>326</v>
      </c>
      <c r="J147" s="149">
        <v>6000</v>
      </c>
      <c r="K147" s="149"/>
      <c r="L147" s="150">
        <v>81.25</v>
      </c>
      <c r="M147" s="150">
        <v>0</v>
      </c>
      <c r="N147" s="151">
        <v>3</v>
      </c>
    </row>
    <row r="148" spans="1:14" ht="15" customHeight="1">
      <c r="A148" t="e">
        <f>VLOOKUP(C148,'Main Data'!C:C,1,0)</f>
        <v>#N/A</v>
      </c>
      <c r="B148" s="146"/>
      <c r="C148" s="146" t="str">
        <f>C147</f>
        <v>2052</v>
      </c>
      <c r="D148" s="146" t="str">
        <f>D147</f>
        <v>Petting Zoo</v>
      </c>
      <c r="E148" s="146" t="str">
        <f>E147</f>
        <v>Product</v>
      </c>
      <c r="F148" s="145" t="s">
        <v>280</v>
      </c>
      <c r="G148" s="145" t="s">
        <v>78</v>
      </c>
      <c r="H148" s="145" t="s">
        <v>27</v>
      </c>
      <c r="I148" s="145" t="s">
        <v>326</v>
      </c>
      <c r="J148" s="149">
        <v>2000</v>
      </c>
      <c r="K148" s="149"/>
      <c r="L148" s="150">
        <v>0</v>
      </c>
      <c r="M148" s="150">
        <v>0</v>
      </c>
      <c r="N148" s="151">
        <v>1</v>
      </c>
    </row>
    <row r="149" spans="1:14" ht="15" customHeight="1">
      <c r="A149" t="e">
        <f>VLOOKUP(C149,'Main Data'!C:C,1,0)</f>
        <v>#N/A</v>
      </c>
      <c r="B149" s="146"/>
      <c r="C149" s="145" t="s">
        <v>329</v>
      </c>
      <c r="D149" s="145" t="s">
        <v>330</v>
      </c>
      <c r="E149" s="145" t="s">
        <v>76</v>
      </c>
      <c r="F149" s="145" t="s">
        <v>77</v>
      </c>
      <c r="G149" s="145" t="s">
        <v>78</v>
      </c>
      <c r="H149" s="145" t="s">
        <v>27</v>
      </c>
      <c r="I149" s="145" t="s">
        <v>326</v>
      </c>
      <c r="J149" s="149">
        <v>5625</v>
      </c>
      <c r="K149" s="149"/>
      <c r="L149" s="150">
        <v>17.420000000000002</v>
      </c>
      <c r="M149" s="150">
        <v>0</v>
      </c>
      <c r="N149" s="151">
        <v>3.75</v>
      </c>
    </row>
    <row r="150" spans="1:14" ht="15" customHeight="1">
      <c r="A150" t="e">
        <f>VLOOKUP(C150,'Main Data'!C:C,1,0)</f>
        <v>#N/A</v>
      </c>
      <c r="B150" s="146"/>
      <c r="C150" s="145" t="s">
        <v>331</v>
      </c>
      <c r="D150" s="145" t="s">
        <v>332</v>
      </c>
      <c r="E150" s="145" t="s">
        <v>76</v>
      </c>
      <c r="F150" s="145" t="s">
        <v>77</v>
      </c>
      <c r="G150" s="145" t="s">
        <v>78</v>
      </c>
      <c r="H150" s="145" t="s">
        <v>27</v>
      </c>
      <c r="I150" s="145" t="s">
        <v>326</v>
      </c>
      <c r="J150" s="149">
        <v>2400</v>
      </c>
      <c r="K150" s="149"/>
      <c r="L150" s="150">
        <v>6.06</v>
      </c>
      <c r="M150" s="150">
        <v>0</v>
      </c>
      <c r="N150" s="151">
        <v>1</v>
      </c>
    </row>
    <row r="151" spans="1:14" ht="15" customHeight="1">
      <c r="A151" t="e">
        <f>VLOOKUP(C151,'Main Data'!C:C,1,0)</f>
        <v>#N/A</v>
      </c>
      <c r="B151" s="146"/>
      <c r="C151" s="145" t="s">
        <v>333</v>
      </c>
      <c r="D151" s="145" t="s">
        <v>334</v>
      </c>
      <c r="E151" s="145" t="s">
        <v>76</v>
      </c>
      <c r="F151" s="145" t="s">
        <v>77</v>
      </c>
      <c r="G151" s="145" t="s">
        <v>78</v>
      </c>
      <c r="H151" s="145" t="s">
        <v>27</v>
      </c>
      <c r="I151" s="145" t="s">
        <v>326</v>
      </c>
      <c r="J151" s="149">
        <v>4875</v>
      </c>
      <c r="K151" s="149"/>
      <c r="L151" s="150">
        <v>32.35</v>
      </c>
      <c r="M151" s="150">
        <v>0</v>
      </c>
      <c r="N151" s="151">
        <v>1.25</v>
      </c>
    </row>
    <row r="152" spans="1:14" ht="15" customHeight="1">
      <c r="A152" t="e">
        <f>VLOOKUP(C152,'Main Data'!C:C,1,0)</f>
        <v>#N/A</v>
      </c>
      <c r="B152" s="146"/>
      <c r="C152" s="145" t="s">
        <v>335</v>
      </c>
      <c r="D152" s="145" t="s">
        <v>336</v>
      </c>
      <c r="E152" s="145" t="s">
        <v>76</v>
      </c>
      <c r="F152" s="145" t="s">
        <v>77</v>
      </c>
      <c r="G152" s="145" t="s">
        <v>78</v>
      </c>
      <c r="H152" s="145" t="s">
        <v>27</v>
      </c>
      <c r="I152" s="145" t="s">
        <v>326</v>
      </c>
      <c r="J152" s="149">
        <v>2500</v>
      </c>
      <c r="K152" s="149"/>
      <c r="L152" s="150">
        <v>442.53</v>
      </c>
      <c r="M152" s="150">
        <v>0</v>
      </c>
      <c r="N152" s="151">
        <v>1</v>
      </c>
    </row>
    <row r="153" spans="1:14" ht="15" customHeight="1">
      <c r="A153" t="e">
        <f>VLOOKUP(C153,'Main Data'!C:C,1,0)</f>
        <v>#N/A</v>
      </c>
      <c r="B153" s="146"/>
      <c r="C153" s="145" t="s">
        <v>337</v>
      </c>
      <c r="D153" s="145" t="s">
        <v>338</v>
      </c>
      <c r="E153" s="145" t="s">
        <v>76</v>
      </c>
      <c r="F153" s="145" t="s">
        <v>77</v>
      </c>
      <c r="G153" s="145" t="s">
        <v>78</v>
      </c>
      <c r="H153" s="145" t="s">
        <v>27</v>
      </c>
      <c r="I153" s="145" t="s">
        <v>326</v>
      </c>
      <c r="J153" s="149">
        <v>4900</v>
      </c>
      <c r="K153" s="149"/>
      <c r="L153" s="150">
        <v>7.25</v>
      </c>
      <c r="M153" s="150">
        <v>0</v>
      </c>
      <c r="N153" s="151">
        <v>1.96</v>
      </c>
    </row>
    <row r="154" spans="1:14" ht="15" customHeight="1">
      <c r="A154" t="e">
        <f>VLOOKUP(C154,'Main Data'!C:C,1,0)</f>
        <v>#N/A</v>
      </c>
      <c r="B154" s="146"/>
      <c r="C154" s="145" t="s">
        <v>339</v>
      </c>
      <c r="D154" s="145" t="s">
        <v>340</v>
      </c>
      <c r="E154" s="145" t="s">
        <v>76</v>
      </c>
      <c r="F154" s="145" t="s">
        <v>77</v>
      </c>
      <c r="G154" s="145" t="s">
        <v>78</v>
      </c>
      <c r="H154" s="145" t="s">
        <v>27</v>
      </c>
      <c r="I154" s="145" t="s">
        <v>326</v>
      </c>
      <c r="J154" s="149">
        <v>4830</v>
      </c>
      <c r="K154" s="149"/>
      <c r="L154" s="150">
        <v>6.08</v>
      </c>
      <c r="M154" s="150">
        <v>0</v>
      </c>
      <c r="N154" s="151">
        <v>1.38</v>
      </c>
    </row>
    <row r="155" spans="1:14" ht="15" customHeight="1">
      <c r="A155" t="e">
        <f>VLOOKUP(C155,'Main Data'!C:C,1,0)</f>
        <v>#N/A</v>
      </c>
      <c r="B155" s="146"/>
      <c r="C155" s="145" t="s">
        <v>341</v>
      </c>
      <c r="D155" s="145" t="s">
        <v>342</v>
      </c>
      <c r="E155" s="145" t="s">
        <v>76</v>
      </c>
      <c r="F155" s="145" t="s">
        <v>77</v>
      </c>
      <c r="G155" s="145" t="s">
        <v>78</v>
      </c>
      <c r="H155" s="145" t="s">
        <v>27</v>
      </c>
      <c r="I155" s="145" t="s">
        <v>326</v>
      </c>
      <c r="J155" s="149">
        <v>2400</v>
      </c>
      <c r="K155" s="149"/>
      <c r="L155" s="150">
        <v>400</v>
      </c>
      <c r="M155" s="150">
        <v>0</v>
      </c>
      <c r="N155" s="151">
        <v>1</v>
      </c>
    </row>
    <row r="156" spans="1:14" ht="15" customHeight="1">
      <c r="A156" t="e">
        <f>VLOOKUP(C156,'Main Data'!C:C,1,0)</f>
        <v>#N/A</v>
      </c>
      <c r="B156" s="146"/>
      <c r="C156" s="145" t="s">
        <v>343</v>
      </c>
      <c r="D156" s="145" t="s">
        <v>344</v>
      </c>
      <c r="E156" s="145" t="s">
        <v>76</v>
      </c>
      <c r="F156" s="145" t="s">
        <v>77</v>
      </c>
      <c r="G156" s="145" t="s">
        <v>78</v>
      </c>
      <c r="H156" s="145" t="s">
        <v>27</v>
      </c>
      <c r="I156" s="145" t="s">
        <v>326</v>
      </c>
      <c r="J156" s="149">
        <v>12504</v>
      </c>
      <c r="K156" s="149"/>
      <c r="L156" s="150">
        <v>1.52</v>
      </c>
      <c r="M156" s="150">
        <v>0</v>
      </c>
      <c r="N156" s="151">
        <v>5.21</v>
      </c>
    </row>
    <row r="157" spans="1:14" ht="15" customHeight="1">
      <c r="A157" t="e">
        <f>VLOOKUP(C157,'Main Data'!C:C,1,0)</f>
        <v>#N/A</v>
      </c>
      <c r="B157" s="146"/>
      <c r="C157" s="144" t="s">
        <v>345</v>
      </c>
      <c r="D157" s="144" t="s">
        <v>346</v>
      </c>
      <c r="E157" s="144" t="s">
        <v>76</v>
      </c>
      <c r="F157" s="145" t="s">
        <v>77</v>
      </c>
      <c r="G157" s="145" t="s">
        <v>78</v>
      </c>
      <c r="H157" s="145" t="s">
        <v>27</v>
      </c>
      <c r="I157" s="145" t="s">
        <v>326</v>
      </c>
      <c r="J157" s="149">
        <v>30000</v>
      </c>
      <c r="K157" s="149"/>
      <c r="L157" s="150">
        <v>59.09</v>
      </c>
      <c r="M157" s="150">
        <v>0</v>
      </c>
      <c r="N157" s="151">
        <v>10</v>
      </c>
    </row>
    <row r="158" spans="1:14" ht="15" customHeight="1">
      <c r="A158" t="e">
        <f>VLOOKUP(C158,'Main Data'!C:C,1,0)</f>
        <v>#N/A</v>
      </c>
      <c r="B158" s="146"/>
      <c r="C158" s="146" t="str">
        <f>C157</f>
        <v>2071</v>
      </c>
      <c r="D158" s="146" t="str">
        <f>D157</f>
        <v>White Paper Disco</v>
      </c>
      <c r="E158" s="146" t="str">
        <f>E157</f>
        <v>Product</v>
      </c>
      <c r="F158" s="145" t="s">
        <v>280</v>
      </c>
      <c r="G158" s="145" t="s">
        <v>78</v>
      </c>
      <c r="H158" s="145" t="s">
        <v>27</v>
      </c>
      <c r="I158" s="145" t="s">
        <v>326</v>
      </c>
      <c r="J158" s="149">
        <v>6000</v>
      </c>
      <c r="K158" s="149"/>
      <c r="L158" s="150">
        <v>0</v>
      </c>
      <c r="M158" s="150">
        <v>0</v>
      </c>
      <c r="N158" s="151">
        <v>2</v>
      </c>
    </row>
    <row r="159" spans="1:14" ht="15" customHeight="1">
      <c r="A159" t="e">
        <f>VLOOKUP(C159,'Main Data'!C:C,1,0)</f>
        <v>#N/A</v>
      </c>
      <c r="B159" s="146"/>
      <c r="C159" s="145" t="s">
        <v>347</v>
      </c>
      <c r="D159" s="145" t="s">
        <v>348</v>
      </c>
      <c r="E159" s="145" t="s">
        <v>76</v>
      </c>
      <c r="F159" s="145" t="s">
        <v>77</v>
      </c>
      <c r="G159" s="145" t="s">
        <v>78</v>
      </c>
      <c r="H159" s="145" t="s">
        <v>27</v>
      </c>
      <c r="I159" s="145" t="s">
        <v>326</v>
      </c>
      <c r="J159" s="149">
        <v>7000</v>
      </c>
      <c r="K159" s="149"/>
      <c r="L159" s="150">
        <v>1119.52</v>
      </c>
      <c r="M159" s="150">
        <v>0</v>
      </c>
      <c r="N159" s="151">
        <v>2</v>
      </c>
    </row>
    <row r="160" spans="1:14" ht="15" customHeight="1">
      <c r="A160" t="e">
        <f>VLOOKUP(C160,'Main Data'!C:C,1,0)</f>
        <v>#N/A</v>
      </c>
      <c r="B160" s="146"/>
      <c r="C160" s="144" t="s">
        <v>349</v>
      </c>
      <c r="D160" s="144" t="s">
        <v>350</v>
      </c>
      <c r="E160" s="144" t="s">
        <v>76</v>
      </c>
      <c r="F160" s="145" t="s">
        <v>77</v>
      </c>
      <c r="G160" s="145" t="s">
        <v>78</v>
      </c>
      <c r="H160" s="145" t="s">
        <v>27</v>
      </c>
      <c r="I160" s="145" t="s">
        <v>326</v>
      </c>
      <c r="J160" s="149">
        <v>6400</v>
      </c>
      <c r="K160" s="149"/>
      <c r="L160" s="150">
        <v>283.43</v>
      </c>
      <c r="M160" s="150">
        <v>0</v>
      </c>
      <c r="N160" s="151">
        <v>8</v>
      </c>
    </row>
    <row r="161" spans="1:14" ht="15" customHeight="1">
      <c r="A161" t="e">
        <f>VLOOKUP(C161,'Main Data'!C:C,1,0)</f>
        <v>#N/A</v>
      </c>
      <c r="B161" s="146"/>
      <c r="C161" s="146" t="str">
        <f>C160</f>
        <v>2075</v>
      </c>
      <c r="D161" s="146" t="str">
        <f>D160</f>
        <v>Face Painting</v>
      </c>
      <c r="E161" s="146" t="str">
        <f>E160</f>
        <v>Product</v>
      </c>
      <c r="F161" s="145" t="s">
        <v>280</v>
      </c>
      <c r="G161" s="145" t="s">
        <v>78</v>
      </c>
      <c r="H161" s="145" t="s">
        <v>27</v>
      </c>
      <c r="I161" s="145" t="s">
        <v>326</v>
      </c>
      <c r="J161" s="149">
        <v>800</v>
      </c>
      <c r="K161" s="149"/>
      <c r="L161" s="150">
        <v>0</v>
      </c>
      <c r="M161" s="150">
        <v>0</v>
      </c>
      <c r="N161" s="151">
        <v>1</v>
      </c>
    </row>
    <row r="162" spans="1:14" ht="15" customHeight="1">
      <c r="A162" t="e">
        <f>VLOOKUP(C162,'Main Data'!C:C,1,0)</f>
        <v>#N/A</v>
      </c>
      <c r="B162" s="146"/>
      <c r="C162" s="145" t="s">
        <v>351</v>
      </c>
      <c r="D162" s="145" t="s">
        <v>352</v>
      </c>
      <c r="E162" s="145" t="s">
        <v>76</v>
      </c>
      <c r="F162" s="145" t="s">
        <v>77</v>
      </c>
      <c r="G162" s="145" t="s">
        <v>78</v>
      </c>
      <c r="H162" s="145" t="s">
        <v>27</v>
      </c>
      <c r="I162" s="145" t="s">
        <v>326</v>
      </c>
      <c r="J162" s="149">
        <v>2000</v>
      </c>
      <c r="K162" s="149"/>
      <c r="L162" s="150">
        <v>3.94</v>
      </c>
      <c r="M162" s="150">
        <v>0</v>
      </c>
      <c r="N162" s="151">
        <v>1</v>
      </c>
    </row>
    <row r="163" spans="1:14" ht="15" customHeight="1">
      <c r="A163" t="e">
        <f>VLOOKUP(C163,'Main Data'!C:C,1,0)</f>
        <v>#N/A</v>
      </c>
      <c r="B163" s="146"/>
      <c r="C163" s="144" t="s">
        <v>353</v>
      </c>
      <c r="D163" s="144" t="s">
        <v>354</v>
      </c>
      <c r="E163" s="144" t="s">
        <v>3</v>
      </c>
      <c r="F163" s="145" t="s">
        <v>77</v>
      </c>
      <c r="G163" s="145" t="s">
        <v>78</v>
      </c>
      <c r="H163" s="145" t="s">
        <v>27</v>
      </c>
      <c r="I163" s="145" t="s">
        <v>326</v>
      </c>
      <c r="J163" s="149">
        <v>4000</v>
      </c>
      <c r="K163" s="149"/>
      <c r="L163" s="150">
        <v>92.34</v>
      </c>
      <c r="M163" s="150">
        <v>270.98</v>
      </c>
      <c r="N163" s="151">
        <v>8</v>
      </c>
    </row>
    <row r="164" spans="1:14" ht="15" customHeight="1">
      <c r="A164" t="e">
        <f>VLOOKUP(C164,'Main Data'!C:C,1,0)</f>
        <v>#N/A</v>
      </c>
      <c r="B164" s="146"/>
      <c r="C164" s="146" t="str">
        <f>C163</f>
        <v>2077</v>
      </c>
      <c r="D164" s="146" t="str">
        <f>D163</f>
        <v>Piñata Sweets</v>
      </c>
      <c r="E164" s="146" t="str">
        <f>E163</f>
        <v>Item</v>
      </c>
      <c r="F164" s="145" t="s">
        <v>280</v>
      </c>
      <c r="G164" s="145" t="s">
        <v>78</v>
      </c>
      <c r="H164" s="145" t="s">
        <v>27</v>
      </c>
      <c r="I164" s="145" t="s">
        <v>326</v>
      </c>
      <c r="J164" s="149">
        <v>500</v>
      </c>
      <c r="K164" s="149"/>
      <c r="L164" s="150">
        <v>0</v>
      </c>
      <c r="M164" s="150">
        <v>33.76</v>
      </c>
      <c r="N164" s="151">
        <v>1</v>
      </c>
    </row>
    <row r="165" spans="1:14" ht="15" customHeight="1">
      <c r="A165" t="e">
        <f>VLOOKUP(C165,'Main Data'!C:C,1,0)</f>
        <v>#N/A</v>
      </c>
      <c r="B165" s="146"/>
      <c r="C165" s="145" t="s">
        <v>355</v>
      </c>
      <c r="D165" s="145" t="s">
        <v>356</v>
      </c>
      <c r="E165" s="145" t="s">
        <v>76</v>
      </c>
      <c r="F165" s="145" t="s">
        <v>77</v>
      </c>
      <c r="G165" s="145" t="s">
        <v>78</v>
      </c>
      <c r="H165" s="145" t="s">
        <v>27</v>
      </c>
      <c r="I165" s="145" t="s">
        <v>326</v>
      </c>
      <c r="J165" s="149">
        <v>7200</v>
      </c>
      <c r="K165" s="149"/>
      <c r="L165" s="150">
        <v>0.24</v>
      </c>
      <c r="M165" s="150">
        <v>0</v>
      </c>
      <c r="N165" s="151">
        <v>6</v>
      </c>
    </row>
    <row r="166" spans="1:14" ht="15" customHeight="1">
      <c r="A166" t="e">
        <f>VLOOKUP(C166,'Main Data'!C:C,1,0)</f>
        <v>#N/A</v>
      </c>
      <c r="B166" s="146"/>
      <c r="C166" s="145" t="s">
        <v>357</v>
      </c>
      <c r="D166" s="145" t="s">
        <v>358</v>
      </c>
      <c r="E166" s="145" t="s">
        <v>3</v>
      </c>
      <c r="F166" s="145" t="s">
        <v>77</v>
      </c>
      <c r="G166" s="145" t="s">
        <v>78</v>
      </c>
      <c r="H166" s="145" t="s">
        <v>359</v>
      </c>
      <c r="I166" s="145" t="s">
        <v>360</v>
      </c>
      <c r="J166" s="149">
        <v>1600</v>
      </c>
      <c r="K166" s="149"/>
      <c r="L166" s="150">
        <v>0</v>
      </c>
      <c r="M166" s="150">
        <v>0</v>
      </c>
      <c r="N166" s="151">
        <v>8</v>
      </c>
    </row>
    <row r="167" spans="1:14" ht="15" customHeight="1">
      <c r="A167" t="e">
        <f>VLOOKUP(C167,'Main Data'!C:C,1,0)</f>
        <v>#N/A</v>
      </c>
      <c r="B167" s="146"/>
      <c r="C167" s="145" t="s">
        <v>361</v>
      </c>
      <c r="D167" s="145" t="s">
        <v>362</v>
      </c>
      <c r="E167" s="145" t="s">
        <v>3</v>
      </c>
      <c r="F167" s="145" t="s">
        <v>77</v>
      </c>
      <c r="G167" s="145" t="s">
        <v>78</v>
      </c>
      <c r="H167" s="145" t="s">
        <v>359</v>
      </c>
      <c r="I167" s="145" t="s">
        <v>360</v>
      </c>
      <c r="J167" s="149">
        <v>840</v>
      </c>
      <c r="K167" s="149"/>
      <c r="L167" s="150">
        <v>0</v>
      </c>
      <c r="M167" s="150">
        <v>0</v>
      </c>
      <c r="N167" s="151">
        <v>7</v>
      </c>
    </row>
    <row r="168" spans="1:14" ht="15" customHeight="1">
      <c r="A168" t="e">
        <f>VLOOKUP(C168,'Main Data'!C:C,1,0)</f>
        <v>#N/A</v>
      </c>
      <c r="B168" s="146"/>
      <c r="C168" s="145" t="s">
        <v>363</v>
      </c>
      <c r="D168" s="145" t="s">
        <v>364</v>
      </c>
      <c r="E168" s="145" t="s">
        <v>3</v>
      </c>
      <c r="F168" s="145" t="s">
        <v>77</v>
      </c>
      <c r="G168" s="145" t="s">
        <v>78</v>
      </c>
      <c r="H168" s="145" t="s">
        <v>359</v>
      </c>
      <c r="I168" s="145" t="s">
        <v>360</v>
      </c>
      <c r="J168" s="149">
        <v>750</v>
      </c>
      <c r="K168" s="149"/>
      <c r="L168" s="150">
        <v>10</v>
      </c>
      <c r="M168" s="150">
        <v>0</v>
      </c>
      <c r="N168" s="151">
        <v>8</v>
      </c>
    </row>
    <row r="169" spans="1:14" ht="15" customHeight="1">
      <c r="A169" t="e">
        <f>VLOOKUP(C169,'Main Data'!C:C,1,0)</f>
        <v>#N/A</v>
      </c>
      <c r="B169" s="146"/>
      <c r="C169" s="145" t="s">
        <v>365</v>
      </c>
      <c r="D169" s="145" t="s">
        <v>366</v>
      </c>
      <c r="E169" s="145" t="s">
        <v>3</v>
      </c>
      <c r="F169" s="145" t="s">
        <v>77</v>
      </c>
      <c r="G169" s="145" t="s">
        <v>78</v>
      </c>
      <c r="H169" s="145" t="s">
        <v>359</v>
      </c>
      <c r="I169" s="145" t="s">
        <v>360</v>
      </c>
      <c r="J169" s="149">
        <v>8240</v>
      </c>
      <c r="K169" s="149"/>
      <c r="L169" s="150">
        <v>0</v>
      </c>
      <c r="M169" s="150">
        <v>0</v>
      </c>
      <c r="N169" s="151">
        <v>103</v>
      </c>
    </row>
    <row r="170" spans="1:14" ht="15" customHeight="1">
      <c r="A170" t="e">
        <f>VLOOKUP(C170,'Main Data'!C:C,1,0)</f>
        <v>#N/A</v>
      </c>
      <c r="B170" s="146"/>
      <c r="C170" s="145" t="s">
        <v>367</v>
      </c>
      <c r="D170" s="145" t="s">
        <v>368</v>
      </c>
      <c r="E170" s="145" t="s">
        <v>3</v>
      </c>
      <c r="F170" s="145" t="s">
        <v>77</v>
      </c>
      <c r="G170" s="145" t="s">
        <v>78</v>
      </c>
      <c r="H170" s="145" t="s">
        <v>359</v>
      </c>
      <c r="I170" s="145" t="s">
        <v>360</v>
      </c>
      <c r="J170" s="149">
        <v>300</v>
      </c>
      <c r="K170" s="149"/>
      <c r="L170" s="150">
        <v>0</v>
      </c>
      <c r="M170" s="150">
        <v>0</v>
      </c>
      <c r="N170" s="151">
        <v>2</v>
      </c>
    </row>
    <row r="171" spans="1:14" ht="15" customHeight="1">
      <c r="A171" t="e">
        <f>VLOOKUP(C171,'Main Data'!C:C,1,0)</f>
        <v>#N/A</v>
      </c>
      <c r="B171" s="146"/>
      <c r="C171" s="145" t="s">
        <v>369</v>
      </c>
      <c r="D171" s="145" t="s">
        <v>370</v>
      </c>
      <c r="E171" s="145" t="s">
        <v>3</v>
      </c>
      <c r="F171" s="145" t="s">
        <v>77</v>
      </c>
      <c r="G171" s="145" t="s">
        <v>78</v>
      </c>
      <c r="H171" s="145" t="s">
        <v>359</v>
      </c>
      <c r="I171" s="145" t="s">
        <v>360</v>
      </c>
      <c r="J171" s="149">
        <v>880</v>
      </c>
      <c r="K171" s="149"/>
      <c r="L171" s="150">
        <v>0</v>
      </c>
      <c r="M171" s="150">
        <v>0</v>
      </c>
      <c r="N171" s="151">
        <v>11</v>
      </c>
    </row>
    <row r="172" spans="1:14" ht="15" customHeight="1">
      <c r="A172" t="e">
        <f>VLOOKUP(C172,'Main Data'!C:C,1,0)</f>
        <v>#N/A</v>
      </c>
      <c r="B172" s="146"/>
      <c r="C172" s="145" t="s">
        <v>371</v>
      </c>
      <c r="D172" s="145" t="s">
        <v>372</v>
      </c>
      <c r="E172" s="145" t="s">
        <v>3</v>
      </c>
      <c r="F172" s="145" t="s">
        <v>77</v>
      </c>
      <c r="G172" s="145" t="s">
        <v>78</v>
      </c>
      <c r="H172" s="145" t="s">
        <v>359</v>
      </c>
      <c r="I172" s="145" t="s">
        <v>360</v>
      </c>
      <c r="J172" s="149">
        <v>2240</v>
      </c>
      <c r="K172" s="149"/>
      <c r="L172" s="150">
        <v>0</v>
      </c>
      <c r="M172" s="150">
        <v>0</v>
      </c>
      <c r="N172" s="151">
        <v>16</v>
      </c>
    </row>
    <row r="173" spans="1:14" ht="15" customHeight="1">
      <c r="A173" t="e">
        <f>VLOOKUP(C173,'Main Data'!C:C,1,0)</f>
        <v>#N/A</v>
      </c>
      <c r="B173" s="146"/>
      <c r="C173" s="145" t="s">
        <v>373</v>
      </c>
      <c r="D173" s="145" t="s">
        <v>374</v>
      </c>
      <c r="E173" s="145" t="s">
        <v>3</v>
      </c>
      <c r="F173" s="145" t="s">
        <v>77</v>
      </c>
      <c r="G173" s="145" t="s">
        <v>78</v>
      </c>
      <c r="H173" s="145" t="s">
        <v>359</v>
      </c>
      <c r="I173" s="145" t="s">
        <v>360</v>
      </c>
      <c r="J173" s="149">
        <v>600</v>
      </c>
      <c r="K173" s="149"/>
      <c r="L173" s="150">
        <v>0</v>
      </c>
      <c r="M173" s="150">
        <v>0</v>
      </c>
      <c r="N173" s="151">
        <v>5</v>
      </c>
    </row>
    <row r="174" spans="1:14" ht="15" customHeight="1">
      <c r="A174" t="e">
        <f>VLOOKUP(C174,'Main Data'!C:C,1,0)</f>
        <v>#N/A</v>
      </c>
      <c r="B174" s="146"/>
      <c r="C174" s="145" t="s">
        <v>375</v>
      </c>
      <c r="D174" s="145" t="s">
        <v>376</v>
      </c>
      <c r="E174" s="145" t="s">
        <v>3</v>
      </c>
      <c r="F174" s="145" t="s">
        <v>77</v>
      </c>
      <c r="G174" s="145" t="s">
        <v>78</v>
      </c>
      <c r="H174" s="145" t="s">
        <v>359</v>
      </c>
      <c r="I174" s="145" t="s">
        <v>360</v>
      </c>
      <c r="J174" s="149">
        <v>1380</v>
      </c>
      <c r="K174" s="149"/>
      <c r="L174" s="150">
        <v>0</v>
      </c>
      <c r="M174" s="150">
        <v>0</v>
      </c>
      <c r="N174" s="151">
        <v>6</v>
      </c>
    </row>
    <row r="175" spans="1:14" ht="15" customHeight="1">
      <c r="A175" t="e">
        <f>VLOOKUP(C175,'Main Data'!C:C,1,0)</f>
        <v>#N/A</v>
      </c>
      <c r="B175" s="146"/>
      <c r="C175" s="145" t="s">
        <v>377</v>
      </c>
      <c r="D175" s="145" t="s">
        <v>378</v>
      </c>
      <c r="E175" s="145" t="s">
        <v>3</v>
      </c>
      <c r="F175" s="145" t="s">
        <v>77</v>
      </c>
      <c r="G175" s="145" t="s">
        <v>78</v>
      </c>
      <c r="H175" s="145" t="s">
        <v>359</v>
      </c>
      <c r="I175" s="145" t="s">
        <v>360</v>
      </c>
      <c r="J175" s="149">
        <v>2550</v>
      </c>
      <c r="K175" s="149"/>
      <c r="L175" s="150">
        <v>0</v>
      </c>
      <c r="M175" s="150">
        <v>0</v>
      </c>
      <c r="N175" s="151">
        <v>17</v>
      </c>
    </row>
    <row r="176" spans="1:14" ht="15" customHeight="1">
      <c r="A176" t="e">
        <f>VLOOKUP(C176,'Main Data'!C:C,1,0)</f>
        <v>#N/A</v>
      </c>
      <c r="B176" s="146"/>
      <c r="C176" s="145" t="s">
        <v>379</v>
      </c>
      <c r="D176" s="145" t="s">
        <v>380</v>
      </c>
      <c r="E176" s="145" t="s">
        <v>3</v>
      </c>
      <c r="F176" s="145" t="s">
        <v>77</v>
      </c>
      <c r="G176" s="145" t="s">
        <v>78</v>
      </c>
      <c r="H176" s="145" t="s">
        <v>359</v>
      </c>
      <c r="I176" s="145" t="s">
        <v>360</v>
      </c>
      <c r="J176" s="149">
        <v>250</v>
      </c>
      <c r="K176" s="149"/>
      <c r="L176" s="150">
        <v>0</v>
      </c>
      <c r="M176" s="150">
        <v>0</v>
      </c>
      <c r="N176" s="151">
        <v>1</v>
      </c>
    </row>
    <row r="177" spans="1:14" ht="15" customHeight="1">
      <c r="A177" t="e">
        <f>VLOOKUP(C177,'Main Data'!C:C,1,0)</f>
        <v>#N/A</v>
      </c>
      <c r="B177" s="146"/>
      <c r="C177" s="145" t="s">
        <v>381</v>
      </c>
      <c r="D177" s="145" t="s">
        <v>382</v>
      </c>
      <c r="E177" s="145" t="s">
        <v>3</v>
      </c>
      <c r="F177" s="145" t="s">
        <v>77</v>
      </c>
      <c r="G177" s="145" t="s">
        <v>78</v>
      </c>
      <c r="H177" s="145" t="s">
        <v>359</v>
      </c>
      <c r="I177" s="145" t="s">
        <v>360</v>
      </c>
      <c r="J177" s="149">
        <v>2400</v>
      </c>
      <c r="K177" s="149"/>
      <c r="L177" s="150">
        <v>0</v>
      </c>
      <c r="M177" s="150">
        <v>0</v>
      </c>
      <c r="N177" s="151">
        <v>16</v>
      </c>
    </row>
    <row r="178" spans="1:14" ht="15" customHeight="1">
      <c r="A178" t="e">
        <f>VLOOKUP(C178,'Main Data'!C:C,1,0)</f>
        <v>#N/A</v>
      </c>
      <c r="B178" s="146"/>
      <c r="C178" s="145" t="s">
        <v>383</v>
      </c>
      <c r="D178" s="145" t="s">
        <v>384</v>
      </c>
      <c r="E178" s="145" t="s">
        <v>3</v>
      </c>
      <c r="F178" s="145" t="s">
        <v>77</v>
      </c>
      <c r="G178" s="145" t="s">
        <v>78</v>
      </c>
      <c r="H178" s="145" t="s">
        <v>359</v>
      </c>
      <c r="I178" s="145" t="s">
        <v>360</v>
      </c>
      <c r="J178" s="149">
        <v>1120</v>
      </c>
      <c r="K178" s="149"/>
      <c r="L178" s="150">
        <v>0</v>
      </c>
      <c r="M178" s="150">
        <v>0</v>
      </c>
      <c r="N178" s="151">
        <v>14</v>
      </c>
    </row>
    <row r="179" spans="1:14" ht="15" customHeight="1">
      <c r="A179" t="e">
        <f>VLOOKUP(C179,'Main Data'!C:C,1,0)</f>
        <v>#N/A</v>
      </c>
      <c r="B179" s="146"/>
      <c r="C179" s="145" t="s">
        <v>385</v>
      </c>
      <c r="D179" s="145" t="s">
        <v>386</v>
      </c>
      <c r="E179" s="145" t="s">
        <v>3</v>
      </c>
      <c r="F179" s="145" t="s">
        <v>77</v>
      </c>
      <c r="G179" s="145" t="s">
        <v>78</v>
      </c>
      <c r="H179" s="145" t="s">
        <v>359</v>
      </c>
      <c r="I179" s="145" t="s">
        <v>360</v>
      </c>
      <c r="J179" s="149">
        <v>510</v>
      </c>
      <c r="K179" s="149"/>
      <c r="L179" s="150">
        <v>0</v>
      </c>
      <c r="M179" s="150">
        <v>0</v>
      </c>
      <c r="N179" s="151">
        <v>3</v>
      </c>
    </row>
    <row r="180" spans="1:14" ht="15" customHeight="1">
      <c r="A180" t="e">
        <f>VLOOKUP(C180,'Main Data'!C:C,1,0)</f>
        <v>#N/A</v>
      </c>
      <c r="B180" s="146"/>
      <c r="C180" s="145" t="s">
        <v>387</v>
      </c>
      <c r="D180" s="145" t="s">
        <v>388</v>
      </c>
      <c r="E180" s="145" t="s">
        <v>3</v>
      </c>
      <c r="F180" s="145" t="s">
        <v>77</v>
      </c>
      <c r="G180" s="145" t="s">
        <v>78</v>
      </c>
      <c r="H180" s="145" t="s">
        <v>359</v>
      </c>
      <c r="I180" s="145" t="s">
        <v>360</v>
      </c>
      <c r="J180" s="149">
        <v>1320</v>
      </c>
      <c r="K180" s="149"/>
      <c r="L180" s="150">
        <v>0</v>
      </c>
      <c r="M180" s="150">
        <v>0</v>
      </c>
      <c r="N180" s="151">
        <v>12</v>
      </c>
    </row>
    <row r="181" spans="1:14" ht="15" customHeight="1">
      <c r="A181" t="e">
        <f>VLOOKUP(C181,'Main Data'!C:C,1,0)</f>
        <v>#N/A</v>
      </c>
      <c r="B181" s="146"/>
      <c r="C181" s="145" t="s">
        <v>389</v>
      </c>
      <c r="D181" s="145" t="s">
        <v>390</v>
      </c>
      <c r="E181" s="145" t="s">
        <v>3</v>
      </c>
      <c r="F181" s="145" t="s">
        <v>77</v>
      </c>
      <c r="G181" s="145" t="s">
        <v>78</v>
      </c>
      <c r="H181" s="145" t="s">
        <v>359</v>
      </c>
      <c r="I181" s="145" t="s">
        <v>360</v>
      </c>
      <c r="J181" s="149">
        <v>1820</v>
      </c>
      <c r="K181" s="149"/>
      <c r="L181" s="150">
        <v>0</v>
      </c>
      <c r="M181" s="150">
        <v>0</v>
      </c>
      <c r="N181" s="151">
        <v>13</v>
      </c>
    </row>
    <row r="182" spans="1:14" ht="15" customHeight="1">
      <c r="A182" t="e">
        <f>VLOOKUP(C182,'Main Data'!C:C,1,0)</f>
        <v>#N/A</v>
      </c>
      <c r="B182" s="146"/>
      <c r="C182" s="145" t="s">
        <v>391</v>
      </c>
      <c r="D182" s="145" t="s">
        <v>392</v>
      </c>
      <c r="E182" s="145" t="s">
        <v>3</v>
      </c>
      <c r="F182" s="145" t="s">
        <v>77</v>
      </c>
      <c r="G182" s="145" t="s">
        <v>78</v>
      </c>
      <c r="H182" s="145" t="s">
        <v>393</v>
      </c>
      <c r="I182" s="145" t="s">
        <v>394</v>
      </c>
      <c r="J182" s="149">
        <v>36290</v>
      </c>
      <c r="K182" s="149"/>
      <c r="L182" s="150">
        <v>0</v>
      </c>
      <c r="M182" s="150">
        <v>0</v>
      </c>
      <c r="N182" s="151">
        <v>382</v>
      </c>
    </row>
    <row r="183" spans="1:14" ht="15" customHeight="1">
      <c r="A183" t="e">
        <f>VLOOKUP(C183,'Main Data'!C:C,1,0)</f>
        <v>#N/A</v>
      </c>
      <c r="B183" s="146"/>
      <c r="C183" s="145" t="s">
        <v>395</v>
      </c>
      <c r="D183" s="145" t="s">
        <v>396</v>
      </c>
      <c r="E183" s="145" t="s">
        <v>3</v>
      </c>
      <c r="F183" s="145" t="s">
        <v>77</v>
      </c>
      <c r="G183" s="145" t="s">
        <v>78</v>
      </c>
      <c r="H183" s="145" t="s">
        <v>393</v>
      </c>
      <c r="I183" s="145" t="s">
        <v>394</v>
      </c>
      <c r="J183" s="149">
        <v>129450</v>
      </c>
      <c r="K183" s="149"/>
      <c r="L183" s="150">
        <v>530.4</v>
      </c>
      <c r="M183" s="150">
        <v>0</v>
      </c>
      <c r="N183" s="151">
        <v>863</v>
      </c>
    </row>
    <row r="184" spans="1:14" ht="15" customHeight="1">
      <c r="A184" t="e">
        <f>VLOOKUP(C184,'Main Data'!C:C,1,0)</f>
        <v>#N/A</v>
      </c>
      <c r="B184" s="146"/>
      <c r="C184" s="145" t="s">
        <v>397</v>
      </c>
      <c r="D184" s="145" t="s">
        <v>398</v>
      </c>
      <c r="E184" s="145" t="s">
        <v>76</v>
      </c>
      <c r="F184" s="145" t="s">
        <v>77</v>
      </c>
      <c r="G184" s="145" t="s">
        <v>78</v>
      </c>
      <c r="H184" s="145" t="s">
        <v>79</v>
      </c>
      <c r="I184" s="145" t="s">
        <v>83</v>
      </c>
      <c r="J184" s="149">
        <v>855</v>
      </c>
      <c r="K184" s="149"/>
      <c r="L184" s="150">
        <v>0</v>
      </c>
      <c r="M184" s="150">
        <v>385</v>
      </c>
      <c r="N184" s="151">
        <v>1</v>
      </c>
    </row>
    <row r="185" spans="1:14" ht="15" customHeight="1">
      <c r="A185" t="e">
        <f>VLOOKUP(C185,'Main Data'!C:C,1,0)</f>
        <v>#N/A</v>
      </c>
      <c r="B185" s="146"/>
      <c r="C185" s="145" t="s">
        <v>399</v>
      </c>
      <c r="D185" s="145" t="s">
        <v>400</v>
      </c>
      <c r="E185" s="145" t="s">
        <v>76</v>
      </c>
      <c r="F185" s="145" t="s">
        <v>77</v>
      </c>
      <c r="G185" s="145" t="s">
        <v>78</v>
      </c>
      <c r="H185" s="145" t="s">
        <v>79</v>
      </c>
      <c r="I185" s="145" t="s">
        <v>83</v>
      </c>
      <c r="J185" s="149">
        <v>380</v>
      </c>
      <c r="K185" s="149"/>
      <c r="L185" s="150">
        <v>0</v>
      </c>
      <c r="M185" s="150">
        <v>0</v>
      </c>
      <c r="N185" s="151">
        <v>2</v>
      </c>
    </row>
    <row r="186" spans="1:14" ht="15" customHeight="1">
      <c r="A186" t="e">
        <f>VLOOKUP(C186,'Main Data'!C:C,1,0)</f>
        <v>#N/A</v>
      </c>
      <c r="B186" s="146"/>
      <c r="C186" s="145" t="s">
        <v>401</v>
      </c>
      <c r="D186" s="145" t="s">
        <v>402</v>
      </c>
      <c r="E186" s="145" t="s">
        <v>76</v>
      </c>
      <c r="F186" s="145" t="s">
        <v>77</v>
      </c>
      <c r="G186" s="145" t="s">
        <v>78</v>
      </c>
      <c r="H186" s="145" t="s">
        <v>79</v>
      </c>
      <c r="I186" s="145" t="s">
        <v>83</v>
      </c>
      <c r="J186" s="149">
        <v>190</v>
      </c>
      <c r="K186" s="149"/>
      <c r="L186" s="150">
        <v>0</v>
      </c>
      <c r="M186" s="150">
        <v>80.95</v>
      </c>
      <c r="N186" s="151">
        <v>1</v>
      </c>
    </row>
    <row r="187" spans="1:14" ht="15" customHeight="1">
      <c r="A187" t="e">
        <f>VLOOKUP(C187,'Main Data'!C:C,1,0)</f>
        <v>#N/A</v>
      </c>
      <c r="B187" s="146"/>
      <c r="C187" s="145" t="s">
        <v>403</v>
      </c>
      <c r="D187" s="145" t="s">
        <v>404</v>
      </c>
      <c r="E187" s="145" t="s">
        <v>76</v>
      </c>
      <c r="F187" s="145" t="s">
        <v>77</v>
      </c>
      <c r="G187" s="145" t="s">
        <v>78</v>
      </c>
      <c r="H187" s="145" t="s">
        <v>79</v>
      </c>
      <c r="I187" s="145" t="s">
        <v>83</v>
      </c>
      <c r="J187" s="149">
        <v>285</v>
      </c>
      <c r="K187" s="149"/>
      <c r="L187" s="150">
        <v>0</v>
      </c>
      <c r="M187" s="150">
        <v>119.04</v>
      </c>
      <c r="N187" s="151">
        <v>1</v>
      </c>
    </row>
    <row r="188" spans="1:14" ht="15" customHeight="1">
      <c r="A188" t="e">
        <f>VLOOKUP(C188,'Main Data'!C:C,1,0)</f>
        <v>#N/A</v>
      </c>
      <c r="B188" s="146"/>
      <c r="C188" s="145" t="s">
        <v>405</v>
      </c>
      <c r="D188" s="145" t="s">
        <v>406</v>
      </c>
      <c r="E188" s="145" t="s">
        <v>76</v>
      </c>
      <c r="F188" s="145" t="s">
        <v>77</v>
      </c>
      <c r="G188" s="145" t="s">
        <v>78</v>
      </c>
      <c r="H188" s="145" t="s">
        <v>79</v>
      </c>
      <c r="I188" s="145" t="s">
        <v>83</v>
      </c>
      <c r="J188" s="149">
        <v>570</v>
      </c>
      <c r="K188" s="149"/>
      <c r="L188" s="150">
        <v>0</v>
      </c>
      <c r="M188" s="150">
        <v>0</v>
      </c>
      <c r="N188" s="151">
        <v>2</v>
      </c>
    </row>
    <row r="189" spans="1:14" ht="15" customHeight="1">
      <c r="A189" t="e">
        <f>VLOOKUP(C189,'Main Data'!C:C,1,0)</f>
        <v>#N/A</v>
      </c>
      <c r="B189" s="146"/>
      <c r="C189" s="145" t="s">
        <v>407</v>
      </c>
      <c r="D189" s="145" t="s">
        <v>408</v>
      </c>
      <c r="E189" s="145" t="s">
        <v>76</v>
      </c>
      <c r="F189" s="145" t="s">
        <v>77</v>
      </c>
      <c r="G189" s="145" t="s">
        <v>78</v>
      </c>
      <c r="H189" s="145" t="s">
        <v>79</v>
      </c>
      <c r="I189" s="145" t="s">
        <v>83</v>
      </c>
      <c r="J189" s="149">
        <v>190</v>
      </c>
      <c r="K189" s="149"/>
      <c r="L189" s="150">
        <v>0</v>
      </c>
      <c r="M189" s="150">
        <v>0</v>
      </c>
      <c r="N189" s="151">
        <v>1</v>
      </c>
    </row>
    <row r="190" spans="1:14" ht="15" customHeight="1">
      <c r="A190" t="e">
        <f>VLOOKUP(C190,'Main Data'!C:C,1,0)</f>
        <v>#N/A</v>
      </c>
      <c r="B190" s="146"/>
      <c r="C190" s="145" t="s">
        <v>409</v>
      </c>
      <c r="D190" s="145" t="s">
        <v>410</v>
      </c>
      <c r="E190" s="145" t="s">
        <v>76</v>
      </c>
      <c r="F190" s="145" t="s">
        <v>77</v>
      </c>
      <c r="G190" s="145" t="s">
        <v>78</v>
      </c>
      <c r="H190" s="145" t="s">
        <v>79</v>
      </c>
      <c r="I190" s="145" t="s">
        <v>83</v>
      </c>
      <c r="J190" s="149">
        <v>190</v>
      </c>
      <c r="K190" s="149"/>
      <c r="L190" s="150">
        <v>0</v>
      </c>
      <c r="M190" s="150">
        <v>80.95</v>
      </c>
      <c r="N190" s="151">
        <v>1</v>
      </c>
    </row>
    <row r="191" spans="1:14" ht="15" customHeight="1">
      <c r="A191" t="e">
        <f>VLOOKUP(C191,'Main Data'!C:C,1,0)</f>
        <v>#N/A</v>
      </c>
      <c r="B191" s="146"/>
      <c r="C191" s="145" t="s">
        <v>411</v>
      </c>
      <c r="D191" s="145" t="s">
        <v>412</v>
      </c>
      <c r="E191" s="145" t="s">
        <v>76</v>
      </c>
      <c r="F191" s="145" t="s">
        <v>77</v>
      </c>
      <c r="G191" s="145" t="s">
        <v>78</v>
      </c>
      <c r="H191" s="145" t="s">
        <v>79</v>
      </c>
      <c r="I191" s="145" t="s">
        <v>83</v>
      </c>
      <c r="J191" s="149">
        <v>380</v>
      </c>
      <c r="K191" s="149"/>
      <c r="L191" s="150">
        <v>0</v>
      </c>
      <c r="M191" s="150">
        <v>161.91</v>
      </c>
      <c r="N191" s="151">
        <v>2</v>
      </c>
    </row>
    <row r="192" spans="1:14" ht="15" customHeight="1">
      <c r="A192" t="e">
        <f>VLOOKUP(C192,'Main Data'!C:C,1,0)</f>
        <v>#N/A</v>
      </c>
      <c r="B192" s="146"/>
      <c r="C192" s="145" t="s">
        <v>413</v>
      </c>
      <c r="D192" s="145" t="s">
        <v>414</v>
      </c>
      <c r="E192" s="145" t="s">
        <v>76</v>
      </c>
      <c r="F192" s="145" t="s">
        <v>77</v>
      </c>
      <c r="G192" s="145" t="s">
        <v>78</v>
      </c>
      <c r="H192" s="145" t="s">
        <v>79</v>
      </c>
      <c r="I192" s="145" t="s">
        <v>83</v>
      </c>
      <c r="J192" s="149">
        <v>190</v>
      </c>
      <c r="K192" s="149"/>
      <c r="L192" s="150">
        <v>0</v>
      </c>
      <c r="M192" s="150">
        <v>80.95</v>
      </c>
      <c r="N192" s="151">
        <v>1</v>
      </c>
    </row>
    <row r="193" spans="1:14" ht="15" customHeight="1">
      <c r="A193" t="e">
        <f>VLOOKUP(C193,'Main Data'!C:C,1,0)</f>
        <v>#N/A</v>
      </c>
      <c r="B193" s="146"/>
      <c r="C193" s="145" t="s">
        <v>415</v>
      </c>
      <c r="D193" s="145" t="s">
        <v>416</v>
      </c>
      <c r="E193" s="145" t="s">
        <v>76</v>
      </c>
      <c r="F193" s="145" t="s">
        <v>77</v>
      </c>
      <c r="G193" s="145" t="s">
        <v>78</v>
      </c>
      <c r="H193" s="145" t="s">
        <v>79</v>
      </c>
      <c r="I193" s="145" t="s">
        <v>83</v>
      </c>
      <c r="J193" s="149">
        <v>190</v>
      </c>
      <c r="K193" s="149"/>
      <c r="L193" s="150">
        <v>0</v>
      </c>
      <c r="M193" s="150">
        <v>80.95</v>
      </c>
      <c r="N193" s="151">
        <v>1</v>
      </c>
    </row>
    <row r="194" spans="1:14" ht="15" customHeight="1">
      <c r="A194" t="e">
        <f>VLOOKUP(C194,'Main Data'!C:C,1,0)</f>
        <v>#N/A</v>
      </c>
      <c r="B194" s="146"/>
      <c r="C194" s="145" t="s">
        <v>417</v>
      </c>
      <c r="D194" s="145" t="s">
        <v>418</v>
      </c>
      <c r="E194" s="145" t="s">
        <v>76</v>
      </c>
      <c r="F194" s="145" t="s">
        <v>77</v>
      </c>
      <c r="G194" s="145" t="s">
        <v>78</v>
      </c>
      <c r="H194" s="145" t="s">
        <v>79</v>
      </c>
      <c r="I194" s="145" t="s">
        <v>83</v>
      </c>
      <c r="J194" s="149">
        <v>190</v>
      </c>
      <c r="K194" s="149"/>
      <c r="L194" s="150">
        <v>0</v>
      </c>
      <c r="M194" s="150">
        <v>80.959999999999994</v>
      </c>
      <c r="N194" s="151">
        <v>1</v>
      </c>
    </row>
    <row r="195" spans="1:14" ht="15" customHeight="1">
      <c r="A195" t="e">
        <f>VLOOKUP(C195,'Main Data'!C:C,1,0)</f>
        <v>#N/A</v>
      </c>
      <c r="B195" s="146"/>
      <c r="C195" s="145" t="s">
        <v>419</v>
      </c>
      <c r="D195" s="145" t="s">
        <v>420</v>
      </c>
      <c r="E195" s="145" t="s">
        <v>76</v>
      </c>
      <c r="F195" s="145" t="s">
        <v>77</v>
      </c>
      <c r="G195" s="145" t="s">
        <v>78</v>
      </c>
      <c r="H195" s="145" t="s">
        <v>79</v>
      </c>
      <c r="I195" s="145" t="s">
        <v>83</v>
      </c>
      <c r="J195" s="149">
        <v>115</v>
      </c>
      <c r="K195" s="149"/>
      <c r="L195" s="150">
        <v>0</v>
      </c>
      <c r="M195" s="150">
        <v>47.62</v>
      </c>
      <c r="N195" s="151">
        <v>1</v>
      </c>
    </row>
    <row r="196" spans="1:14" ht="15" customHeight="1">
      <c r="A196" t="e">
        <f>VLOOKUP(C196,'Main Data'!C:C,1,0)</f>
        <v>#N/A</v>
      </c>
      <c r="B196" s="146"/>
      <c r="C196" s="145" t="s">
        <v>421</v>
      </c>
      <c r="D196" s="145" t="s">
        <v>422</v>
      </c>
      <c r="E196" s="145" t="s">
        <v>76</v>
      </c>
      <c r="F196" s="145" t="s">
        <v>77</v>
      </c>
      <c r="G196" s="145" t="s">
        <v>78</v>
      </c>
      <c r="H196" s="145" t="s">
        <v>79</v>
      </c>
      <c r="I196" s="145" t="s">
        <v>83</v>
      </c>
      <c r="J196" s="149">
        <v>115</v>
      </c>
      <c r="K196" s="149"/>
      <c r="L196" s="150">
        <v>0</v>
      </c>
      <c r="M196" s="150">
        <v>47.62</v>
      </c>
      <c r="N196" s="151">
        <v>1</v>
      </c>
    </row>
    <row r="197" spans="1:14" ht="15" customHeight="1">
      <c r="A197" t="e">
        <f>VLOOKUP(C197,'Main Data'!C:C,1,0)</f>
        <v>#N/A</v>
      </c>
      <c r="B197" s="146"/>
      <c r="C197" s="145" t="s">
        <v>423</v>
      </c>
      <c r="D197" s="145" t="s">
        <v>424</v>
      </c>
      <c r="E197" s="145" t="s">
        <v>76</v>
      </c>
      <c r="F197" s="145" t="s">
        <v>77</v>
      </c>
      <c r="G197" s="145" t="s">
        <v>78</v>
      </c>
      <c r="H197" s="145" t="s">
        <v>79</v>
      </c>
      <c r="I197" s="145" t="s">
        <v>83</v>
      </c>
      <c r="J197" s="149">
        <v>230</v>
      </c>
      <c r="K197" s="149"/>
      <c r="L197" s="150">
        <v>0</v>
      </c>
      <c r="M197" s="150">
        <v>100</v>
      </c>
      <c r="N197" s="151">
        <v>2</v>
      </c>
    </row>
    <row r="198" spans="1:14" ht="15" hidden="1" customHeight="1">
      <c r="A198" t="str">
        <f>VLOOKUP(C198,'Main Data'!C:C,1,0)</f>
        <v>32215027</v>
      </c>
      <c r="B198" s="146"/>
      <c r="C198" s="144" t="s">
        <v>425</v>
      </c>
      <c r="D198" s="144" t="s">
        <v>426</v>
      </c>
      <c r="E198" s="144" t="s">
        <v>30</v>
      </c>
      <c r="F198" s="144" t="s">
        <v>16</v>
      </c>
      <c r="G198" s="145" t="s">
        <v>427</v>
      </c>
      <c r="H198" s="145" t="s">
        <v>18</v>
      </c>
      <c r="I198" s="145" t="s">
        <v>428</v>
      </c>
      <c r="J198" s="149">
        <v>0</v>
      </c>
      <c r="K198" s="149"/>
      <c r="L198" s="150">
        <v>0</v>
      </c>
      <c r="M198" s="150">
        <v>0</v>
      </c>
      <c r="N198" s="151">
        <v>2</v>
      </c>
    </row>
    <row r="199" spans="1:14" ht="15" hidden="1" customHeight="1">
      <c r="A199" t="str">
        <f>VLOOKUP(C199,'Main Data'!C:C,1,0)</f>
        <v>32215027</v>
      </c>
      <c r="B199" s="146"/>
      <c r="C199" s="146" t="str">
        <f t="shared" ref="C199:F200" si="0">C198</f>
        <v>32215027</v>
      </c>
      <c r="D199" s="146" t="str">
        <f t="shared" si="0"/>
        <v>Serve All Together</v>
      </c>
      <c r="E199" s="146" t="str">
        <f t="shared" si="0"/>
        <v>Modifier</v>
      </c>
      <c r="F199" s="147" t="str">
        <f t="shared" si="0"/>
        <v>KITCHEN</v>
      </c>
      <c r="G199" s="145" t="s">
        <v>43</v>
      </c>
      <c r="H199" s="145" t="s">
        <v>18</v>
      </c>
      <c r="I199" s="145" t="s">
        <v>428</v>
      </c>
      <c r="J199" s="149">
        <v>0</v>
      </c>
      <c r="K199" s="149"/>
      <c r="L199" s="150">
        <v>0</v>
      </c>
      <c r="M199" s="150">
        <v>0</v>
      </c>
      <c r="N199" s="151">
        <v>8</v>
      </c>
    </row>
    <row r="200" spans="1:14" ht="15" hidden="1" customHeight="1">
      <c r="A200" t="str">
        <f>VLOOKUP(C200,'Main Data'!C:C,1,0)</f>
        <v>32215027</v>
      </c>
      <c r="B200" s="146"/>
      <c r="C200" s="146" t="str">
        <f t="shared" si="0"/>
        <v>32215027</v>
      </c>
      <c r="D200" s="146" t="str">
        <f t="shared" si="0"/>
        <v>Serve All Together</v>
      </c>
      <c r="E200" s="146" t="str">
        <f t="shared" si="0"/>
        <v>Modifier</v>
      </c>
      <c r="F200" s="147" t="str">
        <f t="shared" si="0"/>
        <v>KITCHEN</v>
      </c>
      <c r="G200" s="145" t="s">
        <v>429</v>
      </c>
      <c r="H200" s="145" t="s">
        <v>18</v>
      </c>
      <c r="I200" s="145" t="s">
        <v>428</v>
      </c>
      <c r="J200" s="149">
        <v>0</v>
      </c>
      <c r="K200" s="149"/>
      <c r="L200" s="150">
        <v>0</v>
      </c>
      <c r="M200" s="150">
        <v>0</v>
      </c>
      <c r="N200" s="151">
        <v>4</v>
      </c>
    </row>
    <row r="201" spans="1:14" ht="15" hidden="1" customHeight="1">
      <c r="A201" t="str">
        <f>VLOOKUP(C201,'Main Data'!C:C,1,0)</f>
        <v>32215028</v>
      </c>
      <c r="B201" s="146"/>
      <c r="C201" s="144" t="s">
        <v>430</v>
      </c>
      <c r="D201" s="144" t="s">
        <v>431</v>
      </c>
      <c r="E201" s="144" t="s">
        <v>30</v>
      </c>
      <c r="F201" s="144" t="s">
        <v>16</v>
      </c>
      <c r="G201" s="145" t="s">
        <v>427</v>
      </c>
      <c r="H201" s="145" t="s">
        <v>18</v>
      </c>
      <c r="I201" s="145" t="s">
        <v>428</v>
      </c>
      <c r="J201" s="149">
        <v>0</v>
      </c>
      <c r="K201" s="149"/>
      <c r="L201" s="150">
        <v>0</v>
      </c>
      <c r="M201" s="150">
        <v>0</v>
      </c>
      <c r="N201" s="151">
        <v>3</v>
      </c>
    </row>
    <row r="202" spans="1:14" ht="15" hidden="1" customHeight="1">
      <c r="A202" t="str">
        <f>VLOOKUP(C202,'Main Data'!C:C,1,0)</f>
        <v>32215028</v>
      </c>
      <c r="B202" s="146"/>
      <c r="C202" s="146" t="str">
        <f t="shared" ref="C202:F203" si="1">C201</f>
        <v>32215028</v>
      </c>
      <c r="D202" s="146" t="str">
        <f t="shared" si="1"/>
        <v>What ever is ready</v>
      </c>
      <c r="E202" s="146" t="str">
        <f t="shared" si="1"/>
        <v>Modifier</v>
      </c>
      <c r="F202" s="147" t="str">
        <f t="shared" si="1"/>
        <v>KITCHEN</v>
      </c>
      <c r="G202" s="145" t="s">
        <v>43</v>
      </c>
      <c r="H202" s="145" t="s">
        <v>18</v>
      </c>
      <c r="I202" s="145" t="s">
        <v>428</v>
      </c>
      <c r="J202" s="149">
        <v>0</v>
      </c>
      <c r="K202" s="149"/>
      <c r="L202" s="150">
        <v>0</v>
      </c>
      <c r="M202" s="150">
        <v>0</v>
      </c>
      <c r="N202" s="151">
        <v>2</v>
      </c>
    </row>
    <row r="203" spans="1:14" ht="15" hidden="1" customHeight="1">
      <c r="A203" t="str">
        <f>VLOOKUP(C203,'Main Data'!C:C,1,0)</f>
        <v>32215028</v>
      </c>
      <c r="B203" s="146"/>
      <c r="C203" s="146" t="str">
        <f t="shared" si="1"/>
        <v>32215028</v>
      </c>
      <c r="D203" s="146" t="str">
        <f t="shared" si="1"/>
        <v>What ever is ready</v>
      </c>
      <c r="E203" s="146" t="str">
        <f t="shared" si="1"/>
        <v>Modifier</v>
      </c>
      <c r="F203" s="147" t="str">
        <f t="shared" si="1"/>
        <v>KITCHEN</v>
      </c>
      <c r="G203" s="145" t="s">
        <v>17</v>
      </c>
      <c r="H203" s="145" t="s">
        <v>18</v>
      </c>
      <c r="I203" s="145" t="s">
        <v>428</v>
      </c>
      <c r="J203" s="149">
        <v>0</v>
      </c>
      <c r="K203" s="149"/>
      <c r="L203" s="150">
        <v>0</v>
      </c>
      <c r="M203" s="150">
        <v>0</v>
      </c>
      <c r="N203" s="151">
        <v>1</v>
      </c>
    </row>
    <row r="204" spans="1:14" ht="15" hidden="1" customHeight="1">
      <c r="A204" t="str">
        <f>VLOOKUP(C204,'Main Data'!C:C,1,0)</f>
        <v>32215063</v>
      </c>
      <c r="B204" s="146"/>
      <c r="C204" s="145" t="s">
        <v>432</v>
      </c>
      <c r="D204" s="145" t="s">
        <v>433</v>
      </c>
      <c r="E204" s="145" t="s">
        <v>3</v>
      </c>
      <c r="F204" s="145" t="s">
        <v>22</v>
      </c>
      <c r="G204" s="145" t="s">
        <v>23</v>
      </c>
      <c r="H204" s="145" t="s">
        <v>24</v>
      </c>
      <c r="I204" s="145" t="s">
        <v>137</v>
      </c>
      <c r="J204" s="149">
        <v>3870</v>
      </c>
      <c r="K204" s="149"/>
      <c r="L204" s="150">
        <v>38.14</v>
      </c>
      <c r="M204" s="150">
        <v>967.5</v>
      </c>
      <c r="N204" s="151">
        <v>86</v>
      </c>
    </row>
    <row r="205" spans="1:14" ht="15" hidden="1" customHeight="1">
      <c r="A205" t="str">
        <f>VLOOKUP(C205,'Main Data'!C:C,1,0)</f>
        <v>32215075</v>
      </c>
      <c r="B205" s="146"/>
      <c r="C205" s="145" t="s">
        <v>434</v>
      </c>
      <c r="D205" s="145" t="s">
        <v>435</v>
      </c>
      <c r="E205" s="145" t="s">
        <v>30</v>
      </c>
      <c r="F205" s="145" t="s">
        <v>16</v>
      </c>
      <c r="G205" s="145" t="s">
        <v>43</v>
      </c>
      <c r="H205" s="145" t="s">
        <v>18</v>
      </c>
      <c r="I205" s="145" t="s">
        <v>436</v>
      </c>
      <c r="J205" s="149">
        <v>0</v>
      </c>
      <c r="K205" s="149"/>
      <c r="L205" s="150">
        <v>0</v>
      </c>
      <c r="M205" s="150">
        <v>0</v>
      </c>
      <c r="N205" s="151">
        <v>1</v>
      </c>
    </row>
    <row r="206" spans="1:14" ht="15" hidden="1" customHeight="1">
      <c r="A206" t="str">
        <f>VLOOKUP(C206,'Main Data'!C:C,1,0)</f>
        <v>32215076</v>
      </c>
      <c r="B206" s="146"/>
      <c r="C206" s="144" t="s">
        <v>437</v>
      </c>
      <c r="D206" s="144" t="s">
        <v>438</v>
      </c>
      <c r="E206" s="144" t="s">
        <v>30</v>
      </c>
      <c r="F206" s="144" t="s">
        <v>16</v>
      </c>
      <c r="G206" s="145" t="s">
        <v>43</v>
      </c>
      <c r="H206" s="145" t="s">
        <v>18</v>
      </c>
      <c r="I206" s="145" t="s">
        <v>436</v>
      </c>
      <c r="J206" s="149">
        <v>0</v>
      </c>
      <c r="K206" s="149"/>
      <c r="L206" s="150">
        <v>0</v>
      </c>
      <c r="M206" s="150">
        <v>0</v>
      </c>
      <c r="N206" s="151">
        <v>21</v>
      </c>
    </row>
    <row r="207" spans="1:14" ht="15" hidden="1" customHeight="1">
      <c r="A207" t="str">
        <f>VLOOKUP(C207,'Main Data'!C:C,1,0)</f>
        <v>32215076</v>
      </c>
      <c r="B207" s="146"/>
      <c r="C207" s="146" t="str">
        <f>C206</f>
        <v>32215076</v>
      </c>
      <c r="D207" s="146" t="str">
        <f>D206</f>
        <v>Regular</v>
      </c>
      <c r="E207" s="146" t="str">
        <f>E206</f>
        <v>Modifier</v>
      </c>
      <c r="F207" s="147" t="str">
        <f>F206</f>
        <v>KITCHEN</v>
      </c>
      <c r="G207" s="145" t="s">
        <v>429</v>
      </c>
      <c r="H207" s="145" t="s">
        <v>18</v>
      </c>
      <c r="I207" s="145" t="s">
        <v>436</v>
      </c>
      <c r="J207" s="149">
        <v>0</v>
      </c>
      <c r="K207" s="149"/>
      <c r="L207" s="150">
        <v>0</v>
      </c>
      <c r="M207" s="150">
        <v>0</v>
      </c>
      <c r="N207" s="151">
        <v>18</v>
      </c>
    </row>
    <row r="208" spans="1:14" ht="15" customHeight="1">
      <c r="A208" t="e">
        <f>VLOOKUP(C208,'Main Data'!C:C,1,0)</f>
        <v>#N/A</v>
      </c>
      <c r="B208" s="146"/>
      <c r="C208" s="144" t="s">
        <v>439</v>
      </c>
      <c r="D208" s="144" t="s">
        <v>440</v>
      </c>
      <c r="E208" s="144" t="s">
        <v>3</v>
      </c>
      <c r="F208" s="145" t="s">
        <v>77</v>
      </c>
      <c r="G208" s="145" t="s">
        <v>78</v>
      </c>
      <c r="H208" s="145" t="s">
        <v>305</v>
      </c>
      <c r="I208" s="145" t="s">
        <v>305</v>
      </c>
      <c r="J208" s="149">
        <v>48950</v>
      </c>
      <c r="K208" s="149"/>
      <c r="L208" s="150">
        <v>1272.4100000000001</v>
      </c>
      <c r="M208" s="150">
        <v>0</v>
      </c>
      <c r="N208" s="151">
        <v>44.5</v>
      </c>
    </row>
    <row r="209" spans="1:14" ht="15" customHeight="1">
      <c r="A209" t="e">
        <f>VLOOKUP(C209,'Main Data'!C:C,1,0)</f>
        <v>#N/A</v>
      </c>
      <c r="B209" s="146"/>
      <c r="C209" s="146" t="str">
        <f>C208</f>
        <v>32215081</v>
      </c>
      <c r="D209" s="146" t="str">
        <f>D208</f>
        <v>Entertainer 1100</v>
      </c>
      <c r="E209" s="146" t="str">
        <f>E208</f>
        <v>Item</v>
      </c>
      <c r="F209" s="145" t="s">
        <v>280</v>
      </c>
      <c r="G209" s="145" t="s">
        <v>78</v>
      </c>
      <c r="H209" s="145" t="s">
        <v>305</v>
      </c>
      <c r="I209" s="145" t="s">
        <v>305</v>
      </c>
      <c r="J209" s="149">
        <v>2200</v>
      </c>
      <c r="K209" s="149"/>
      <c r="L209" s="150">
        <v>241.54</v>
      </c>
      <c r="M209" s="150">
        <v>0</v>
      </c>
      <c r="N209" s="151">
        <v>2</v>
      </c>
    </row>
    <row r="210" spans="1:14" ht="15" customHeight="1">
      <c r="A210" t="e">
        <f>VLOOKUP(C210,'Main Data'!C:C,1,0)</f>
        <v>#N/A</v>
      </c>
      <c r="B210" s="146"/>
      <c r="C210" s="145" t="s">
        <v>441</v>
      </c>
      <c r="D210" s="145" t="s">
        <v>442</v>
      </c>
      <c r="E210" s="145" t="s">
        <v>3</v>
      </c>
      <c r="F210" s="145" t="s">
        <v>77</v>
      </c>
      <c r="G210" s="145" t="s">
        <v>78</v>
      </c>
      <c r="H210" s="145" t="s">
        <v>305</v>
      </c>
      <c r="I210" s="145" t="s">
        <v>305</v>
      </c>
      <c r="J210" s="149">
        <v>4050</v>
      </c>
      <c r="K210" s="149"/>
      <c r="L210" s="150">
        <v>1.05</v>
      </c>
      <c r="M210" s="150">
        <v>0</v>
      </c>
      <c r="N210" s="151">
        <v>3</v>
      </c>
    </row>
    <row r="211" spans="1:14" ht="15" customHeight="1">
      <c r="A211" t="e">
        <f>VLOOKUP(C211,'Main Data'!C:C,1,0)</f>
        <v>#N/A</v>
      </c>
      <c r="B211" s="146"/>
      <c r="C211" s="145" t="s">
        <v>443</v>
      </c>
      <c r="D211" s="145" t="s">
        <v>444</v>
      </c>
      <c r="E211" s="145" t="s">
        <v>3</v>
      </c>
      <c r="F211" s="145" t="s">
        <v>77</v>
      </c>
      <c r="G211" s="145" t="s">
        <v>78</v>
      </c>
      <c r="H211" s="145" t="s">
        <v>305</v>
      </c>
      <c r="I211" s="145" t="s">
        <v>305</v>
      </c>
      <c r="J211" s="149">
        <v>8400</v>
      </c>
      <c r="K211" s="149"/>
      <c r="L211" s="150">
        <v>32.979999999999997</v>
      </c>
      <c r="M211" s="150">
        <v>0</v>
      </c>
      <c r="N211" s="151">
        <v>7</v>
      </c>
    </row>
    <row r="212" spans="1:14" ht="15" customHeight="1">
      <c r="A212" t="e">
        <f>VLOOKUP(C212,'Main Data'!C:C,1,0)</f>
        <v>#N/A</v>
      </c>
      <c r="B212" s="146"/>
      <c r="C212" s="145" t="s">
        <v>445</v>
      </c>
      <c r="D212" s="145" t="s">
        <v>446</v>
      </c>
      <c r="E212" s="145" t="s">
        <v>3</v>
      </c>
      <c r="F212" s="145" t="s">
        <v>280</v>
      </c>
      <c r="G212" s="145" t="s">
        <v>78</v>
      </c>
      <c r="H212" s="145" t="s">
        <v>305</v>
      </c>
      <c r="I212" s="145" t="s">
        <v>305</v>
      </c>
      <c r="J212" s="149">
        <v>2000</v>
      </c>
      <c r="K212" s="149"/>
      <c r="L212" s="150">
        <v>0</v>
      </c>
      <c r="M212" s="150">
        <v>0</v>
      </c>
      <c r="N212" s="151">
        <v>1</v>
      </c>
    </row>
    <row r="213" spans="1:14" ht="15" customHeight="1">
      <c r="A213" t="e">
        <f>VLOOKUP(C213,'Main Data'!C:C,1,0)</f>
        <v>#N/A</v>
      </c>
      <c r="B213" s="146"/>
      <c r="C213" s="145" t="s">
        <v>447</v>
      </c>
      <c r="D213" s="145" t="s">
        <v>448</v>
      </c>
      <c r="E213" s="145" t="s">
        <v>3</v>
      </c>
      <c r="F213" s="145" t="s">
        <v>77</v>
      </c>
      <c r="G213" s="145" t="s">
        <v>78</v>
      </c>
      <c r="H213" s="145" t="s">
        <v>305</v>
      </c>
      <c r="I213" s="145" t="s">
        <v>305</v>
      </c>
      <c r="J213" s="149">
        <v>5000</v>
      </c>
      <c r="K213" s="149"/>
      <c r="L213" s="150">
        <v>33.18</v>
      </c>
      <c r="M213" s="150">
        <v>0</v>
      </c>
      <c r="N213" s="151">
        <v>2</v>
      </c>
    </row>
    <row r="214" spans="1:14" ht="15" customHeight="1">
      <c r="A214" t="e">
        <f>VLOOKUP(C214,'Main Data'!C:C,1,0)</f>
        <v>#N/A</v>
      </c>
      <c r="B214" s="146"/>
      <c r="C214" s="144" t="s">
        <v>449</v>
      </c>
      <c r="D214" s="144" t="s">
        <v>342</v>
      </c>
      <c r="E214" s="144" t="s">
        <v>3</v>
      </c>
      <c r="F214" s="145" t="s">
        <v>77</v>
      </c>
      <c r="G214" s="145" t="s">
        <v>78</v>
      </c>
      <c r="H214" s="145" t="s">
        <v>305</v>
      </c>
      <c r="I214" s="145" t="s">
        <v>305</v>
      </c>
      <c r="J214" s="149">
        <v>3000</v>
      </c>
      <c r="K214" s="149"/>
      <c r="L214" s="150">
        <v>19.91</v>
      </c>
      <c r="M214" s="150">
        <v>0</v>
      </c>
      <c r="N214" s="151">
        <v>1</v>
      </c>
    </row>
    <row r="215" spans="1:14" ht="15" customHeight="1">
      <c r="A215" t="e">
        <f>VLOOKUP(C215,'Main Data'!C:C,1,0)</f>
        <v>#N/A</v>
      </c>
      <c r="B215" s="146"/>
      <c r="C215" s="146" t="str">
        <f>C214</f>
        <v>32215089</v>
      </c>
      <c r="D215" s="146" t="str">
        <f>D214</f>
        <v>Crazy Box</v>
      </c>
      <c r="E215" s="146" t="str">
        <f>E214</f>
        <v>Item</v>
      </c>
      <c r="F215" s="145" t="s">
        <v>280</v>
      </c>
      <c r="G215" s="145" t="s">
        <v>78</v>
      </c>
      <c r="H215" s="145" t="s">
        <v>305</v>
      </c>
      <c r="I215" s="145" t="s">
        <v>305</v>
      </c>
      <c r="J215" s="149">
        <v>3000</v>
      </c>
      <c r="K215" s="149"/>
      <c r="L215" s="150">
        <v>0</v>
      </c>
      <c r="M215" s="150">
        <v>0</v>
      </c>
      <c r="N215" s="151">
        <v>1</v>
      </c>
    </row>
    <row r="216" spans="1:14" ht="15" customHeight="1">
      <c r="A216" t="e">
        <f>VLOOKUP(C216,'Main Data'!C:C,1,0)</f>
        <v>#N/A</v>
      </c>
      <c r="B216" s="146"/>
      <c r="C216" s="145" t="s">
        <v>450</v>
      </c>
      <c r="D216" s="145" t="s">
        <v>451</v>
      </c>
      <c r="E216" s="145" t="s">
        <v>3</v>
      </c>
      <c r="F216" s="145" t="s">
        <v>77</v>
      </c>
      <c r="G216" s="145" t="s">
        <v>78</v>
      </c>
      <c r="H216" s="145" t="s">
        <v>305</v>
      </c>
      <c r="I216" s="145" t="s">
        <v>305</v>
      </c>
      <c r="J216" s="149">
        <v>700</v>
      </c>
      <c r="K216" s="149"/>
      <c r="L216" s="150">
        <v>4.6500000000000004</v>
      </c>
      <c r="M216" s="150">
        <v>0</v>
      </c>
      <c r="N216" s="151">
        <v>1</v>
      </c>
    </row>
    <row r="217" spans="1:14" ht="15" customHeight="1">
      <c r="A217" t="e">
        <f>VLOOKUP(C217,'Main Data'!C:C,1,0)</f>
        <v>#N/A</v>
      </c>
      <c r="B217" s="146"/>
      <c r="C217" s="145" t="s">
        <v>452</v>
      </c>
      <c r="D217" s="145" t="s">
        <v>453</v>
      </c>
      <c r="E217" s="145" t="s">
        <v>3</v>
      </c>
      <c r="F217" s="145" t="s">
        <v>77</v>
      </c>
      <c r="G217" s="145" t="s">
        <v>78</v>
      </c>
      <c r="H217" s="145" t="s">
        <v>359</v>
      </c>
      <c r="I217" s="145" t="s">
        <v>360</v>
      </c>
      <c r="J217" s="149">
        <v>510</v>
      </c>
      <c r="K217" s="149"/>
      <c r="L217" s="150">
        <v>0</v>
      </c>
      <c r="M217" s="150">
        <v>0</v>
      </c>
      <c r="N217" s="151">
        <v>3</v>
      </c>
    </row>
    <row r="218" spans="1:14" ht="15" hidden="1" customHeight="1">
      <c r="A218" t="str">
        <f>VLOOKUP(C218,'Main Data'!C:C,1,0)</f>
        <v>32215177</v>
      </c>
      <c r="B218" s="146"/>
      <c r="C218" s="145" t="s">
        <v>454</v>
      </c>
      <c r="D218" s="145" t="s">
        <v>455</v>
      </c>
      <c r="E218" s="145" t="s">
        <v>3</v>
      </c>
      <c r="F218" s="145" t="s">
        <v>16</v>
      </c>
      <c r="G218" s="145" t="s">
        <v>156</v>
      </c>
      <c r="H218" s="145" t="s">
        <v>165</v>
      </c>
      <c r="I218" s="145" t="s">
        <v>177</v>
      </c>
      <c r="J218" s="149">
        <v>2000</v>
      </c>
      <c r="K218" s="149"/>
      <c r="L218" s="150">
        <v>104.94</v>
      </c>
      <c r="M218" s="150">
        <v>425.27</v>
      </c>
      <c r="N218" s="151">
        <v>10</v>
      </c>
    </row>
    <row r="219" spans="1:14" ht="15" customHeight="1">
      <c r="A219" t="e">
        <f>VLOOKUP(C219,'Main Data'!C:C,1,0)</f>
        <v>#N/A</v>
      </c>
      <c r="B219" s="146"/>
      <c r="C219" s="144" t="s">
        <v>456</v>
      </c>
      <c r="D219" s="144" t="s">
        <v>457</v>
      </c>
      <c r="E219" s="144" t="s">
        <v>3</v>
      </c>
      <c r="F219" s="145" t="s">
        <v>77</v>
      </c>
      <c r="G219" s="145" t="s">
        <v>78</v>
      </c>
      <c r="H219" s="145" t="s">
        <v>27</v>
      </c>
      <c r="I219" s="145" t="s">
        <v>458</v>
      </c>
      <c r="J219" s="149">
        <v>29538.9</v>
      </c>
      <c r="K219" s="149"/>
      <c r="L219" s="150">
        <v>373.2</v>
      </c>
      <c r="M219" s="150">
        <v>0</v>
      </c>
      <c r="N219" s="151">
        <v>64</v>
      </c>
    </row>
    <row r="220" spans="1:14" ht="15" customHeight="1">
      <c r="A220" t="e">
        <f>VLOOKUP(C220,'Main Data'!C:C,1,0)</f>
        <v>#N/A</v>
      </c>
      <c r="B220" s="146"/>
      <c r="C220" s="146" t="str">
        <f>C219</f>
        <v>32215207</v>
      </c>
      <c r="D220" s="146" t="str">
        <f>D219</f>
        <v>Service Charge</v>
      </c>
      <c r="E220" s="146" t="str">
        <f>E219</f>
        <v>Item</v>
      </c>
      <c r="F220" s="145" t="s">
        <v>280</v>
      </c>
      <c r="G220" s="145" t="s">
        <v>78</v>
      </c>
      <c r="H220" s="145" t="s">
        <v>27</v>
      </c>
      <c r="I220" s="145" t="s">
        <v>458</v>
      </c>
      <c r="J220" s="149">
        <v>41</v>
      </c>
      <c r="K220" s="149"/>
      <c r="L220" s="150">
        <v>0.15</v>
      </c>
      <c r="M220" s="150">
        <v>0</v>
      </c>
      <c r="N220" s="151">
        <v>3</v>
      </c>
    </row>
    <row r="221" spans="1:14" ht="15" customHeight="1">
      <c r="A221" t="e">
        <f>VLOOKUP(C221,'Main Data'!C:C,1,0)</f>
        <v>#N/A</v>
      </c>
      <c r="B221" s="146"/>
      <c r="C221" s="145" t="s">
        <v>459</v>
      </c>
      <c r="D221" s="145" t="s">
        <v>460</v>
      </c>
      <c r="E221" s="145" t="s">
        <v>3</v>
      </c>
      <c r="F221" s="145" t="s">
        <v>77</v>
      </c>
      <c r="G221" s="145" t="s">
        <v>78</v>
      </c>
      <c r="H221" s="145" t="s">
        <v>27</v>
      </c>
      <c r="I221" s="145" t="s">
        <v>458</v>
      </c>
      <c r="J221" s="149">
        <v>14775</v>
      </c>
      <c r="K221" s="149"/>
      <c r="L221" s="150">
        <v>27.5</v>
      </c>
      <c r="M221" s="150">
        <v>0</v>
      </c>
      <c r="N221" s="151">
        <v>21</v>
      </c>
    </row>
    <row r="222" spans="1:14" ht="15" customHeight="1">
      <c r="A222" t="e">
        <f>VLOOKUP(C222,'Main Data'!C:C,1,0)</f>
        <v>#N/A</v>
      </c>
      <c r="B222" s="146"/>
      <c r="C222" s="144" t="s">
        <v>461</v>
      </c>
      <c r="D222" s="144" t="s">
        <v>462</v>
      </c>
      <c r="E222" s="144" t="s">
        <v>3</v>
      </c>
      <c r="F222" s="145" t="s">
        <v>77</v>
      </c>
      <c r="G222" s="145" t="s">
        <v>78</v>
      </c>
      <c r="H222" s="145" t="s">
        <v>27</v>
      </c>
      <c r="I222" s="145" t="s">
        <v>458</v>
      </c>
      <c r="J222" s="149">
        <v>16050</v>
      </c>
      <c r="K222" s="149"/>
      <c r="L222" s="150">
        <v>795.78</v>
      </c>
      <c r="M222" s="150">
        <v>0</v>
      </c>
      <c r="N222" s="151">
        <v>16</v>
      </c>
    </row>
    <row r="223" spans="1:14" ht="15" customHeight="1">
      <c r="A223" t="e">
        <f>VLOOKUP(C223,'Main Data'!C:C,1,0)</f>
        <v>#N/A</v>
      </c>
      <c r="B223" s="146"/>
      <c r="C223" s="146" t="str">
        <f>C222</f>
        <v>32215209</v>
      </c>
      <c r="D223" s="146" t="str">
        <f>D222</f>
        <v>Table Setup</v>
      </c>
      <c r="E223" s="146" t="str">
        <f>E222</f>
        <v>Item</v>
      </c>
      <c r="F223" s="145" t="s">
        <v>280</v>
      </c>
      <c r="G223" s="145" t="s">
        <v>78</v>
      </c>
      <c r="H223" s="145" t="s">
        <v>27</v>
      </c>
      <c r="I223" s="145" t="s">
        <v>458</v>
      </c>
      <c r="J223" s="149">
        <v>3340</v>
      </c>
      <c r="K223" s="149"/>
      <c r="L223" s="150">
        <v>0</v>
      </c>
      <c r="M223" s="150">
        <v>0</v>
      </c>
      <c r="N223" s="151">
        <v>2</v>
      </c>
    </row>
    <row r="224" spans="1:14" ht="15" customHeight="1">
      <c r="A224" t="e">
        <f>VLOOKUP(C224,'Main Data'!C:C,1,0)</f>
        <v>#N/A</v>
      </c>
      <c r="B224" s="146"/>
      <c r="C224" s="145" t="s">
        <v>463</v>
      </c>
      <c r="D224" s="145" t="s">
        <v>464</v>
      </c>
      <c r="E224" s="145" t="s">
        <v>3</v>
      </c>
      <c r="F224" s="145" t="s">
        <v>77</v>
      </c>
      <c r="G224" s="145" t="s">
        <v>78</v>
      </c>
      <c r="H224" s="145" t="s">
        <v>27</v>
      </c>
      <c r="I224" s="145" t="s">
        <v>458</v>
      </c>
      <c r="J224" s="149">
        <v>83190</v>
      </c>
      <c r="K224" s="149"/>
      <c r="L224" s="150">
        <v>1663.5</v>
      </c>
      <c r="M224" s="150">
        <v>0</v>
      </c>
      <c r="N224" s="151">
        <v>22</v>
      </c>
    </row>
    <row r="225" spans="1:14" ht="15" customHeight="1">
      <c r="A225" t="e">
        <f>VLOOKUP(C225,'Main Data'!C:C,1,0)</f>
        <v>#N/A</v>
      </c>
      <c r="B225" s="146"/>
      <c r="C225" s="145" t="s">
        <v>465</v>
      </c>
      <c r="D225" s="145" t="s">
        <v>466</v>
      </c>
      <c r="E225" s="145" t="s">
        <v>3</v>
      </c>
      <c r="F225" s="145" t="s">
        <v>77</v>
      </c>
      <c r="G225" s="145" t="s">
        <v>78</v>
      </c>
      <c r="H225" s="145" t="s">
        <v>27</v>
      </c>
      <c r="I225" s="145" t="s">
        <v>458</v>
      </c>
      <c r="J225" s="149">
        <v>9870</v>
      </c>
      <c r="K225" s="149"/>
      <c r="L225" s="150">
        <v>48.24</v>
      </c>
      <c r="M225" s="150">
        <v>0</v>
      </c>
      <c r="N225" s="151">
        <v>3</v>
      </c>
    </row>
    <row r="226" spans="1:14" ht="15" customHeight="1">
      <c r="A226" t="e">
        <f>VLOOKUP(C226,'Main Data'!C:C,1,0)</f>
        <v>#N/A</v>
      </c>
      <c r="B226" s="146"/>
      <c r="C226" s="145" t="s">
        <v>467</v>
      </c>
      <c r="D226" s="145" t="s">
        <v>468</v>
      </c>
      <c r="E226" s="145" t="s">
        <v>3</v>
      </c>
      <c r="F226" s="145" t="s">
        <v>77</v>
      </c>
      <c r="G226" s="145" t="s">
        <v>78</v>
      </c>
      <c r="H226" s="145" t="s">
        <v>27</v>
      </c>
      <c r="I226" s="145" t="s">
        <v>458</v>
      </c>
      <c r="J226" s="149">
        <v>1300</v>
      </c>
      <c r="K226" s="149"/>
      <c r="L226" s="150">
        <v>0</v>
      </c>
      <c r="M226" s="150">
        <v>0</v>
      </c>
      <c r="N226" s="151">
        <v>1</v>
      </c>
    </row>
    <row r="227" spans="1:14" ht="15" customHeight="1">
      <c r="A227" t="e">
        <f>VLOOKUP(C227,'Main Data'!C:C,1,0)</f>
        <v>#N/A</v>
      </c>
      <c r="B227" s="146"/>
      <c r="C227" s="144" t="s">
        <v>469</v>
      </c>
      <c r="D227" s="144" t="s">
        <v>470</v>
      </c>
      <c r="E227" s="144" t="s">
        <v>3</v>
      </c>
      <c r="F227" s="145" t="s">
        <v>77</v>
      </c>
      <c r="G227" s="145" t="s">
        <v>78</v>
      </c>
      <c r="H227" s="145" t="s">
        <v>278</v>
      </c>
      <c r="I227" s="145" t="s">
        <v>279</v>
      </c>
      <c r="J227" s="149">
        <v>700</v>
      </c>
      <c r="K227" s="149"/>
      <c r="L227" s="150">
        <v>0</v>
      </c>
      <c r="M227" s="150">
        <v>0</v>
      </c>
      <c r="N227" s="151">
        <v>5</v>
      </c>
    </row>
    <row r="228" spans="1:14" ht="15" customHeight="1">
      <c r="A228" t="e">
        <f>VLOOKUP(C228,'Main Data'!C:C,1,0)</f>
        <v>#N/A</v>
      </c>
      <c r="B228" s="146"/>
      <c r="C228" s="146" t="str">
        <f>C227</f>
        <v>32215382</v>
      </c>
      <c r="D228" s="146" t="str">
        <f>D227</f>
        <v>Photo Frame Decoration new</v>
      </c>
      <c r="E228" s="146" t="str">
        <f>E227</f>
        <v>Item</v>
      </c>
      <c r="F228" s="145" t="s">
        <v>280</v>
      </c>
      <c r="G228" s="145" t="s">
        <v>78</v>
      </c>
      <c r="H228" s="145" t="s">
        <v>278</v>
      </c>
      <c r="I228" s="145" t="s">
        <v>279</v>
      </c>
      <c r="J228" s="149">
        <v>420</v>
      </c>
      <c r="K228" s="149"/>
      <c r="L228" s="150">
        <v>0</v>
      </c>
      <c r="M228" s="150">
        <v>0</v>
      </c>
      <c r="N228" s="151">
        <v>3</v>
      </c>
    </row>
    <row r="229" spans="1:14" ht="15" customHeight="1">
      <c r="A229" t="e">
        <f>VLOOKUP(C229,'Main Data'!C:C,1,0)</f>
        <v>#N/A</v>
      </c>
      <c r="B229" s="146"/>
      <c r="C229" s="144" t="s">
        <v>471</v>
      </c>
      <c r="D229" s="144" t="s">
        <v>472</v>
      </c>
      <c r="E229" s="144" t="s">
        <v>3</v>
      </c>
      <c r="F229" s="145" t="s">
        <v>77</v>
      </c>
      <c r="G229" s="145" t="s">
        <v>78</v>
      </c>
      <c r="H229" s="145" t="s">
        <v>312</v>
      </c>
      <c r="I229" s="145" t="s">
        <v>305</v>
      </c>
      <c r="J229" s="149">
        <v>2750</v>
      </c>
      <c r="K229" s="149"/>
      <c r="L229" s="150">
        <v>5.34</v>
      </c>
      <c r="M229" s="150">
        <v>0</v>
      </c>
      <c r="N229" s="151">
        <v>55</v>
      </c>
    </row>
    <row r="230" spans="1:14" ht="15" customHeight="1">
      <c r="A230" t="e">
        <f>VLOOKUP(C230,'Main Data'!C:C,1,0)</f>
        <v>#N/A</v>
      </c>
      <c r="B230" s="146"/>
      <c r="C230" s="146" t="str">
        <f>C229</f>
        <v>32215383</v>
      </c>
      <c r="D230" s="146" t="str">
        <f>D229</f>
        <v>E Wday Ticket</v>
      </c>
      <c r="E230" s="146" t="str">
        <f>E229</f>
        <v>Item</v>
      </c>
      <c r="F230" s="145" t="s">
        <v>280</v>
      </c>
      <c r="G230" s="145" t="s">
        <v>78</v>
      </c>
      <c r="H230" s="145" t="s">
        <v>312</v>
      </c>
      <c r="I230" s="145" t="s">
        <v>305</v>
      </c>
      <c r="J230" s="149">
        <v>950</v>
      </c>
      <c r="K230" s="149"/>
      <c r="L230" s="150">
        <v>0</v>
      </c>
      <c r="M230" s="150">
        <v>0</v>
      </c>
      <c r="N230" s="151">
        <v>19</v>
      </c>
    </row>
    <row r="231" spans="1:14" ht="15" hidden="1" customHeight="1">
      <c r="A231" t="str">
        <f>VLOOKUP(C231,'Main Data'!C:C,1,0)</f>
        <v>32215408</v>
      </c>
      <c r="B231" s="146"/>
      <c r="C231" s="145" t="s">
        <v>473</v>
      </c>
      <c r="D231" s="145" t="s">
        <v>474</v>
      </c>
      <c r="E231" s="145" t="s">
        <v>3</v>
      </c>
      <c r="F231" s="145" t="s">
        <v>16</v>
      </c>
      <c r="G231" s="145" t="s">
        <v>156</v>
      </c>
      <c r="H231" s="145" t="s">
        <v>183</v>
      </c>
      <c r="I231" s="145" t="s">
        <v>184</v>
      </c>
      <c r="J231" s="149">
        <v>180</v>
      </c>
      <c r="K231" s="149"/>
      <c r="L231" s="150">
        <v>0</v>
      </c>
      <c r="M231" s="150">
        <v>21.21</v>
      </c>
      <c r="N231" s="151">
        <v>2</v>
      </c>
    </row>
    <row r="232" spans="1:14" ht="15" customHeight="1">
      <c r="A232" t="e">
        <f>VLOOKUP(C232,'Main Data'!C:C,1,0)</f>
        <v>#N/A</v>
      </c>
      <c r="B232" s="146"/>
      <c r="C232" s="145" t="s">
        <v>475</v>
      </c>
      <c r="D232" s="145" t="s">
        <v>476</v>
      </c>
      <c r="E232" s="145" t="s">
        <v>3</v>
      </c>
      <c r="F232" s="145" t="s">
        <v>77</v>
      </c>
      <c r="G232" s="145" t="s">
        <v>78</v>
      </c>
      <c r="H232" s="145" t="s">
        <v>359</v>
      </c>
      <c r="I232" s="145" t="s">
        <v>360</v>
      </c>
      <c r="J232" s="149">
        <v>2600</v>
      </c>
      <c r="K232" s="149"/>
      <c r="L232" s="150">
        <v>230</v>
      </c>
      <c r="M232" s="150">
        <v>0</v>
      </c>
      <c r="N232" s="151">
        <v>13</v>
      </c>
    </row>
    <row r="233" spans="1:14" ht="15" customHeight="1">
      <c r="A233" t="e">
        <f>VLOOKUP(C233,'Main Data'!C:C,1,0)</f>
        <v>#N/A</v>
      </c>
      <c r="B233" s="146"/>
      <c r="C233" s="145" t="s">
        <v>477</v>
      </c>
      <c r="D233" s="145" t="s">
        <v>478</v>
      </c>
      <c r="E233" s="145" t="s">
        <v>3</v>
      </c>
      <c r="F233" s="145" t="s">
        <v>77</v>
      </c>
      <c r="G233" s="145" t="s">
        <v>78</v>
      </c>
      <c r="H233" s="145" t="s">
        <v>393</v>
      </c>
      <c r="I233" s="145" t="s">
        <v>394</v>
      </c>
      <c r="J233" s="149">
        <v>6700</v>
      </c>
      <c r="K233" s="149"/>
      <c r="L233" s="150">
        <v>8.8800000000000008</v>
      </c>
      <c r="M233" s="150">
        <v>0</v>
      </c>
      <c r="N233" s="151">
        <v>67</v>
      </c>
    </row>
    <row r="234" spans="1:14" ht="15" hidden="1" customHeight="1">
      <c r="A234" t="str">
        <f>VLOOKUP(C234,'Main Data'!C:C,1,0)</f>
        <v>32215473</v>
      </c>
      <c r="B234" s="146"/>
      <c r="C234" s="145" t="s">
        <v>479</v>
      </c>
      <c r="D234" s="145" t="s">
        <v>455</v>
      </c>
      <c r="E234" s="145" t="s">
        <v>3</v>
      </c>
      <c r="F234" s="145" t="s">
        <v>16</v>
      </c>
      <c r="G234" s="145" t="s">
        <v>156</v>
      </c>
      <c r="H234" s="145" t="s">
        <v>165</v>
      </c>
      <c r="I234" s="145" t="s">
        <v>480</v>
      </c>
      <c r="J234" s="149">
        <v>200</v>
      </c>
      <c r="K234" s="149"/>
      <c r="L234" s="150">
        <v>0.82</v>
      </c>
      <c r="M234" s="150">
        <v>32.67</v>
      </c>
      <c r="N234" s="151">
        <v>1</v>
      </c>
    </row>
    <row r="235" spans="1:14" ht="15" hidden="1" customHeight="1">
      <c r="A235" t="str">
        <f>VLOOKUP(C235,'Main Data'!C:C,1,0)</f>
        <v>32215480</v>
      </c>
      <c r="B235" s="146"/>
      <c r="C235" s="145" t="s">
        <v>481</v>
      </c>
      <c r="D235" s="145" t="s">
        <v>482</v>
      </c>
      <c r="E235" s="145" t="s">
        <v>30</v>
      </c>
      <c r="F235" s="145" t="s">
        <v>22</v>
      </c>
      <c r="G235" s="145" t="s">
        <v>23</v>
      </c>
      <c r="H235" s="145" t="s">
        <v>24</v>
      </c>
      <c r="I235" s="145" t="s">
        <v>483</v>
      </c>
      <c r="J235" s="149">
        <v>0</v>
      </c>
      <c r="K235" s="149"/>
      <c r="L235" s="150">
        <v>0</v>
      </c>
      <c r="M235" s="150">
        <v>103.717515151515</v>
      </c>
      <c r="N235" s="151">
        <v>88</v>
      </c>
    </row>
    <row r="236" spans="1:14" ht="15" hidden="1" customHeight="1">
      <c r="A236" t="str">
        <f>VLOOKUP(C236,'Main Data'!C:C,1,0)</f>
        <v>32215481</v>
      </c>
      <c r="B236" s="146"/>
      <c r="C236" s="145" t="s">
        <v>484</v>
      </c>
      <c r="D236" s="145" t="s">
        <v>485</v>
      </c>
      <c r="E236" s="145" t="s">
        <v>30</v>
      </c>
      <c r="F236" s="145" t="s">
        <v>22</v>
      </c>
      <c r="G236" s="145" t="s">
        <v>23</v>
      </c>
      <c r="H236" s="145" t="s">
        <v>24</v>
      </c>
      <c r="I236" s="145" t="s">
        <v>483</v>
      </c>
      <c r="J236" s="149">
        <v>0</v>
      </c>
      <c r="K236" s="149"/>
      <c r="L236" s="150">
        <v>0</v>
      </c>
      <c r="M236" s="150">
        <v>24.727499999999999</v>
      </c>
      <c r="N236" s="151">
        <v>15</v>
      </c>
    </row>
    <row r="237" spans="1:14" ht="15" hidden="1" customHeight="1">
      <c r="A237" t="str">
        <f>VLOOKUP(C237,'Main Data'!C:C,1,0)</f>
        <v>32215483</v>
      </c>
      <c r="B237" s="146"/>
      <c r="C237" s="145" t="s">
        <v>486</v>
      </c>
      <c r="D237" s="145" t="s">
        <v>487</v>
      </c>
      <c r="E237" s="145" t="s">
        <v>30</v>
      </c>
      <c r="F237" s="145" t="s">
        <v>22</v>
      </c>
      <c r="G237" s="145" t="s">
        <v>23</v>
      </c>
      <c r="H237" s="145" t="s">
        <v>24</v>
      </c>
      <c r="I237" s="145" t="s">
        <v>483</v>
      </c>
      <c r="J237" s="149">
        <v>0</v>
      </c>
      <c r="K237" s="149"/>
      <c r="L237" s="150">
        <v>0</v>
      </c>
      <c r="M237" s="150">
        <v>47.977499999999999</v>
      </c>
      <c r="N237" s="151">
        <v>11</v>
      </c>
    </row>
    <row r="238" spans="1:14" ht="15" hidden="1" customHeight="1">
      <c r="A238" t="str">
        <f>VLOOKUP(C238,'Main Data'!C:C,1,0)</f>
        <v>32215484</v>
      </c>
      <c r="B238" s="146"/>
      <c r="C238" s="145" t="s">
        <v>488</v>
      </c>
      <c r="D238" s="145" t="s">
        <v>489</v>
      </c>
      <c r="E238" s="145" t="s">
        <v>30</v>
      </c>
      <c r="F238" s="145" t="s">
        <v>22</v>
      </c>
      <c r="G238" s="145" t="s">
        <v>23</v>
      </c>
      <c r="H238" s="145" t="s">
        <v>24</v>
      </c>
      <c r="I238" s="145" t="s">
        <v>483</v>
      </c>
      <c r="J238" s="149">
        <v>0</v>
      </c>
      <c r="K238" s="149"/>
      <c r="L238" s="150">
        <v>0</v>
      </c>
      <c r="M238" s="150">
        <v>130.57333333333301</v>
      </c>
      <c r="N238" s="151">
        <v>31</v>
      </c>
    </row>
    <row r="239" spans="1:14" ht="15" hidden="1" customHeight="1">
      <c r="A239" t="str">
        <f>VLOOKUP(C239,'Main Data'!C:C,1,0)</f>
        <v>32215485</v>
      </c>
      <c r="B239" s="146"/>
      <c r="C239" s="145" t="s">
        <v>490</v>
      </c>
      <c r="D239" s="145" t="s">
        <v>491</v>
      </c>
      <c r="E239" s="145" t="s">
        <v>30</v>
      </c>
      <c r="F239" s="145" t="s">
        <v>22</v>
      </c>
      <c r="G239" s="145" t="s">
        <v>23</v>
      </c>
      <c r="H239" s="145" t="s">
        <v>24</v>
      </c>
      <c r="I239" s="145" t="s">
        <v>483</v>
      </c>
      <c r="J239" s="149">
        <v>0</v>
      </c>
      <c r="K239" s="149"/>
      <c r="L239" s="150">
        <v>0</v>
      </c>
      <c r="M239" s="150">
        <v>64.515000000000001</v>
      </c>
      <c r="N239" s="151">
        <v>14</v>
      </c>
    </row>
    <row r="240" spans="1:14" ht="15" hidden="1" customHeight="1">
      <c r="A240" t="str">
        <f>VLOOKUP(C240,'Main Data'!C:C,1,0)</f>
        <v>32215487</v>
      </c>
      <c r="B240" s="146"/>
      <c r="C240" s="145" t="s">
        <v>492</v>
      </c>
      <c r="D240" s="145" t="s">
        <v>493</v>
      </c>
      <c r="E240" s="145" t="s">
        <v>30</v>
      </c>
      <c r="F240" s="145" t="s">
        <v>22</v>
      </c>
      <c r="G240" s="145" t="s">
        <v>23</v>
      </c>
      <c r="H240" s="145" t="s">
        <v>24</v>
      </c>
      <c r="I240" s="145" t="s">
        <v>483</v>
      </c>
      <c r="J240" s="149">
        <v>0</v>
      </c>
      <c r="K240" s="149"/>
      <c r="L240" s="150">
        <v>0</v>
      </c>
      <c r="M240" s="150">
        <v>4.32</v>
      </c>
      <c r="N240" s="151">
        <v>1</v>
      </c>
    </row>
    <row r="241" spans="1:14" ht="15" hidden="1" customHeight="1">
      <c r="A241" t="str">
        <f>VLOOKUP(C241,'Main Data'!C:C,1,0)</f>
        <v>32215488</v>
      </c>
      <c r="B241" s="146"/>
      <c r="C241" s="145" t="s">
        <v>494</v>
      </c>
      <c r="D241" s="145" t="s">
        <v>495</v>
      </c>
      <c r="E241" s="145" t="s">
        <v>30</v>
      </c>
      <c r="F241" s="145" t="s">
        <v>22</v>
      </c>
      <c r="G241" s="145" t="s">
        <v>23</v>
      </c>
      <c r="H241" s="145" t="s">
        <v>24</v>
      </c>
      <c r="I241" s="145" t="s">
        <v>483</v>
      </c>
      <c r="J241" s="149">
        <v>0</v>
      </c>
      <c r="K241" s="149"/>
      <c r="L241" s="150">
        <v>0</v>
      </c>
      <c r="M241" s="150">
        <v>12.59</v>
      </c>
      <c r="N241" s="151">
        <v>9</v>
      </c>
    </row>
    <row r="242" spans="1:14" ht="15" hidden="1" customHeight="1">
      <c r="A242" t="str">
        <f>VLOOKUP(C242,'Main Data'!C:C,1,0)</f>
        <v>32215489</v>
      </c>
      <c r="B242" s="146"/>
      <c r="C242" s="145" t="s">
        <v>496</v>
      </c>
      <c r="D242" s="145" t="s">
        <v>497</v>
      </c>
      <c r="E242" s="145" t="s">
        <v>30</v>
      </c>
      <c r="F242" s="145" t="s">
        <v>22</v>
      </c>
      <c r="G242" s="145" t="s">
        <v>23</v>
      </c>
      <c r="H242" s="145" t="s">
        <v>24</v>
      </c>
      <c r="I242" s="145" t="s">
        <v>483</v>
      </c>
      <c r="J242" s="149">
        <v>0</v>
      </c>
      <c r="K242" s="149"/>
      <c r="L242" s="150">
        <v>0</v>
      </c>
      <c r="M242" s="150">
        <v>8.6449999999999996</v>
      </c>
      <c r="N242" s="151">
        <v>6</v>
      </c>
    </row>
    <row r="243" spans="1:14" ht="15" customHeight="1">
      <c r="A243" t="e">
        <f>VLOOKUP(C243,'Main Data'!C:C,1,0)</f>
        <v>#N/A</v>
      </c>
      <c r="B243" s="146"/>
      <c r="C243" s="145" t="s">
        <v>498</v>
      </c>
      <c r="D243" s="145" t="s">
        <v>499</v>
      </c>
      <c r="E243" s="145" t="s">
        <v>76</v>
      </c>
      <c r="F243" s="145" t="s">
        <v>280</v>
      </c>
      <c r="G243" s="145" t="s">
        <v>17</v>
      </c>
      <c r="H243" s="145" t="s">
        <v>305</v>
      </c>
      <c r="I243" s="145" t="s">
        <v>326</v>
      </c>
      <c r="J243" s="149">
        <v>1500</v>
      </c>
      <c r="K243" s="149"/>
      <c r="L243" s="150">
        <v>0</v>
      </c>
      <c r="M243" s="150">
        <v>0</v>
      </c>
      <c r="N243" s="151">
        <v>1</v>
      </c>
    </row>
    <row r="244" spans="1:14" ht="15" hidden="1" customHeight="1">
      <c r="A244" t="str">
        <f>VLOOKUP(C244,'Main Data'!C:C,1,0)</f>
        <v>32215495</v>
      </c>
      <c r="B244" s="146"/>
      <c r="C244" s="145" t="s">
        <v>500</v>
      </c>
      <c r="D244" s="145" t="s">
        <v>495</v>
      </c>
      <c r="E244" s="145" t="s">
        <v>30</v>
      </c>
      <c r="F244" s="145" t="s">
        <v>22</v>
      </c>
      <c r="G244" s="145" t="s">
        <v>23</v>
      </c>
      <c r="H244" s="145" t="s">
        <v>24</v>
      </c>
      <c r="I244" s="145" t="s">
        <v>31</v>
      </c>
      <c r="J244" s="149">
        <v>0</v>
      </c>
      <c r="K244" s="149"/>
      <c r="L244" s="150">
        <v>0</v>
      </c>
      <c r="M244" s="150">
        <v>25.18</v>
      </c>
      <c r="N244" s="151">
        <v>18</v>
      </c>
    </row>
    <row r="245" spans="1:14" ht="15" hidden="1" customHeight="1">
      <c r="A245" t="str">
        <f>VLOOKUP(C245,'Main Data'!C:C,1,0)</f>
        <v>32215496</v>
      </c>
      <c r="B245" s="146"/>
      <c r="C245" s="145" t="s">
        <v>501</v>
      </c>
      <c r="D245" s="145" t="s">
        <v>502</v>
      </c>
      <c r="E245" s="145" t="s">
        <v>30</v>
      </c>
      <c r="F245" s="145" t="s">
        <v>22</v>
      </c>
      <c r="G245" s="145" t="s">
        <v>23</v>
      </c>
      <c r="H245" s="145" t="s">
        <v>24</v>
      </c>
      <c r="I245" s="145" t="s">
        <v>31</v>
      </c>
      <c r="J245" s="149">
        <v>0</v>
      </c>
      <c r="K245" s="149"/>
      <c r="L245" s="150">
        <v>0</v>
      </c>
      <c r="M245" s="150">
        <v>41.836666666666702</v>
      </c>
      <c r="N245" s="151">
        <v>29</v>
      </c>
    </row>
    <row r="246" spans="1:14" ht="15" hidden="1" customHeight="1">
      <c r="A246" t="str">
        <f>VLOOKUP(C246,'Main Data'!C:C,1,0)</f>
        <v>32215497</v>
      </c>
      <c r="B246" s="146"/>
      <c r="C246" s="145" t="s">
        <v>503</v>
      </c>
      <c r="D246" s="145" t="s">
        <v>504</v>
      </c>
      <c r="E246" s="145" t="s">
        <v>30</v>
      </c>
      <c r="F246" s="145" t="s">
        <v>22</v>
      </c>
      <c r="G246" s="145" t="s">
        <v>23</v>
      </c>
      <c r="H246" s="145" t="s">
        <v>24</v>
      </c>
      <c r="I246" s="145" t="s">
        <v>31</v>
      </c>
      <c r="J246" s="149">
        <v>0</v>
      </c>
      <c r="K246" s="149"/>
      <c r="L246" s="150">
        <v>0</v>
      </c>
      <c r="M246" s="150">
        <v>0</v>
      </c>
      <c r="N246" s="151">
        <v>8</v>
      </c>
    </row>
    <row r="247" spans="1:14" ht="15" hidden="1" customHeight="1">
      <c r="A247" t="str">
        <f>VLOOKUP(C247,'Main Data'!C:C,1,0)</f>
        <v>32215511</v>
      </c>
      <c r="B247" s="146"/>
      <c r="C247" s="145" t="s">
        <v>505</v>
      </c>
      <c r="D247" s="145" t="s">
        <v>506</v>
      </c>
      <c r="E247" s="145" t="s">
        <v>30</v>
      </c>
      <c r="F247" s="145" t="s">
        <v>16</v>
      </c>
      <c r="G247" s="145" t="s">
        <v>17</v>
      </c>
      <c r="H247" s="145" t="s">
        <v>24</v>
      </c>
      <c r="I247" s="145" t="s">
        <v>507</v>
      </c>
      <c r="J247" s="149">
        <v>0</v>
      </c>
      <c r="K247" s="149"/>
      <c r="L247" s="150">
        <v>0</v>
      </c>
      <c r="M247" s="150">
        <v>2.34</v>
      </c>
      <c r="N247" s="151">
        <v>1</v>
      </c>
    </row>
    <row r="248" spans="1:14" ht="15" hidden="1" customHeight="1">
      <c r="A248" t="str">
        <f>VLOOKUP(C248,'Main Data'!C:C,1,0)</f>
        <v>32215513</v>
      </c>
      <c r="B248" s="146"/>
      <c r="C248" s="144" t="s">
        <v>508</v>
      </c>
      <c r="D248" s="144" t="s">
        <v>509</v>
      </c>
      <c r="E248" s="144" t="s">
        <v>30</v>
      </c>
      <c r="F248" s="144" t="s">
        <v>16</v>
      </c>
      <c r="G248" s="145" t="s">
        <v>427</v>
      </c>
      <c r="H248" s="145" t="s">
        <v>24</v>
      </c>
      <c r="I248" s="145" t="s">
        <v>507</v>
      </c>
      <c r="J248" s="149">
        <v>0</v>
      </c>
      <c r="K248" s="149"/>
      <c r="L248" s="150">
        <v>0</v>
      </c>
      <c r="M248" s="150">
        <v>5.19</v>
      </c>
      <c r="N248" s="151">
        <v>2</v>
      </c>
    </row>
    <row r="249" spans="1:14" ht="15" hidden="1" customHeight="1">
      <c r="A249" t="str">
        <f>VLOOKUP(C249,'Main Data'!C:C,1,0)</f>
        <v>32215513</v>
      </c>
      <c r="B249" s="146"/>
      <c r="C249" s="146" t="str">
        <f>C248</f>
        <v>32215513</v>
      </c>
      <c r="D249" s="146" t="str">
        <f>D248</f>
        <v>Oat Milk</v>
      </c>
      <c r="E249" s="146" t="str">
        <f>E248</f>
        <v>Modifier</v>
      </c>
      <c r="F249" s="147" t="str">
        <f>F248</f>
        <v>KITCHEN</v>
      </c>
      <c r="G249" s="145" t="s">
        <v>17</v>
      </c>
      <c r="H249" s="145" t="s">
        <v>24</v>
      </c>
      <c r="I249" s="145" t="s">
        <v>507</v>
      </c>
      <c r="J249" s="149">
        <v>0</v>
      </c>
      <c r="K249" s="149"/>
      <c r="L249" s="150">
        <v>0</v>
      </c>
      <c r="M249" s="150">
        <v>2.59</v>
      </c>
      <c r="N249" s="151">
        <v>1</v>
      </c>
    </row>
    <row r="250" spans="1:14" ht="15" hidden="1" customHeight="1">
      <c r="A250" t="str">
        <f>VLOOKUP(C250,'Main Data'!C:C,1,0)</f>
        <v>32215514</v>
      </c>
      <c r="B250" s="146"/>
      <c r="C250" s="145" t="s">
        <v>510</v>
      </c>
      <c r="D250" s="145" t="s">
        <v>511</v>
      </c>
      <c r="E250" s="145" t="s">
        <v>30</v>
      </c>
      <c r="F250" s="145" t="s">
        <v>16</v>
      </c>
      <c r="G250" s="145" t="s">
        <v>427</v>
      </c>
      <c r="H250" s="145" t="s">
        <v>24</v>
      </c>
      <c r="I250" s="145" t="s">
        <v>507</v>
      </c>
      <c r="J250" s="149">
        <v>0</v>
      </c>
      <c r="K250" s="149"/>
      <c r="L250" s="150">
        <v>0</v>
      </c>
      <c r="M250" s="150">
        <v>4.49</v>
      </c>
      <c r="N250" s="151">
        <v>6</v>
      </c>
    </row>
    <row r="251" spans="1:14" ht="15" hidden="1" customHeight="1">
      <c r="A251" t="str">
        <f>VLOOKUP(C251,'Main Data'!C:C,1,0)</f>
        <v>32215515</v>
      </c>
      <c r="B251" s="146"/>
      <c r="C251" s="145" t="s">
        <v>512</v>
      </c>
      <c r="D251" s="145" t="s">
        <v>513</v>
      </c>
      <c r="E251" s="145" t="s">
        <v>30</v>
      </c>
      <c r="F251" s="145" t="s">
        <v>16</v>
      </c>
      <c r="G251" s="145" t="s">
        <v>17</v>
      </c>
      <c r="H251" s="145" t="s">
        <v>24</v>
      </c>
      <c r="I251" s="145" t="s">
        <v>507</v>
      </c>
      <c r="J251" s="149">
        <v>0</v>
      </c>
      <c r="K251" s="149"/>
      <c r="L251" s="150">
        <v>0</v>
      </c>
      <c r="M251" s="150">
        <v>0.91</v>
      </c>
      <c r="N251" s="151">
        <v>1</v>
      </c>
    </row>
    <row r="252" spans="1:14" ht="15" customHeight="1">
      <c r="A252" t="e">
        <f>VLOOKUP(C252,'Main Data'!C:C,1,0)</f>
        <v>#N/A</v>
      </c>
      <c r="B252" s="146"/>
      <c r="C252" s="145" t="s">
        <v>514</v>
      </c>
      <c r="D252" s="145" t="s">
        <v>515</v>
      </c>
      <c r="E252" s="145" t="s">
        <v>3</v>
      </c>
      <c r="F252" s="145" t="s">
        <v>77</v>
      </c>
      <c r="G252" s="145" t="s">
        <v>78</v>
      </c>
      <c r="H252" s="145" t="s">
        <v>359</v>
      </c>
      <c r="I252" s="145" t="s">
        <v>360</v>
      </c>
      <c r="J252" s="149">
        <v>270</v>
      </c>
      <c r="K252" s="149"/>
      <c r="L252" s="150">
        <v>27</v>
      </c>
      <c r="M252" s="150">
        <v>0</v>
      </c>
      <c r="N252" s="151">
        <v>3</v>
      </c>
    </row>
    <row r="253" spans="1:14" ht="15" customHeight="1">
      <c r="A253" t="e">
        <f>VLOOKUP(C253,'Main Data'!C:C,1,0)</f>
        <v>#N/A</v>
      </c>
      <c r="B253" s="146"/>
      <c r="C253" s="145" t="s">
        <v>516</v>
      </c>
      <c r="D253" s="145" t="s">
        <v>517</v>
      </c>
      <c r="E253" s="145" t="s">
        <v>3</v>
      </c>
      <c r="F253" s="145" t="s">
        <v>77</v>
      </c>
      <c r="G253" s="145" t="s">
        <v>78</v>
      </c>
      <c r="H253" s="145" t="s">
        <v>359</v>
      </c>
      <c r="I253" s="145" t="s">
        <v>360</v>
      </c>
      <c r="J253" s="149">
        <v>240</v>
      </c>
      <c r="K253" s="149"/>
      <c r="L253" s="150">
        <v>0</v>
      </c>
      <c r="M253" s="150">
        <v>0</v>
      </c>
      <c r="N253" s="151">
        <v>3</v>
      </c>
    </row>
    <row r="254" spans="1:14" ht="15" customHeight="1">
      <c r="A254" t="e">
        <f>VLOOKUP(C254,'Main Data'!C:C,1,0)</f>
        <v>#N/A</v>
      </c>
      <c r="B254" s="146"/>
      <c r="C254" s="145" t="s">
        <v>518</v>
      </c>
      <c r="D254" s="145" t="s">
        <v>519</v>
      </c>
      <c r="E254" s="145" t="s">
        <v>3</v>
      </c>
      <c r="F254" s="145" t="s">
        <v>77</v>
      </c>
      <c r="G254" s="145" t="s">
        <v>78</v>
      </c>
      <c r="H254" s="145" t="s">
        <v>359</v>
      </c>
      <c r="I254" s="145" t="s">
        <v>360</v>
      </c>
      <c r="J254" s="149">
        <v>180</v>
      </c>
      <c r="K254" s="149"/>
      <c r="L254" s="150">
        <v>0</v>
      </c>
      <c r="M254" s="150">
        <v>0</v>
      </c>
      <c r="N254" s="151">
        <v>2</v>
      </c>
    </row>
    <row r="255" spans="1:14" ht="15" customHeight="1">
      <c r="A255" t="e">
        <f>VLOOKUP(C255,'Main Data'!C:C,1,0)</f>
        <v>#N/A</v>
      </c>
      <c r="B255" s="146"/>
      <c r="C255" s="145" t="s">
        <v>520</v>
      </c>
      <c r="D255" s="145" t="s">
        <v>521</v>
      </c>
      <c r="E255" s="145" t="s">
        <v>3</v>
      </c>
      <c r="F255" s="145" t="s">
        <v>77</v>
      </c>
      <c r="G255" s="145" t="s">
        <v>78</v>
      </c>
      <c r="H255" s="145" t="s">
        <v>359</v>
      </c>
      <c r="I255" s="145" t="s">
        <v>360</v>
      </c>
      <c r="J255" s="149">
        <v>130</v>
      </c>
      <c r="K255" s="149"/>
      <c r="L255" s="150">
        <v>0</v>
      </c>
      <c r="M255" s="150">
        <v>0</v>
      </c>
      <c r="N255" s="151">
        <v>1</v>
      </c>
    </row>
    <row r="256" spans="1:14" ht="15" customHeight="1">
      <c r="A256" t="e">
        <f>VLOOKUP(C256,'Main Data'!C:C,1,0)</f>
        <v>#N/A</v>
      </c>
      <c r="B256" s="146"/>
      <c r="C256" s="145" t="s">
        <v>522</v>
      </c>
      <c r="D256" s="145" t="s">
        <v>523</v>
      </c>
      <c r="E256" s="145" t="s">
        <v>3</v>
      </c>
      <c r="F256" s="145" t="s">
        <v>77</v>
      </c>
      <c r="G256" s="145" t="s">
        <v>78</v>
      </c>
      <c r="H256" s="145" t="s">
        <v>278</v>
      </c>
      <c r="I256" s="145" t="s">
        <v>287</v>
      </c>
      <c r="J256" s="149">
        <v>320</v>
      </c>
      <c r="K256" s="149"/>
      <c r="L256" s="150">
        <v>0</v>
      </c>
      <c r="M256" s="150">
        <v>0</v>
      </c>
      <c r="N256" s="151">
        <v>4</v>
      </c>
    </row>
    <row r="257" spans="1:14" ht="15" customHeight="1">
      <c r="A257" t="e">
        <f>VLOOKUP(C257,'Main Data'!C:C,1,0)</f>
        <v>#N/A</v>
      </c>
      <c r="B257" s="146"/>
      <c r="C257" s="145" t="s">
        <v>524</v>
      </c>
      <c r="D257" s="145" t="s">
        <v>525</v>
      </c>
      <c r="E257" s="145" t="s">
        <v>3</v>
      </c>
      <c r="F257" s="145" t="s">
        <v>280</v>
      </c>
      <c r="G257" s="145" t="s">
        <v>78</v>
      </c>
      <c r="H257" s="145" t="s">
        <v>278</v>
      </c>
      <c r="I257" s="145" t="s">
        <v>287</v>
      </c>
      <c r="J257" s="149">
        <v>170</v>
      </c>
      <c r="K257" s="149"/>
      <c r="L257" s="150">
        <v>0</v>
      </c>
      <c r="M257" s="150">
        <v>0</v>
      </c>
      <c r="N257" s="151">
        <v>1</v>
      </c>
    </row>
    <row r="258" spans="1:14" ht="15" customHeight="1">
      <c r="A258" t="e">
        <f>VLOOKUP(C258,'Main Data'!C:C,1,0)</f>
        <v>#N/A</v>
      </c>
      <c r="B258" s="146"/>
      <c r="C258" s="144" t="s">
        <v>526</v>
      </c>
      <c r="D258" s="144" t="s">
        <v>527</v>
      </c>
      <c r="E258" s="144" t="s">
        <v>3</v>
      </c>
      <c r="F258" s="145" t="s">
        <v>77</v>
      </c>
      <c r="G258" s="145" t="s">
        <v>78</v>
      </c>
      <c r="H258" s="145" t="s">
        <v>278</v>
      </c>
      <c r="I258" s="145" t="s">
        <v>298</v>
      </c>
      <c r="J258" s="149">
        <v>4600</v>
      </c>
      <c r="K258" s="149"/>
      <c r="L258" s="150">
        <v>5.31</v>
      </c>
      <c r="M258" s="150">
        <v>0</v>
      </c>
      <c r="N258" s="151">
        <v>23</v>
      </c>
    </row>
    <row r="259" spans="1:14" ht="15" customHeight="1">
      <c r="A259" t="e">
        <f>VLOOKUP(C259,'Main Data'!C:C,1,0)</f>
        <v>#N/A</v>
      </c>
      <c r="B259" s="146"/>
      <c r="C259" s="146" t="str">
        <f>C258</f>
        <v>32215524</v>
      </c>
      <c r="D259" s="146" t="str">
        <f>D258</f>
        <v>phone case</v>
      </c>
      <c r="E259" s="146" t="str">
        <f>E258</f>
        <v>Item</v>
      </c>
      <c r="F259" s="145" t="s">
        <v>280</v>
      </c>
      <c r="G259" s="145" t="s">
        <v>78</v>
      </c>
      <c r="H259" s="145" t="s">
        <v>278</v>
      </c>
      <c r="I259" s="145" t="s">
        <v>298</v>
      </c>
      <c r="J259" s="149">
        <v>600</v>
      </c>
      <c r="K259" s="149"/>
      <c r="L259" s="150">
        <v>0</v>
      </c>
      <c r="M259" s="150">
        <v>0</v>
      </c>
      <c r="N259" s="151">
        <v>3</v>
      </c>
    </row>
    <row r="260" spans="1:14" ht="15" customHeight="1">
      <c r="A260" t="e">
        <f>VLOOKUP(C260,'Main Data'!C:C,1,0)</f>
        <v>#N/A</v>
      </c>
      <c r="B260" s="146"/>
      <c r="C260" s="145" t="s">
        <v>528</v>
      </c>
      <c r="D260" s="145" t="s">
        <v>529</v>
      </c>
      <c r="E260" s="145" t="s">
        <v>3</v>
      </c>
      <c r="F260" s="145" t="s">
        <v>77</v>
      </c>
      <c r="G260" s="145" t="s">
        <v>78</v>
      </c>
      <c r="H260" s="145" t="s">
        <v>278</v>
      </c>
      <c r="I260" s="145" t="s">
        <v>298</v>
      </c>
      <c r="J260" s="149">
        <v>90</v>
      </c>
      <c r="K260" s="149"/>
      <c r="L260" s="150">
        <v>0</v>
      </c>
      <c r="M260" s="150">
        <v>0</v>
      </c>
      <c r="N260" s="151">
        <v>1</v>
      </c>
    </row>
    <row r="261" spans="1:14" ht="15" hidden="1" customHeight="1">
      <c r="A261" t="str">
        <f>VLOOKUP(C261,'Main Data'!C:C,1,0)</f>
        <v>32215573</v>
      </c>
      <c r="B261" s="146"/>
      <c r="C261" s="145" t="s">
        <v>530</v>
      </c>
      <c r="D261" s="145" t="s">
        <v>531</v>
      </c>
      <c r="E261" s="145" t="s">
        <v>30</v>
      </c>
      <c r="F261" s="145" t="s">
        <v>22</v>
      </c>
      <c r="G261" s="145" t="s">
        <v>23</v>
      </c>
      <c r="H261" s="145" t="s">
        <v>24</v>
      </c>
      <c r="I261" s="145" t="s">
        <v>31</v>
      </c>
      <c r="J261" s="149">
        <v>0</v>
      </c>
      <c r="K261" s="149"/>
      <c r="L261" s="150">
        <v>0</v>
      </c>
      <c r="M261" s="150">
        <v>29.451833333333301</v>
      </c>
      <c r="N261" s="151">
        <v>37</v>
      </c>
    </row>
    <row r="262" spans="1:14" ht="15" hidden="1" customHeight="1">
      <c r="A262" t="str">
        <f>VLOOKUP(C262,'Main Data'!C:C,1,0)</f>
        <v>32215574</v>
      </c>
      <c r="B262" s="146"/>
      <c r="C262" s="145" t="s">
        <v>532</v>
      </c>
      <c r="D262" s="145" t="s">
        <v>533</v>
      </c>
      <c r="E262" s="145" t="s">
        <v>30</v>
      </c>
      <c r="F262" s="145" t="s">
        <v>22</v>
      </c>
      <c r="G262" s="145" t="s">
        <v>23</v>
      </c>
      <c r="H262" s="145" t="s">
        <v>24</v>
      </c>
      <c r="I262" s="145" t="s">
        <v>483</v>
      </c>
      <c r="J262" s="149">
        <v>0</v>
      </c>
      <c r="K262" s="149"/>
      <c r="L262" s="150">
        <v>0</v>
      </c>
      <c r="M262" s="150">
        <v>5.59</v>
      </c>
      <c r="N262" s="151">
        <v>7</v>
      </c>
    </row>
    <row r="263" spans="1:14" ht="15" hidden="1" customHeight="1">
      <c r="A263" t="str">
        <f>VLOOKUP(C263,'Main Data'!C:C,1,0)</f>
        <v>32215585</v>
      </c>
      <c r="B263" s="146"/>
      <c r="C263" s="145" t="s">
        <v>534</v>
      </c>
      <c r="D263" s="145" t="s">
        <v>535</v>
      </c>
      <c r="E263" s="145" t="s">
        <v>30</v>
      </c>
      <c r="F263" s="145" t="s">
        <v>22</v>
      </c>
      <c r="G263" s="145" t="s">
        <v>23</v>
      </c>
      <c r="H263" s="145" t="s">
        <v>24</v>
      </c>
      <c r="I263" s="145" t="s">
        <v>31</v>
      </c>
      <c r="J263" s="149">
        <v>0</v>
      </c>
      <c r="K263" s="149"/>
      <c r="L263" s="150">
        <v>0</v>
      </c>
      <c r="M263" s="150">
        <v>0</v>
      </c>
      <c r="N263" s="151">
        <v>18</v>
      </c>
    </row>
    <row r="264" spans="1:14" ht="15" hidden="1" customHeight="1">
      <c r="A264" t="str">
        <f>VLOOKUP(C264,'Main Data'!C:C,1,0)</f>
        <v>32215587</v>
      </c>
      <c r="B264" s="146"/>
      <c r="C264" s="145" t="s">
        <v>536</v>
      </c>
      <c r="D264" s="145" t="s">
        <v>537</v>
      </c>
      <c r="E264" s="145" t="s">
        <v>3</v>
      </c>
      <c r="F264" s="145" t="s">
        <v>22</v>
      </c>
      <c r="G264" s="145" t="s">
        <v>23</v>
      </c>
      <c r="H264" s="145" t="s">
        <v>183</v>
      </c>
      <c r="I264" s="145" t="s">
        <v>184</v>
      </c>
      <c r="J264" s="149">
        <v>1200</v>
      </c>
      <c r="K264" s="149"/>
      <c r="L264" s="150">
        <v>375.87</v>
      </c>
      <c r="M264" s="150">
        <v>0</v>
      </c>
      <c r="N264" s="151">
        <v>12</v>
      </c>
    </row>
    <row r="265" spans="1:14" ht="15" hidden="1" customHeight="1">
      <c r="A265" t="str">
        <f>VLOOKUP(C265,'Main Data'!C:C,1,0)</f>
        <v>32215607</v>
      </c>
      <c r="B265" s="146"/>
      <c r="C265" s="145" t="s">
        <v>538</v>
      </c>
      <c r="D265" s="145" t="s">
        <v>539</v>
      </c>
      <c r="E265" s="145" t="s">
        <v>3</v>
      </c>
      <c r="F265" s="145" t="s">
        <v>16</v>
      </c>
      <c r="G265" s="145" t="s">
        <v>17</v>
      </c>
      <c r="H265" s="145" t="s">
        <v>18</v>
      </c>
      <c r="I265" s="145" t="s">
        <v>240</v>
      </c>
      <c r="J265" s="149">
        <v>675</v>
      </c>
      <c r="K265" s="149"/>
      <c r="L265" s="150">
        <v>1.26</v>
      </c>
      <c r="M265" s="150">
        <v>69.59</v>
      </c>
      <c r="N265" s="151">
        <v>5</v>
      </c>
    </row>
    <row r="266" spans="1:14" ht="15" customHeight="1">
      <c r="A266" t="e">
        <f>VLOOKUP(C266,'Main Data'!C:C,1,0)</f>
        <v>#N/A</v>
      </c>
      <c r="B266" s="146"/>
      <c r="C266" s="145" t="s">
        <v>540</v>
      </c>
      <c r="D266" s="145" t="s">
        <v>541</v>
      </c>
      <c r="E266" s="145" t="s">
        <v>76</v>
      </c>
      <c r="F266" s="145" t="s">
        <v>77</v>
      </c>
      <c r="G266" s="145" t="s">
        <v>78</v>
      </c>
      <c r="H266" s="145" t="s">
        <v>79</v>
      </c>
      <c r="I266" s="145" t="s">
        <v>86</v>
      </c>
      <c r="J266" s="149">
        <v>235</v>
      </c>
      <c r="K266" s="149"/>
      <c r="L266" s="150">
        <v>0</v>
      </c>
      <c r="M266" s="150">
        <v>95.24</v>
      </c>
      <c r="N266" s="151">
        <v>1</v>
      </c>
    </row>
    <row r="267" spans="1:14" ht="15" customHeight="1">
      <c r="A267" t="e">
        <f>VLOOKUP(C267,'Main Data'!C:C,1,0)</f>
        <v>#N/A</v>
      </c>
      <c r="B267" s="146"/>
      <c r="C267" s="145" t="s">
        <v>542</v>
      </c>
      <c r="D267" s="145" t="s">
        <v>543</v>
      </c>
      <c r="E267" s="145" t="s">
        <v>3</v>
      </c>
      <c r="F267" s="145" t="s">
        <v>77</v>
      </c>
      <c r="G267" s="145" t="s">
        <v>78</v>
      </c>
      <c r="H267" s="145" t="s">
        <v>27</v>
      </c>
      <c r="I267" s="145" t="s">
        <v>458</v>
      </c>
      <c r="J267" s="149">
        <v>1000</v>
      </c>
      <c r="K267" s="149"/>
      <c r="L267" s="150">
        <v>0</v>
      </c>
      <c r="M267" s="150">
        <v>0</v>
      </c>
      <c r="N267" s="151">
        <v>1</v>
      </c>
    </row>
    <row r="268" spans="1:14" ht="15" hidden="1" customHeight="1">
      <c r="A268" t="str">
        <f>VLOOKUP(C268,'Main Data'!C:C,1,0)</f>
        <v>32215624</v>
      </c>
      <c r="B268" s="146"/>
      <c r="C268" s="145" t="s">
        <v>544</v>
      </c>
      <c r="D268" s="145" t="s">
        <v>545</v>
      </c>
      <c r="E268" s="145" t="s">
        <v>3</v>
      </c>
      <c r="F268" s="145" t="s">
        <v>16</v>
      </c>
      <c r="G268" s="145" t="s">
        <v>156</v>
      </c>
      <c r="H268" s="145" t="s">
        <v>150</v>
      </c>
      <c r="I268" s="145" t="s">
        <v>151</v>
      </c>
      <c r="J268" s="149">
        <v>5600</v>
      </c>
      <c r="K268" s="149"/>
      <c r="L268" s="150">
        <v>67.900000000000006</v>
      </c>
      <c r="M268" s="150">
        <v>694.18</v>
      </c>
      <c r="N268" s="151">
        <v>56</v>
      </c>
    </row>
    <row r="269" spans="1:14" ht="15" customHeight="1">
      <c r="A269" t="e">
        <f>VLOOKUP(C269,'Main Data'!C:C,1,0)</f>
        <v>#N/A</v>
      </c>
      <c r="B269" s="146"/>
      <c r="C269" s="145" t="s">
        <v>546</v>
      </c>
      <c r="D269" s="145" t="s">
        <v>547</v>
      </c>
      <c r="E269" s="145" t="s">
        <v>76</v>
      </c>
      <c r="F269" s="145" t="s">
        <v>77</v>
      </c>
      <c r="G269" s="145" t="s">
        <v>78</v>
      </c>
      <c r="H269" s="145" t="s">
        <v>79</v>
      </c>
      <c r="I269" s="145" t="s">
        <v>548</v>
      </c>
      <c r="J269" s="149">
        <v>345</v>
      </c>
      <c r="K269" s="149"/>
      <c r="L269" s="150">
        <v>0</v>
      </c>
      <c r="M269" s="150">
        <v>0</v>
      </c>
      <c r="N269" s="151">
        <v>1</v>
      </c>
    </row>
    <row r="270" spans="1:14" ht="15" customHeight="1">
      <c r="A270" t="e">
        <f>VLOOKUP(C270,'Main Data'!C:C,1,0)</f>
        <v>#N/A</v>
      </c>
      <c r="B270" s="146"/>
      <c r="C270" s="145" t="s">
        <v>549</v>
      </c>
      <c r="D270" s="145" t="s">
        <v>550</v>
      </c>
      <c r="E270" s="145" t="s">
        <v>3</v>
      </c>
      <c r="F270" s="145" t="s">
        <v>77</v>
      </c>
      <c r="G270" s="145" t="s">
        <v>78</v>
      </c>
      <c r="H270" s="145" t="s">
        <v>359</v>
      </c>
      <c r="I270" s="145" t="s">
        <v>360</v>
      </c>
      <c r="J270" s="149">
        <v>1100</v>
      </c>
      <c r="K270" s="149"/>
      <c r="L270" s="150">
        <v>0</v>
      </c>
      <c r="M270" s="150">
        <v>0</v>
      </c>
      <c r="N270" s="151">
        <v>10</v>
      </c>
    </row>
    <row r="271" spans="1:14" ht="15" customHeight="1">
      <c r="A271" t="e">
        <f>VLOOKUP(C271,'Main Data'!C:C,1,0)</f>
        <v>#N/A</v>
      </c>
      <c r="B271" s="146"/>
      <c r="C271" s="145" t="s">
        <v>551</v>
      </c>
      <c r="D271" s="145" t="s">
        <v>552</v>
      </c>
      <c r="E271" s="145" t="s">
        <v>3</v>
      </c>
      <c r="F271" s="145" t="s">
        <v>77</v>
      </c>
      <c r="G271" s="145" t="s">
        <v>78</v>
      </c>
      <c r="H271" s="145" t="s">
        <v>359</v>
      </c>
      <c r="I271" s="145" t="s">
        <v>360</v>
      </c>
      <c r="J271" s="149">
        <v>1600</v>
      </c>
      <c r="K271" s="149"/>
      <c r="L271" s="150">
        <v>0</v>
      </c>
      <c r="M271" s="150">
        <v>0</v>
      </c>
      <c r="N271" s="151">
        <v>20</v>
      </c>
    </row>
    <row r="272" spans="1:14" ht="15" customHeight="1">
      <c r="A272" t="e">
        <f>VLOOKUP(C272,'Main Data'!C:C,1,0)</f>
        <v>#N/A</v>
      </c>
      <c r="B272" s="146"/>
      <c r="C272" s="145" t="s">
        <v>553</v>
      </c>
      <c r="D272" s="145" t="s">
        <v>554</v>
      </c>
      <c r="E272" s="145" t="s">
        <v>3</v>
      </c>
      <c r="F272" s="145" t="s">
        <v>77</v>
      </c>
      <c r="G272" s="145" t="s">
        <v>78</v>
      </c>
      <c r="H272" s="145" t="s">
        <v>359</v>
      </c>
      <c r="I272" s="145" t="s">
        <v>360</v>
      </c>
      <c r="J272" s="149">
        <v>240</v>
      </c>
      <c r="K272" s="149"/>
      <c r="L272" s="150">
        <v>0</v>
      </c>
      <c r="M272" s="150">
        <v>0</v>
      </c>
      <c r="N272" s="151">
        <v>12</v>
      </c>
    </row>
    <row r="273" spans="1:14" ht="15" customHeight="1">
      <c r="A273" t="e">
        <f>VLOOKUP(C273,'Main Data'!C:C,1,0)</f>
        <v>#N/A</v>
      </c>
      <c r="B273" s="146"/>
      <c r="C273" s="145" t="s">
        <v>555</v>
      </c>
      <c r="D273" s="145" t="s">
        <v>556</v>
      </c>
      <c r="E273" s="145" t="s">
        <v>3</v>
      </c>
      <c r="F273" s="145" t="s">
        <v>77</v>
      </c>
      <c r="G273" s="145" t="s">
        <v>78</v>
      </c>
      <c r="H273" s="145" t="s">
        <v>359</v>
      </c>
      <c r="I273" s="145" t="s">
        <v>360</v>
      </c>
      <c r="J273" s="149">
        <v>170</v>
      </c>
      <c r="K273" s="149"/>
      <c r="L273" s="150">
        <v>0</v>
      </c>
      <c r="M273" s="150">
        <v>0</v>
      </c>
      <c r="N273" s="151">
        <v>1</v>
      </c>
    </row>
    <row r="274" spans="1:14" ht="15" hidden="1" customHeight="1">
      <c r="A274" t="str">
        <f>VLOOKUP(C274,'Main Data'!C:C,1,0)</f>
        <v>32215711</v>
      </c>
      <c r="B274" s="146"/>
      <c r="C274" s="145" t="s">
        <v>557</v>
      </c>
      <c r="D274" s="145" t="s">
        <v>558</v>
      </c>
      <c r="E274" s="145" t="s">
        <v>3</v>
      </c>
      <c r="F274" s="145" t="s">
        <v>16</v>
      </c>
      <c r="G274" s="145" t="s">
        <v>17</v>
      </c>
      <c r="H274" s="145" t="s">
        <v>150</v>
      </c>
      <c r="I274" s="145" t="s">
        <v>151</v>
      </c>
      <c r="J274" s="149">
        <v>900</v>
      </c>
      <c r="K274" s="149"/>
      <c r="L274" s="150">
        <v>3.13</v>
      </c>
      <c r="M274" s="150">
        <v>38.31</v>
      </c>
      <c r="N274" s="151">
        <v>9</v>
      </c>
    </row>
    <row r="275" spans="1:14" ht="15" customHeight="1">
      <c r="A275" t="e">
        <f>VLOOKUP(C275,'Main Data'!C:C,1,0)</f>
        <v>#N/A</v>
      </c>
      <c r="B275" s="146"/>
      <c r="C275" s="145" t="s">
        <v>559</v>
      </c>
      <c r="D275" s="145" t="s">
        <v>560</v>
      </c>
      <c r="E275" s="145" t="s">
        <v>3</v>
      </c>
      <c r="F275" s="145" t="s">
        <v>77</v>
      </c>
      <c r="G275" s="145" t="s">
        <v>78</v>
      </c>
      <c r="H275" s="145" t="s">
        <v>278</v>
      </c>
      <c r="I275" s="145" t="s">
        <v>298</v>
      </c>
      <c r="J275" s="149">
        <v>340</v>
      </c>
      <c r="K275" s="149"/>
      <c r="L275" s="150">
        <v>2.2599999999999998</v>
      </c>
      <c r="M275" s="150">
        <v>0</v>
      </c>
      <c r="N275" s="151">
        <v>2</v>
      </c>
    </row>
    <row r="276" spans="1:14" ht="15" customHeight="1">
      <c r="A276" t="e">
        <f>VLOOKUP(C276,'Main Data'!C:C,1,0)</f>
        <v>#N/A</v>
      </c>
      <c r="B276" s="146"/>
      <c r="C276" s="145" t="s">
        <v>561</v>
      </c>
      <c r="D276" s="145" t="s">
        <v>340</v>
      </c>
      <c r="E276" s="145" t="s">
        <v>3</v>
      </c>
      <c r="F276" s="145" t="s">
        <v>77</v>
      </c>
      <c r="G276" s="145" t="s">
        <v>78</v>
      </c>
      <c r="H276" s="145" t="s">
        <v>305</v>
      </c>
      <c r="I276" s="145" t="s">
        <v>305</v>
      </c>
      <c r="J276" s="149">
        <v>5000</v>
      </c>
      <c r="K276" s="149"/>
      <c r="L276" s="150">
        <v>795.27</v>
      </c>
      <c r="M276" s="150">
        <v>0</v>
      </c>
      <c r="N276" s="151">
        <v>2</v>
      </c>
    </row>
    <row r="277" spans="1:14" ht="15" customHeight="1">
      <c r="A277" t="e">
        <f>VLOOKUP(C277,'Main Data'!C:C,1,0)</f>
        <v>#N/A</v>
      </c>
      <c r="B277" s="146"/>
      <c r="C277" s="144" t="s">
        <v>562</v>
      </c>
      <c r="D277" s="144" t="s">
        <v>563</v>
      </c>
      <c r="E277" s="144" t="s">
        <v>3</v>
      </c>
      <c r="F277" s="145" t="s">
        <v>77</v>
      </c>
      <c r="G277" s="145" t="s">
        <v>78</v>
      </c>
      <c r="H277" s="145" t="s">
        <v>27</v>
      </c>
      <c r="I277" s="145" t="s">
        <v>458</v>
      </c>
      <c r="J277" s="149">
        <v>9870</v>
      </c>
      <c r="K277" s="149"/>
      <c r="L277" s="150">
        <v>335.43</v>
      </c>
      <c r="M277" s="150">
        <v>0</v>
      </c>
      <c r="N277" s="151">
        <v>7</v>
      </c>
    </row>
    <row r="278" spans="1:14" ht="15" customHeight="1">
      <c r="A278" t="e">
        <f>VLOOKUP(C278,'Main Data'!C:C,1,0)</f>
        <v>#N/A</v>
      </c>
      <c r="B278" s="146"/>
      <c r="C278" s="146" t="str">
        <f>C277</f>
        <v>32215718</v>
      </c>
      <c r="D278" s="146" t="str">
        <f>D277</f>
        <v>Floral Decor</v>
      </c>
      <c r="E278" s="146" t="str">
        <f>E277</f>
        <v>Item</v>
      </c>
      <c r="F278" s="145" t="s">
        <v>280</v>
      </c>
      <c r="G278" s="145" t="s">
        <v>78</v>
      </c>
      <c r="H278" s="145" t="s">
        <v>27</v>
      </c>
      <c r="I278" s="145" t="s">
        <v>458</v>
      </c>
      <c r="J278" s="149">
        <v>3000</v>
      </c>
      <c r="K278" s="149"/>
      <c r="L278" s="150">
        <v>0</v>
      </c>
      <c r="M278" s="150">
        <v>0</v>
      </c>
      <c r="N278" s="151">
        <v>1</v>
      </c>
    </row>
    <row r="279" spans="1:14" ht="15" customHeight="1">
      <c r="A279" t="e">
        <f>VLOOKUP(C279,'Main Data'!C:C,1,0)</f>
        <v>#N/A</v>
      </c>
      <c r="B279" s="146"/>
      <c r="C279" s="145" t="s">
        <v>564</v>
      </c>
      <c r="D279" s="145" t="s">
        <v>565</v>
      </c>
      <c r="E279" s="145" t="s">
        <v>76</v>
      </c>
      <c r="F279" s="145" t="s">
        <v>77</v>
      </c>
      <c r="G279" s="145" t="s">
        <v>78</v>
      </c>
      <c r="H279" s="145" t="s">
        <v>79</v>
      </c>
      <c r="I279" s="145" t="s">
        <v>548</v>
      </c>
      <c r="J279" s="149">
        <v>245</v>
      </c>
      <c r="K279" s="149"/>
      <c r="L279" s="150">
        <v>0</v>
      </c>
      <c r="M279" s="150">
        <v>0</v>
      </c>
      <c r="N279" s="151">
        <v>1</v>
      </c>
    </row>
    <row r="280" spans="1:14" ht="15" hidden="1" customHeight="1">
      <c r="A280" t="str">
        <f>VLOOKUP(C280,'Main Data'!C:C,1,0)</f>
        <v>32215751</v>
      </c>
      <c r="B280" s="146"/>
      <c r="C280" s="145" t="s">
        <v>566</v>
      </c>
      <c r="D280" s="145" t="s">
        <v>567</v>
      </c>
      <c r="E280" s="145" t="s">
        <v>30</v>
      </c>
      <c r="F280" s="145" t="s">
        <v>16</v>
      </c>
      <c r="G280" s="145" t="s">
        <v>17</v>
      </c>
      <c r="H280" s="145" t="s">
        <v>18</v>
      </c>
      <c r="I280" s="145" t="s">
        <v>568</v>
      </c>
      <c r="J280" s="149">
        <v>220</v>
      </c>
      <c r="K280" s="149"/>
      <c r="L280" s="150">
        <v>44</v>
      </c>
      <c r="M280" s="150">
        <v>55</v>
      </c>
      <c r="N280" s="151">
        <v>1</v>
      </c>
    </row>
    <row r="281" spans="1:14" ht="15" hidden="1" customHeight="1">
      <c r="A281" t="str">
        <f>VLOOKUP(C281,'Main Data'!C:C,1,0)</f>
        <v>32215786</v>
      </c>
      <c r="B281" s="146"/>
      <c r="C281" s="145" t="s">
        <v>569</v>
      </c>
      <c r="D281" s="145" t="s">
        <v>570</v>
      </c>
      <c r="E281" s="145" t="s">
        <v>30</v>
      </c>
      <c r="F281" s="145" t="s">
        <v>16</v>
      </c>
      <c r="G281" s="145" t="s">
        <v>43</v>
      </c>
      <c r="H281" s="145" t="s">
        <v>18</v>
      </c>
      <c r="I281" s="145" t="s">
        <v>571</v>
      </c>
      <c r="J281" s="149">
        <v>0</v>
      </c>
      <c r="K281" s="149"/>
      <c r="L281" s="150">
        <v>0</v>
      </c>
      <c r="M281" s="150">
        <v>0</v>
      </c>
      <c r="N281" s="151">
        <v>5</v>
      </c>
    </row>
    <row r="282" spans="1:14" ht="15" hidden="1" customHeight="1">
      <c r="A282" t="str">
        <f>VLOOKUP(C282,'Main Data'!C:C,1,0)</f>
        <v>32215787</v>
      </c>
      <c r="B282" s="146"/>
      <c r="C282" s="145" t="s">
        <v>572</v>
      </c>
      <c r="D282" s="145" t="s">
        <v>573</v>
      </c>
      <c r="E282" s="145" t="s">
        <v>30</v>
      </c>
      <c r="F282" s="145" t="s">
        <v>16</v>
      </c>
      <c r="G282" s="145" t="s">
        <v>43</v>
      </c>
      <c r="H282" s="145" t="s">
        <v>18</v>
      </c>
      <c r="I282" s="145" t="s">
        <v>571</v>
      </c>
      <c r="J282" s="149">
        <v>0</v>
      </c>
      <c r="K282" s="149"/>
      <c r="L282" s="150">
        <v>0</v>
      </c>
      <c r="M282" s="150">
        <v>0</v>
      </c>
      <c r="N282" s="151">
        <v>3</v>
      </c>
    </row>
    <row r="283" spans="1:14" ht="15" hidden="1" customHeight="1">
      <c r="A283" t="str">
        <f>VLOOKUP(C283,'Main Data'!C:C,1,0)</f>
        <v>32215788</v>
      </c>
      <c r="B283" s="146"/>
      <c r="C283" s="144" t="s">
        <v>574</v>
      </c>
      <c r="D283" s="144" t="s">
        <v>575</v>
      </c>
      <c r="E283" s="144" t="s">
        <v>30</v>
      </c>
      <c r="F283" s="144" t="s">
        <v>16</v>
      </c>
      <c r="G283" s="145" t="s">
        <v>43</v>
      </c>
      <c r="H283" s="145" t="s">
        <v>18</v>
      </c>
      <c r="I283" s="145" t="s">
        <v>571</v>
      </c>
      <c r="J283" s="149">
        <v>0</v>
      </c>
      <c r="K283" s="149"/>
      <c r="L283" s="150">
        <v>0</v>
      </c>
      <c r="M283" s="150">
        <v>0</v>
      </c>
      <c r="N283" s="151">
        <v>22</v>
      </c>
    </row>
    <row r="284" spans="1:14" ht="15" hidden="1" customHeight="1">
      <c r="A284" t="str">
        <f>VLOOKUP(C284,'Main Data'!C:C,1,0)</f>
        <v>32215788</v>
      </c>
      <c r="B284" s="146"/>
      <c r="C284" s="146" t="str">
        <f>C283</f>
        <v>32215788</v>
      </c>
      <c r="D284" s="146" t="str">
        <f>D283</f>
        <v>Egg Scrambled</v>
      </c>
      <c r="E284" s="146" t="str">
        <f>E283</f>
        <v>Modifier</v>
      </c>
      <c r="F284" s="147" t="str">
        <f>F283</f>
        <v>KITCHEN</v>
      </c>
      <c r="G284" s="145" t="s">
        <v>17</v>
      </c>
      <c r="H284" s="145" t="s">
        <v>18</v>
      </c>
      <c r="I284" s="145" t="s">
        <v>571</v>
      </c>
      <c r="J284" s="149">
        <v>0</v>
      </c>
      <c r="K284" s="149"/>
      <c r="L284" s="150">
        <v>0</v>
      </c>
      <c r="M284" s="150">
        <v>0</v>
      </c>
      <c r="N284" s="151">
        <v>6</v>
      </c>
    </row>
    <row r="285" spans="1:14" ht="15" hidden="1" customHeight="1">
      <c r="A285" t="str">
        <f>VLOOKUP(C285,'Main Data'!C:C,1,0)</f>
        <v>32215789</v>
      </c>
      <c r="B285" s="146"/>
      <c r="C285" s="144" t="s">
        <v>576</v>
      </c>
      <c r="D285" s="144" t="s">
        <v>577</v>
      </c>
      <c r="E285" s="144" t="s">
        <v>30</v>
      </c>
      <c r="F285" s="144" t="s">
        <v>16</v>
      </c>
      <c r="G285" s="145" t="s">
        <v>427</v>
      </c>
      <c r="H285" s="145" t="s">
        <v>18</v>
      </c>
      <c r="I285" s="145" t="s">
        <v>578</v>
      </c>
      <c r="J285" s="149">
        <v>0</v>
      </c>
      <c r="K285" s="149"/>
      <c r="L285" s="150">
        <v>0</v>
      </c>
      <c r="M285" s="150">
        <v>0</v>
      </c>
      <c r="N285" s="151">
        <v>3</v>
      </c>
    </row>
    <row r="286" spans="1:14" ht="15" hidden="1" customHeight="1">
      <c r="A286" t="str">
        <f>VLOOKUP(C286,'Main Data'!C:C,1,0)</f>
        <v>32215789</v>
      </c>
      <c r="B286" s="146"/>
      <c r="C286" s="146" t="str">
        <f t="shared" ref="C286:F287" si="2">C285</f>
        <v>32215789</v>
      </c>
      <c r="D286" s="146" t="str">
        <f t="shared" si="2"/>
        <v>No Modifier</v>
      </c>
      <c r="E286" s="146" t="str">
        <f t="shared" si="2"/>
        <v>Modifier</v>
      </c>
      <c r="F286" s="147" t="str">
        <f t="shared" si="2"/>
        <v>KITCHEN</v>
      </c>
      <c r="G286" s="145" t="s">
        <v>17</v>
      </c>
      <c r="H286" s="145" t="s">
        <v>18</v>
      </c>
      <c r="I286" s="145" t="s">
        <v>578</v>
      </c>
      <c r="J286" s="149">
        <v>0</v>
      </c>
      <c r="K286" s="149"/>
      <c r="L286" s="150">
        <v>0</v>
      </c>
      <c r="M286" s="150">
        <v>0</v>
      </c>
      <c r="N286" s="151">
        <v>5</v>
      </c>
    </row>
    <row r="287" spans="1:14" ht="15" hidden="1" customHeight="1">
      <c r="A287" t="str">
        <f>VLOOKUP(C287,'Main Data'!C:C,1,0)</f>
        <v>32215789</v>
      </c>
      <c r="B287" s="146"/>
      <c r="C287" s="146" t="str">
        <f t="shared" si="2"/>
        <v>32215789</v>
      </c>
      <c r="D287" s="146" t="str">
        <f t="shared" si="2"/>
        <v>No Modifier</v>
      </c>
      <c r="E287" s="146" t="str">
        <f t="shared" si="2"/>
        <v>Modifier</v>
      </c>
      <c r="F287" s="147" t="str">
        <f t="shared" si="2"/>
        <v>KITCHEN</v>
      </c>
      <c r="G287" s="145" t="s">
        <v>429</v>
      </c>
      <c r="H287" s="145" t="s">
        <v>18</v>
      </c>
      <c r="I287" s="145" t="s">
        <v>578</v>
      </c>
      <c r="J287" s="149">
        <v>0</v>
      </c>
      <c r="K287" s="149"/>
      <c r="L287" s="150">
        <v>0</v>
      </c>
      <c r="M287" s="150">
        <v>0</v>
      </c>
      <c r="N287" s="151">
        <v>5</v>
      </c>
    </row>
    <row r="288" spans="1:14" ht="15" hidden="1" customHeight="1">
      <c r="A288" t="str">
        <f>VLOOKUP(C288,'Main Data'!C:C,1,0)</f>
        <v>32215791</v>
      </c>
      <c r="B288" s="146"/>
      <c r="C288" s="144" t="s">
        <v>579</v>
      </c>
      <c r="D288" s="144" t="s">
        <v>580</v>
      </c>
      <c r="E288" s="144" t="s">
        <v>30</v>
      </c>
      <c r="F288" s="144" t="s">
        <v>16</v>
      </c>
      <c r="G288" s="145" t="s">
        <v>17</v>
      </c>
      <c r="H288" s="145" t="s">
        <v>18</v>
      </c>
      <c r="I288" s="145" t="s">
        <v>581</v>
      </c>
      <c r="J288" s="149">
        <v>20</v>
      </c>
      <c r="K288" s="149"/>
      <c r="L288" s="150">
        <v>0</v>
      </c>
      <c r="M288" s="150">
        <v>5.97</v>
      </c>
      <c r="N288" s="151">
        <v>1</v>
      </c>
    </row>
    <row r="289" spans="1:14" ht="15" hidden="1" customHeight="1">
      <c r="A289" t="str">
        <f>VLOOKUP(C289,'Main Data'!C:C,1,0)</f>
        <v>32215791</v>
      </c>
      <c r="B289" s="146"/>
      <c r="C289" s="146" t="str">
        <f>C288</f>
        <v>32215791</v>
      </c>
      <c r="D289" s="146" t="str">
        <f>D288</f>
        <v>Add Salmon</v>
      </c>
      <c r="E289" s="146" t="str">
        <f>E288</f>
        <v>Modifier</v>
      </c>
      <c r="F289" s="147" t="str">
        <f>F288</f>
        <v>KITCHEN</v>
      </c>
      <c r="G289" s="145" t="s">
        <v>429</v>
      </c>
      <c r="H289" s="145" t="s">
        <v>18</v>
      </c>
      <c r="I289" s="145" t="s">
        <v>581</v>
      </c>
      <c r="J289" s="149">
        <v>40</v>
      </c>
      <c r="K289" s="149"/>
      <c r="L289" s="150">
        <v>0</v>
      </c>
      <c r="M289" s="150">
        <v>11.95</v>
      </c>
      <c r="N289" s="151">
        <v>2</v>
      </c>
    </row>
    <row r="290" spans="1:14" ht="15" hidden="1" customHeight="1">
      <c r="A290" t="str">
        <f>VLOOKUP(C290,'Main Data'!C:C,1,0)</f>
        <v>32215792</v>
      </c>
      <c r="B290" s="146"/>
      <c r="C290" s="144" t="s">
        <v>582</v>
      </c>
      <c r="D290" s="144" t="s">
        <v>577</v>
      </c>
      <c r="E290" s="144" t="s">
        <v>30</v>
      </c>
      <c r="F290" s="144" t="s">
        <v>16</v>
      </c>
      <c r="G290" s="145" t="s">
        <v>427</v>
      </c>
      <c r="H290" s="145" t="str">
        <f>H289</f>
        <v>FOOD</v>
      </c>
      <c r="I290" s="145" t="s">
        <v>581</v>
      </c>
      <c r="J290" s="149">
        <v>0</v>
      </c>
      <c r="K290" s="149"/>
      <c r="L290" s="150">
        <v>0</v>
      </c>
      <c r="M290" s="150">
        <v>0</v>
      </c>
      <c r="N290" s="151">
        <v>11</v>
      </c>
    </row>
    <row r="291" spans="1:14" ht="15" hidden="1" customHeight="1">
      <c r="A291" t="str">
        <f>VLOOKUP(C291,'Main Data'!C:C,1,0)</f>
        <v>32215792</v>
      </c>
      <c r="B291" s="146"/>
      <c r="C291" s="146" t="str">
        <f t="shared" ref="C291:F292" si="3">C290</f>
        <v>32215792</v>
      </c>
      <c r="D291" s="146" t="str">
        <f t="shared" si="3"/>
        <v>No Modifier</v>
      </c>
      <c r="E291" s="146" t="str">
        <f t="shared" si="3"/>
        <v>Modifier</v>
      </c>
      <c r="F291" s="147" t="str">
        <f t="shared" si="3"/>
        <v>KITCHEN</v>
      </c>
      <c r="G291" s="145" t="s">
        <v>17</v>
      </c>
      <c r="H291" s="145" t="str">
        <f>H290</f>
        <v>FOOD</v>
      </c>
      <c r="I291" s="145" t="s">
        <v>581</v>
      </c>
      <c r="J291" s="149">
        <v>0</v>
      </c>
      <c r="K291" s="149"/>
      <c r="L291" s="150">
        <v>0</v>
      </c>
      <c r="M291" s="150">
        <v>0</v>
      </c>
      <c r="N291" s="151">
        <v>11</v>
      </c>
    </row>
    <row r="292" spans="1:14" ht="15" hidden="1" customHeight="1">
      <c r="A292" t="str">
        <f>VLOOKUP(C292,'Main Data'!C:C,1,0)</f>
        <v>32215792</v>
      </c>
      <c r="B292" s="146"/>
      <c r="C292" s="146" t="str">
        <f t="shared" si="3"/>
        <v>32215792</v>
      </c>
      <c r="D292" s="146" t="str">
        <f t="shared" si="3"/>
        <v>No Modifier</v>
      </c>
      <c r="E292" s="146" t="str">
        <f t="shared" si="3"/>
        <v>Modifier</v>
      </c>
      <c r="F292" s="147" t="str">
        <f t="shared" si="3"/>
        <v>KITCHEN</v>
      </c>
      <c r="G292" s="145" t="s">
        <v>429</v>
      </c>
      <c r="H292" s="145" t="str">
        <f>H291</f>
        <v>FOOD</v>
      </c>
      <c r="I292" s="145" t="s">
        <v>581</v>
      </c>
      <c r="J292" s="149">
        <v>0</v>
      </c>
      <c r="K292" s="149"/>
      <c r="L292" s="150">
        <v>0</v>
      </c>
      <c r="M292" s="150">
        <v>0</v>
      </c>
      <c r="N292" s="151">
        <v>12</v>
      </c>
    </row>
    <row r="293" spans="1:14" ht="15" hidden="1" customHeight="1">
      <c r="A293" t="str">
        <f>VLOOKUP(C293,'Main Data'!C:C,1,0)</f>
        <v>32215809</v>
      </c>
      <c r="B293" s="146"/>
      <c r="C293" s="144" t="s">
        <v>583</v>
      </c>
      <c r="D293" s="144" t="s">
        <v>584</v>
      </c>
      <c r="E293" s="144" t="s">
        <v>30</v>
      </c>
      <c r="F293" s="144" t="s">
        <v>16</v>
      </c>
      <c r="G293" s="145" t="s">
        <v>43</v>
      </c>
      <c r="H293" s="145" t="s">
        <v>18</v>
      </c>
      <c r="I293" s="145" t="s">
        <v>571</v>
      </c>
      <c r="J293" s="149">
        <v>0</v>
      </c>
      <c r="K293" s="149"/>
      <c r="L293" s="150">
        <v>0</v>
      </c>
      <c r="M293" s="150">
        <v>0</v>
      </c>
      <c r="N293" s="151">
        <v>14</v>
      </c>
    </row>
    <row r="294" spans="1:14" ht="15" hidden="1" customHeight="1">
      <c r="A294" t="str">
        <f>VLOOKUP(C294,'Main Data'!C:C,1,0)</f>
        <v>32215809</v>
      </c>
      <c r="B294" s="146"/>
      <c r="C294" s="146" t="str">
        <f>C293</f>
        <v>32215809</v>
      </c>
      <c r="D294" s="146" t="str">
        <f>D293</f>
        <v>Sunny side up</v>
      </c>
      <c r="E294" s="146" t="str">
        <f>E293</f>
        <v>Modifier</v>
      </c>
      <c r="F294" s="147" t="str">
        <f>F293</f>
        <v>KITCHEN</v>
      </c>
      <c r="G294" s="145" t="s">
        <v>17</v>
      </c>
      <c r="H294" s="145" t="s">
        <v>18</v>
      </c>
      <c r="I294" s="145" t="s">
        <v>571</v>
      </c>
      <c r="J294" s="149">
        <v>0</v>
      </c>
      <c r="K294" s="149"/>
      <c r="L294" s="150">
        <v>0</v>
      </c>
      <c r="M294" s="150">
        <v>0</v>
      </c>
      <c r="N294" s="151">
        <v>7</v>
      </c>
    </row>
    <row r="295" spans="1:14" ht="15" hidden="1" customHeight="1">
      <c r="A295" t="str">
        <f>VLOOKUP(C295,'Main Data'!C:C,1,0)</f>
        <v>32215810</v>
      </c>
      <c r="B295" s="146"/>
      <c r="C295" s="144" t="s">
        <v>585</v>
      </c>
      <c r="D295" s="144" t="s">
        <v>586</v>
      </c>
      <c r="E295" s="144" t="s">
        <v>30</v>
      </c>
      <c r="F295" s="144" t="s">
        <v>16</v>
      </c>
      <c r="G295" s="145" t="s">
        <v>43</v>
      </c>
      <c r="H295" s="145" t="s">
        <v>18</v>
      </c>
      <c r="I295" s="145" t="s">
        <v>58</v>
      </c>
      <c r="J295" s="149">
        <v>0</v>
      </c>
      <c r="K295" s="149"/>
      <c r="L295" s="150">
        <v>0</v>
      </c>
      <c r="M295" s="150">
        <v>0</v>
      </c>
      <c r="N295" s="151">
        <v>6</v>
      </c>
    </row>
    <row r="296" spans="1:14" ht="15" hidden="1" customHeight="1">
      <c r="A296" t="str">
        <f>VLOOKUP(C296,'Main Data'!C:C,1,0)</f>
        <v>32215810</v>
      </c>
      <c r="B296" s="146"/>
      <c r="C296" s="146" t="str">
        <f>C295</f>
        <v>32215810</v>
      </c>
      <c r="D296" s="146" t="str">
        <f>D295</f>
        <v>No Egg</v>
      </c>
      <c r="E296" s="146" t="str">
        <f>E295</f>
        <v>Modifier</v>
      </c>
      <c r="F296" s="147" t="str">
        <f>F295</f>
        <v>KITCHEN</v>
      </c>
      <c r="G296" s="145" t="s">
        <v>17</v>
      </c>
      <c r="H296" s="145" t="s">
        <v>18</v>
      </c>
      <c r="I296" s="145" t="s">
        <v>58</v>
      </c>
      <c r="J296" s="149">
        <v>0</v>
      </c>
      <c r="K296" s="149"/>
      <c r="L296" s="150">
        <v>0</v>
      </c>
      <c r="M296" s="150">
        <v>0</v>
      </c>
      <c r="N296" s="151">
        <v>2</v>
      </c>
    </row>
    <row r="297" spans="1:14" ht="15" customHeight="1">
      <c r="A297" t="e">
        <f>VLOOKUP(C297,'Main Data'!C:C,1,0)</f>
        <v>#N/A</v>
      </c>
      <c r="B297" s="146"/>
      <c r="C297" s="145" t="s">
        <v>587</v>
      </c>
      <c r="D297" s="145" t="s">
        <v>588</v>
      </c>
      <c r="E297" s="145" t="s">
        <v>3</v>
      </c>
      <c r="F297" s="145" t="s">
        <v>77</v>
      </c>
      <c r="G297" s="145" t="s">
        <v>78</v>
      </c>
      <c r="H297" s="145" t="s">
        <v>359</v>
      </c>
      <c r="I297" s="145" t="s">
        <v>360</v>
      </c>
      <c r="J297" s="149">
        <v>2000</v>
      </c>
      <c r="K297" s="149"/>
      <c r="L297" s="150">
        <v>0.57999999999999996</v>
      </c>
      <c r="M297" s="150">
        <v>0</v>
      </c>
      <c r="N297" s="151">
        <v>4</v>
      </c>
    </row>
    <row r="298" spans="1:14" ht="15" hidden="1" customHeight="1">
      <c r="A298" t="str">
        <f>VLOOKUP(C298,'Main Data'!C:C,1,0)</f>
        <v>32215825</v>
      </c>
      <c r="B298" s="146"/>
      <c r="C298" s="145" t="s">
        <v>589</v>
      </c>
      <c r="D298" s="145" t="s">
        <v>590</v>
      </c>
      <c r="E298" s="145" t="s">
        <v>3</v>
      </c>
      <c r="F298" s="145" t="s">
        <v>16</v>
      </c>
      <c r="G298" s="145" t="s">
        <v>43</v>
      </c>
      <c r="H298" s="145" t="s">
        <v>226</v>
      </c>
      <c r="I298" s="145" t="s">
        <v>591</v>
      </c>
      <c r="J298" s="149">
        <v>900</v>
      </c>
      <c r="K298" s="149"/>
      <c r="L298" s="150">
        <v>0.5</v>
      </c>
      <c r="M298" s="150">
        <v>59.204000000000001</v>
      </c>
      <c r="N298" s="151">
        <v>12</v>
      </c>
    </row>
    <row r="299" spans="1:14" ht="15" hidden="1" customHeight="1">
      <c r="A299" t="str">
        <f>VLOOKUP(C299,'Main Data'!C:C,1,0)</f>
        <v>32215827</v>
      </c>
      <c r="B299" s="146"/>
      <c r="C299" s="145" t="s">
        <v>592</v>
      </c>
      <c r="D299" s="145" t="s">
        <v>593</v>
      </c>
      <c r="E299" s="145" t="s">
        <v>3</v>
      </c>
      <c r="F299" s="145" t="s">
        <v>16</v>
      </c>
      <c r="G299" s="145" t="s">
        <v>43</v>
      </c>
      <c r="H299" s="145" t="s">
        <v>226</v>
      </c>
      <c r="I299" s="145" t="s">
        <v>591</v>
      </c>
      <c r="J299" s="149">
        <v>375</v>
      </c>
      <c r="K299" s="149"/>
      <c r="L299" s="150">
        <v>0</v>
      </c>
      <c r="M299" s="150">
        <v>31.23</v>
      </c>
      <c r="N299" s="151">
        <v>5</v>
      </c>
    </row>
    <row r="300" spans="1:14" ht="15" hidden="1" customHeight="1">
      <c r="A300" t="str">
        <f>VLOOKUP(C300,'Main Data'!C:C,1,0)</f>
        <v>32215834</v>
      </c>
      <c r="B300" s="146"/>
      <c r="C300" s="145" t="s">
        <v>594</v>
      </c>
      <c r="D300" s="145" t="s">
        <v>595</v>
      </c>
      <c r="E300" s="145" t="s">
        <v>3</v>
      </c>
      <c r="F300" s="145" t="s">
        <v>22</v>
      </c>
      <c r="G300" s="145" t="s">
        <v>23</v>
      </c>
      <c r="H300" s="145" t="str">
        <f>H299</f>
        <v>EVENT FOOD</v>
      </c>
      <c r="I300" s="145" t="s">
        <v>591</v>
      </c>
      <c r="J300" s="149">
        <v>0</v>
      </c>
      <c r="K300" s="149"/>
      <c r="L300" s="150">
        <v>0</v>
      </c>
      <c r="M300" s="150">
        <v>0</v>
      </c>
      <c r="N300" s="151">
        <v>61</v>
      </c>
    </row>
    <row r="301" spans="1:14" ht="15" hidden="1" customHeight="1">
      <c r="A301" t="str">
        <f>VLOOKUP(C301,'Main Data'!C:C,1,0)</f>
        <v>32215836</v>
      </c>
      <c r="B301" s="146"/>
      <c r="C301" s="145" t="s">
        <v>596</v>
      </c>
      <c r="D301" s="145" t="s">
        <v>597</v>
      </c>
      <c r="E301" s="145" t="s">
        <v>3</v>
      </c>
      <c r="F301" s="145" t="s">
        <v>22</v>
      </c>
      <c r="G301" s="145" t="s">
        <v>23</v>
      </c>
      <c r="H301" s="145" t="str">
        <f>H300</f>
        <v>EVENT FOOD</v>
      </c>
      <c r="I301" s="145" t="s">
        <v>591</v>
      </c>
      <c r="J301" s="149">
        <v>0</v>
      </c>
      <c r="K301" s="149"/>
      <c r="L301" s="150">
        <v>0</v>
      </c>
      <c r="M301" s="150">
        <v>30.4</v>
      </c>
      <c r="N301" s="151">
        <v>9</v>
      </c>
    </row>
    <row r="302" spans="1:14" ht="15" hidden="1" customHeight="1">
      <c r="A302" t="str">
        <f>VLOOKUP(C302,'Main Data'!C:C,1,0)</f>
        <v>32215837</v>
      </c>
      <c r="B302" s="146"/>
      <c r="C302" s="145" t="s">
        <v>598</v>
      </c>
      <c r="D302" s="145" t="s">
        <v>599</v>
      </c>
      <c r="E302" s="145" t="s">
        <v>30</v>
      </c>
      <c r="F302" s="145" t="s">
        <v>22</v>
      </c>
      <c r="G302" s="145" t="s">
        <v>23</v>
      </c>
      <c r="H302" s="145" t="s">
        <v>24</v>
      </c>
      <c r="I302" s="145" t="s">
        <v>600</v>
      </c>
      <c r="J302" s="149">
        <v>0</v>
      </c>
      <c r="K302" s="149"/>
      <c r="L302" s="150">
        <v>0</v>
      </c>
      <c r="M302" s="150">
        <v>1.07</v>
      </c>
      <c r="N302" s="151">
        <v>6</v>
      </c>
    </row>
    <row r="303" spans="1:14" ht="15" hidden="1" customHeight="1">
      <c r="A303" t="str">
        <f>VLOOKUP(C303,'Main Data'!C:C,1,0)</f>
        <v>32215839</v>
      </c>
      <c r="B303" s="146"/>
      <c r="C303" s="145" t="s">
        <v>601</v>
      </c>
      <c r="D303" s="145" t="s">
        <v>602</v>
      </c>
      <c r="E303" s="145" t="s">
        <v>30</v>
      </c>
      <c r="F303" s="145" t="s">
        <v>22</v>
      </c>
      <c r="G303" s="145" t="s">
        <v>23</v>
      </c>
      <c r="H303" s="145" t="s">
        <v>24</v>
      </c>
      <c r="I303" s="145" t="s">
        <v>600</v>
      </c>
      <c r="J303" s="149">
        <v>0</v>
      </c>
      <c r="K303" s="149"/>
      <c r="L303" s="150">
        <v>0</v>
      </c>
      <c r="M303" s="150">
        <v>30.78</v>
      </c>
      <c r="N303" s="151">
        <v>18</v>
      </c>
    </row>
    <row r="304" spans="1:14" ht="15" hidden="1" customHeight="1">
      <c r="A304" t="str">
        <f>VLOOKUP(C304,'Main Data'!C:C,1,0)</f>
        <v>32215840</v>
      </c>
      <c r="B304" s="146"/>
      <c r="C304" s="145" t="s">
        <v>603</v>
      </c>
      <c r="D304" s="145" t="s">
        <v>604</v>
      </c>
      <c r="E304" s="145" t="s">
        <v>30</v>
      </c>
      <c r="F304" s="145" t="s">
        <v>22</v>
      </c>
      <c r="G304" s="145" t="s">
        <v>23</v>
      </c>
      <c r="H304" s="145" t="s">
        <v>24</v>
      </c>
      <c r="I304" s="145" t="s">
        <v>600</v>
      </c>
      <c r="J304" s="149">
        <v>0</v>
      </c>
      <c r="K304" s="149"/>
      <c r="L304" s="150">
        <v>0</v>
      </c>
      <c r="M304" s="150">
        <v>49.59</v>
      </c>
      <c r="N304" s="151">
        <v>29</v>
      </c>
    </row>
    <row r="305" spans="1:14" ht="15" hidden="1" customHeight="1">
      <c r="A305" t="str">
        <f>VLOOKUP(C305,'Main Data'!C:C,1,0)</f>
        <v>32215842</v>
      </c>
      <c r="B305" s="146"/>
      <c r="C305" s="145" t="s">
        <v>605</v>
      </c>
      <c r="D305" s="145" t="s">
        <v>606</v>
      </c>
      <c r="E305" s="145" t="s">
        <v>30</v>
      </c>
      <c r="F305" s="145" t="s">
        <v>22</v>
      </c>
      <c r="G305" s="145" t="s">
        <v>23</v>
      </c>
      <c r="H305" s="145" t="s">
        <v>24</v>
      </c>
      <c r="I305" s="145" t="s">
        <v>483</v>
      </c>
      <c r="J305" s="149">
        <v>0</v>
      </c>
      <c r="K305" s="149"/>
      <c r="L305" s="150">
        <v>0</v>
      </c>
      <c r="M305" s="150">
        <v>0</v>
      </c>
      <c r="N305" s="151">
        <v>18</v>
      </c>
    </row>
    <row r="306" spans="1:14" ht="15" hidden="1" customHeight="1">
      <c r="A306" t="str">
        <f>VLOOKUP(C306,'Main Data'!C:C,1,0)</f>
        <v>32215843</v>
      </c>
      <c r="B306" s="146"/>
      <c r="C306" s="145" t="s">
        <v>607</v>
      </c>
      <c r="D306" s="145" t="s">
        <v>608</v>
      </c>
      <c r="E306" s="145" t="s">
        <v>30</v>
      </c>
      <c r="F306" s="145" t="s">
        <v>22</v>
      </c>
      <c r="G306" s="145" t="s">
        <v>23</v>
      </c>
      <c r="H306" s="145" t="s">
        <v>24</v>
      </c>
      <c r="I306" s="145" t="s">
        <v>600</v>
      </c>
      <c r="J306" s="149">
        <v>0</v>
      </c>
      <c r="K306" s="149"/>
      <c r="L306" s="150">
        <v>0</v>
      </c>
      <c r="M306" s="150">
        <v>13.68</v>
      </c>
      <c r="N306" s="151">
        <v>8</v>
      </c>
    </row>
    <row r="307" spans="1:14" ht="15" customHeight="1">
      <c r="A307" t="e">
        <f>VLOOKUP(C307,'Main Data'!C:C,1,0)</f>
        <v>#N/A</v>
      </c>
      <c r="B307" s="146"/>
      <c r="C307" s="145" t="s">
        <v>609</v>
      </c>
      <c r="D307" s="145" t="s">
        <v>610</v>
      </c>
      <c r="E307" s="145" t="s">
        <v>3</v>
      </c>
      <c r="F307" s="145" t="s">
        <v>77</v>
      </c>
      <c r="G307" s="145" t="s">
        <v>78</v>
      </c>
      <c r="H307" s="145" t="s">
        <v>359</v>
      </c>
      <c r="I307" s="145" t="s">
        <v>360</v>
      </c>
      <c r="J307" s="149">
        <v>45</v>
      </c>
      <c r="K307" s="149"/>
      <c r="L307" s="150">
        <v>0</v>
      </c>
      <c r="M307" s="150">
        <v>0</v>
      </c>
      <c r="N307" s="151">
        <v>1</v>
      </c>
    </row>
    <row r="308" spans="1:14" ht="15" hidden="1" customHeight="1">
      <c r="A308" t="str">
        <f>VLOOKUP(C308,'Main Data'!C:C,1,0)</f>
        <v>32215959</v>
      </c>
      <c r="B308" s="146"/>
      <c r="C308" s="145" t="s">
        <v>611</v>
      </c>
      <c r="D308" s="145" t="s">
        <v>612</v>
      </c>
      <c r="E308" s="145" t="s">
        <v>3</v>
      </c>
      <c r="F308" s="145" t="s">
        <v>16</v>
      </c>
      <c r="G308" s="145" t="s">
        <v>17</v>
      </c>
      <c r="H308" s="145" t="s">
        <v>226</v>
      </c>
      <c r="I308" s="145" t="s">
        <v>240</v>
      </c>
      <c r="J308" s="149">
        <v>1805</v>
      </c>
      <c r="K308" s="149"/>
      <c r="L308" s="150">
        <v>60.49</v>
      </c>
      <c r="M308" s="150">
        <v>454.81</v>
      </c>
      <c r="N308" s="151">
        <v>19</v>
      </c>
    </row>
    <row r="309" spans="1:14" ht="15" customHeight="1">
      <c r="A309" t="e">
        <f>VLOOKUP(C309,'Main Data'!C:C,1,0)</f>
        <v>#N/A</v>
      </c>
      <c r="B309" s="146"/>
      <c r="C309" s="145" t="s">
        <v>613</v>
      </c>
      <c r="D309" s="145" t="s">
        <v>614</v>
      </c>
      <c r="E309" s="145" t="s">
        <v>3</v>
      </c>
      <c r="F309" s="145" t="s">
        <v>77</v>
      </c>
      <c r="G309" s="145" t="s">
        <v>78</v>
      </c>
      <c r="H309" s="145" t="s">
        <v>278</v>
      </c>
      <c r="I309" s="145" t="s">
        <v>279</v>
      </c>
      <c r="J309" s="149">
        <v>3000</v>
      </c>
      <c r="K309" s="149"/>
      <c r="L309" s="150">
        <v>0</v>
      </c>
      <c r="M309" s="150">
        <v>0</v>
      </c>
      <c r="N309" s="151">
        <v>30</v>
      </c>
    </row>
    <row r="310" spans="1:14" ht="15" hidden="1" customHeight="1">
      <c r="A310" t="str">
        <f>VLOOKUP(C310,'Main Data'!C:C,1,0)</f>
        <v>32215962</v>
      </c>
      <c r="B310" s="146"/>
      <c r="C310" s="145" t="s">
        <v>615</v>
      </c>
      <c r="D310" s="145" t="s">
        <v>616</v>
      </c>
      <c r="E310" s="145" t="s">
        <v>3</v>
      </c>
      <c r="F310" s="145" t="s">
        <v>16</v>
      </c>
      <c r="G310" s="145" t="s">
        <v>17</v>
      </c>
      <c r="H310" s="145" t="s">
        <v>226</v>
      </c>
      <c r="I310" s="145" t="s">
        <v>227</v>
      </c>
      <c r="J310" s="149">
        <v>240</v>
      </c>
      <c r="K310" s="149"/>
      <c r="L310" s="150">
        <v>9.24</v>
      </c>
      <c r="M310" s="150">
        <v>42.89</v>
      </c>
      <c r="N310" s="151">
        <v>20</v>
      </c>
    </row>
    <row r="311" spans="1:14" ht="15" customHeight="1">
      <c r="A311" t="e">
        <f>VLOOKUP(C311,'Main Data'!C:C,1,0)</f>
        <v>#N/A</v>
      </c>
      <c r="B311" s="146"/>
      <c r="C311" s="145" t="s">
        <v>617</v>
      </c>
      <c r="D311" s="145" t="s">
        <v>618</v>
      </c>
      <c r="E311" s="145" t="s">
        <v>3</v>
      </c>
      <c r="F311" s="145" t="s">
        <v>280</v>
      </c>
      <c r="G311" s="145" t="s">
        <v>78</v>
      </c>
      <c r="H311" s="145" t="s">
        <v>278</v>
      </c>
      <c r="I311" s="145" t="s">
        <v>279</v>
      </c>
      <c r="J311" s="149">
        <v>4200</v>
      </c>
      <c r="K311" s="149"/>
      <c r="L311" s="150">
        <v>0</v>
      </c>
      <c r="M311" s="150">
        <v>0</v>
      </c>
      <c r="N311" s="151">
        <v>20</v>
      </c>
    </row>
    <row r="312" spans="1:14" ht="15" hidden="1" customHeight="1">
      <c r="A312" t="str">
        <f>VLOOKUP(C312,'Main Data'!C:C,1,0)</f>
        <v>32216004</v>
      </c>
      <c r="B312" s="146"/>
      <c r="C312" s="145" t="s">
        <v>619</v>
      </c>
      <c r="D312" s="145" t="s">
        <v>620</v>
      </c>
      <c r="E312" s="145" t="s">
        <v>3</v>
      </c>
      <c r="F312" s="145" t="s">
        <v>16</v>
      </c>
      <c r="G312" s="145" t="s">
        <v>17</v>
      </c>
      <c r="H312" s="145" t="s">
        <v>621</v>
      </c>
      <c r="I312" s="145" t="s">
        <v>622</v>
      </c>
      <c r="J312" s="149">
        <v>0</v>
      </c>
      <c r="K312" s="149"/>
      <c r="L312" s="150">
        <v>0</v>
      </c>
      <c r="M312" s="150">
        <v>0</v>
      </c>
      <c r="N312" s="151">
        <v>1</v>
      </c>
    </row>
    <row r="313" spans="1:14" ht="15" hidden="1" customHeight="1">
      <c r="A313" t="str">
        <f>VLOOKUP(C313,'Main Data'!C:C,1,0)</f>
        <v>32216007</v>
      </c>
      <c r="B313" s="146"/>
      <c r="C313" s="145" t="s">
        <v>623</v>
      </c>
      <c r="D313" s="145" t="s">
        <v>624</v>
      </c>
      <c r="E313" s="145" t="s">
        <v>3</v>
      </c>
      <c r="F313" s="145" t="s">
        <v>16</v>
      </c>
      <c r="G313" s="145" t="s">
        <v>17</v>
      </c>
      <c r="H313" s="145" t="s">
        <v>621</v>
      </c>
      <c r="I313" s="145" t="s">
        <v>622</v>
      </c>
      <c r="J313" s="149">
        <v>0</v>
      </c>
      <c r="K313" s="149"/>
      <c r="L313" s="150">
        <v>0</v>
      </c>
      <c r="M313" s="150">
        <v>0</v>
      </c>
      <c r="N313" s="151">
        <v>1</v>
      </c>
    </row>
    <row r="314" spans="1:14" ht="15" customHeight="1">
      <c r="A314" t="e">
        <f>VLOOKUP(C314,'Main Data'!C:C,1,0)</f>
        <v>#N/A</v>
      </c>
      <c r="B314" s="146"/>
      <c r="C314" s="145" t="s">
        <v>625</v>
      </c>
      <c r="D314" s="145" t="s">
        <v>626</v>
      </c>
      <c r="E314" s="145" t="s">
        <v>3</v>
      </c>
      <c r="F314" s="145" t="s">
        <v>77</v>
      </c>
      <c r="G314" s="145" t="s">
        <v>78</v>
      </c>
      <c r="H314" s="145" t="s">
        <v>305</v>
      </c>
      <c r="I314" s="145" t="s">
        <v>305</v>
      </c>
      <c r="J314" s="149">
        <v>2500</v>
      </c>
      <c r="K314" s="149"/>
      <c r="L314" s="150">
        <v>0</v>
      </c>
      <c r="M314" s="150">
        <v>0</v>
      </c>
      <c r="N314" s="151">
        <v>1</v>
      </c>
    </row>
    <row r="315" spans="1:14" ht="15" hidden="1" customHeight="1">
      <c r="A315" t="str">
        <f>VLOOKUP(C315,'Main Data'!C:C,1,0)</f>
        <v>32216021</v>
      </c>
      <c r="B315" s="146"/>
      <c r="C315" s="145" t="s">
        <v>627</v>
      </c>
      <c r="D315" s="145" t="s">
        <v>628</v>
      </c>
      <c r="E315" s="145" t="s">
        <v>3</v>
      </c>
      <c r="F315" s="145" t="s">
        <v>16</v>
      </c>
      <c r="G315" s="145" t="s">
        <v>17</v>
      </c>
      <c r="H315" s="145" t="s">
        <v>18</v>
      </c>
      <c r="I315" s="145" t="s">
        <v>252</v>
      </c>
      <c r="J315" s="149">
        <v>1425</v>
      </c>
      <c r="K315" s="149"/>
      <c r="L315" s="150">
        <v>0</v>
      </c>
      <c r="M315" s="150">
        <v>85.09</v>
      </c>
      <c r="N315" s="151">
        <v>15</v>
      </c>
    </row>
    <row r="316" spans="1:14" ht="15" hidden="1" customHeight="1">
      <c r="A316" t="str">
        <f>VLOOKUP(C316,'Main Data'!C:C,1,0)</f>
        <v>32216023</v>
      </c>
      <c r="B316" s="146"/>
      <c r="C316" s="145" t="s">
        <v>629</v>
      </c>
      <c r="D316" s="145" t="s">
        <v>630</v>
      </c>
      <c r="E316" s="145" t="s">
        <v>3</v>
      </c>
      <c r="F316" s="145" t="s">
        <v>16</v>
      </c>
      <c r="G316" s="145" t="s">
        <v>17</v>
      </c>
      <c r="H316" s="145" t="s">
        <v>18</v>
      </c>
      <c r="I316" s="145" t="s">
        <v>252</v>
      </c>
      <c r="J316" s="149">
        <v>200</v>
      </c>
      <c r="K316" s="149"/>
      <c r="L316" s="150">
        <v>0</v>
      </c>
      <c r="M316" s="150">
        <v>32.9</v>
      </c>
      <c r="N316" s="151">
        <v>2</v>
      </c>
    </row>
    <row r="317" spans="1:14" ht="15" customHeight="1">
      <c r="A317" t="e">
        <f>VLOOKUP(C317,'Main Data'!C:C,1,0)</f>
        <v>#N/A</v>
      </c>
      <c r="B317" s="146"/>
      <c r="C317" s="145" t="s">
        <v>631</v>
      </c>
      <c r="D317" s="145" t="s">
        <v>632</v>
      </c>
      <c r="E317" s="145" t="s">
        <v>3</v>
      </c>
      <c r="F317" s="145" t="s">
        <v>77</v>
      </c>
      <c r="G317" s="145" t="s">
        <v>78</v>
      </c>
      <c r="H317" s="145" t="s">
        <v>165</v>
      </c>
      <c r="I317" s="145" t="s">
        <v>171</v>
      </c>
      <c r="J317" s="149">
        <v>3100</v>
      </c>
      <c r="K317" s="149"/>
      <c r="L317" s="150">
        <v>0.41</v>
      </c>
      <c r="M317" s="150">
        <v>0</v>
      </c>
      <c r="N317" s="151">
        <v>2.15</v>
      </c>
    </row>
    <row r="318" spans="1:14" ht="15" hidden="1" customHeight="1">
      <c r="A318" t="str">
        <f>VLOOKUP(C318,'Main Data'!C:C,1,0)</f>
        <v>32216040</v>
      </c>
      <c r="B318" s="146"/>
      <c r="C318" s="145" t="s">
        <v>633</v>
      </c>
      <c r="D318" s="145" t="s">
        <v>634</v>
      </c>
      <c r="E318" s="145" t="s">
        <v>3</v>
      </c>
      <c r="F318" s="145" t="s">
        <v>22</v>
      </c>
      <c r="G318" s="145" t="s">
        <v>23</v>
      </c>
      <c r="H318" s="145" t="s">
        <v>635</v>
      </c>
      <c r="I318" s="145" t="s">
        <v>19</v>
      </c>
      <c r="J318" s="149">
        <v>70</v>
      </c>
      <c r="K318" s="149"/>
      <c r="L318" s="150">
        <v>0</v>
      </c>
      <c r="M318" s="150">
        <v>0</v>
      </c>
      <c r="N318" s="151">
        <v>3</v>
      </c>
    </row>
    <row r="319" spans="1:14" ht="15" hidden="1" customHeight="1">
      <c r="A319" t="str">
        <f>VLOOKUP(C319,'Main Data'!C:C,1,0)</f>
        <v>32216041</v>
      </c>
      <c r="B319" s="146"/>
      <c r="C319" s="145" t="s">
        <v>636</v>
      </c>
      <c r="D319" s="145" t="s">
        <v>637</v>
      </c>
      <c r="E319" s="145" t="s">
        <v>30</v>
      </c>
      <c r="F319" s="145" t="s">
        <v>22</v>
      </c>
      <c r="G319" s="145" t="s">
        <v>23</v>
      </c>
      <c r="H319" s="145" t="s">
        <v>24</v>
      </c>
      <c r="I319" s="145" t="s">
        <v>638</v>
      </c>
      <c r="J319" s="149">
        <v>0</v>
      </c>
      <c r="K319" s="149"/>
      <c r="L319" s="150">
        <v>0</v>
      </c>
      <c r="M319" s="150">
        <v>4.59</v>
      </c>
      <c r="N319" s="151">
        <v>3</v>
      </c>
    </row>
    <row r="320" spans="1:14" ht="15" hidden="1" customHeight="1">
      <c r="A320" t="str">
        <f>VLOOKUP(C320,'Main Data'!C:C,1,0)</f>
        <v>32216042</v>
      </c>
      <c r="B320" s="146"/>
      <c r="C320" s="145" t="s">
        <v>639</v>
      </c>
      <c r="D320" s="145" t="s">
        <v>640</v>
      </c>
      <c r="E320" s="145" t="s">
        <v>30</v>
      </c>
      <c r="F320" s="145" t="s">
        <v>22</v>
      </c>
      <c r="G320" s="145" t="s">
        <v>23</v>
      </c>
      <c r="H320" s="145" t="s">
        <v>24</v>
      </c>
      <c r="I320" s="145" t="s">
        <v>638</v>
      </c>
      <c r="J320" s="149">
        <v>0</v>
      </c>
      <c r="K320" s="149"/>
      <c r="L320" s="150">
        <v>0</v>
      </c>
      <c r="M320" s="150">
        <v>9.17</v>
      </c>
      <c r="N320" s="151">
        <v>7</v>
      </c>
    </row>
    <row r="321" spans="1:14" ht="15" hidden="1" customHeight="1">
      <c r="A321" t="str">
        <f>VLOOKUP(C321,'Main Data'!C:C,1,0)</f>
        <v>32216043</v>
      </c>
      <c r="B321" s="146"/>
      <c r="C321" s="145" t="s">
        <v>641</v>
      </c>
      <c r="D321" s="145" t="s">
        <v>438</v>
      </c>
      <c r="E321" s="145" t="s">
        <v>30</v>
      </c>
      <c r="F321" s="145" t="s">
        <v>22</v>
      </c>
      <c r="G321" s="145" t="s">
        <v>23</v>
      </c>
      <c r="H321" s="145" t="s">
        <v>24</v>
      </c>
      <c r="I321" s="145" t="s">
        <v>638</v>
      </c>
      <c r="J321" s="149">
        <v>0</v>
      </c>
      <c r="K321" s="149"/>
      <c r="L321" s="150">
        <v>0</v>
      </c>
      <c r="M321" s="150">
        <v>0</v>
      </c>
      <c r="N321" s="151">
        <v>11</v>
      </c>
    </row>
    <row r="322" spans="1:14" ht="15" customHeight="1">
      <c r="A322" t="e">
        <f>VLOOKUP(C322,'Main Data'!C:C,1,0)</f>
        <v>#N/A</v>
      </c>
      <c r="B322" s="146"/>
      <c r="C322" s="144" t="s">
        <v>642</v>
      </c>
      <c r="D322" s="144" t="s">
        <v>643</v>
      </c>
      <c r="E322" s="144" t="s">
        <v>3</v>
      </c>
      <c r="F322" s="145" t="s">
        <v>77</v>
      </c>
      <c r="G322" s="145" t="s">
        <v>78</v>
      </c>
      <c r="H322" s="145" t="s">
        <v>27</v>
      </c>
      <c r="I322" s="145" t="s">
        <v>458</v>
      </c>
      <c r="J322" s="149">
        <v>2300</v>
      </c>
      <c r="K322" s="149"/>
      <c r="L322" s="150">
        <v>2.17</v>
      </c>
      <c r="M322" s="150">
        <v>0</v>
      </c>
      <c r="N322" s="151">
        <v>4</v>
      </c>
    </row>
    <row r="323" spans="1:14" ht="15" customHeight="1">
      <c r="A323" t="e">
        <f>VLOOKUP(C323,'Main Data'!C:C,1,0)</f>
        <v>#N/A</v>
      </c>
      <c r="B323" s="146"/>
      <c r="C323" s="146" t="str">
        <f>C322</f>
        <v>32216059</v>
      </c>
      <c r="D323" s="146" t="str">
        <f>D322</f>
        <v>Welcome Sign</v>
      </c>
      <c r="E323" s="146" t="str">
        <f>E322</f>
        <v>Item</v>
      </c>
      <c r="F323" s="145" t="s">
        <v>280</v>
      </c>
      <c r="G323" s="145" t="s">
        <v>78</v>
      </c>
      <c r="H323" s="145" t="s">
        <v>27</v>
      </c>
      <c r="I323" s="145" t="s">
        <v>458</v>
      </c>
      <c r="J323" s="149">
        <v>1360</v>
      </c>
      <c r="K323" s="149"/>
      <c r="L323" s="150">
        <v>0</v>
      </c>
      <c r="M323" s="150">
        <v>0</v>
      </c>
      <c r="N323" s="151">
        <v>1</v>
      </c>
    </row>
    <row r="324" spans="1:14" ht="15" customHeight="1">
      <c r="A324" t="e">
        <f>VLOOKUP(C324,'Main Data'!C:C,1,0)</f>
        <v>#N/A</v>
      </c>
      <c r="B324" s="146"/>
      <c r="C324" s="145" t="s">
        <v>644</v>
      </c>
      <c r="D324" s="145" t="s">
        <v>645</v>
      </c>
      <c r="E324" s="145" t="s">
        <v>3</v>
      </c>
      <c r="F324" s="145" t="s">
        <v>77</v>
      </c>
      <c r="G324" s="145" t="s">
        <v>78</v>
      </c>
      <c r="H324" s="145" t="s">
        <v>27</v>
      </c>
      <c r="I324" s="145" t="s">
        <v>458</v>
      </c>
      <c r="J324" s="149">
        <v>400</v>
      </c>
      <c r="K324" s="149"/>
      <c r="L324" s="150">
        <v>0.17</v>
      </c>
      <c r="M324" s="150">
        <v>0</v>
      </c>
      <c r="N324" s="151">
        <v>1</v>
      </c>
    </row>
    <row r="325" spans="1:14" ht="15" hidden="1" customHeight="1">
      <c r="A325" t="str">
        <f>VLOOKUP(C325,'Main Data'!C:C,1,0)</f>
        <v>32216063</v>
      </c>
      <c r="B325" s="146"/>
      <c r="C325" s="145" t="s">
        <v>646</v>
      </c>
      <c r="D325" s="145" t="s">
        <v>647</v>
      </c>
      <c r="E325" s="145" t="s">
        <v>3</v>
      </c>
      <c r="F325" s="145" t="s">
        <v>16</v>
      </c>
      <c r="G325" s="145" t="s">
        <v>156</v>
      </c>
      <c r="H325" s="145" t="s">
        <v>165</v>
      </c>
      <c r="I325" s="145" t="s">
        <v>177</v>
      </c>
      <c r="J325" s="149">
        <v>500</v>
      </c>
      <c r="K325" s="149"/>
      <c r="L325" s="150">
        <v>0.21</v>
      </c>
      <c r="M325" s="150">
        <v>93.83</v>
      </c>
      <c r="N325" s="151">
        <v>1</v>
      </c>
    </row>
    <row r="326" spans="1:14" ht="15" hidden="1" customHeight="1">
      <c r="A326" t="str">
        <f>VLOOKUP(C326,'Main Data'!C:C,1,0)</f>
        <v>32216072</v>
      </c>
      <c r="B326" s="146"/>
      <c r="C326" s="145" t="s">
        <v>648</v>
      </c>
      <c r="D326" s="145" t="s">
        <v>649</v>
      </c>
      <c r="E326" s="145" t="s">
        <v>3</v>
      </c>
      <c r="F326" s="145" t="s">
        <v>16</v>
      </c>
      <c r="G326" s="145" t="s">
        <v>43</v>
      </c>
      <c r="H326" s="145" t="s">
        <v>18</v>
      </c>
      <c r="I326" s="145" t="s">
        <v>650</v>
      </c>
      <c r="J326" s="149">
        <v>50</v>
      </c>
      <c r="K326" s="149"/>
      <c r="L326" s="150">
        <v>0</v>
      </c>
      <c r="M326" s="150">
        <v>5.74</v>
      </c>
      <c r="N326" s="151">
        <v>1</v>
      </c>
    </row>
    <row r="327" spans="1:14" ht="15" customHeight="1">
      <c r="A327" t="e">
        <f>VLOOKUP(C327,'Main Data'!C:C,1,0)</f>
        <v>#N/A</v>
      </c>
      <c r="B327" s="146"/>
      <c r="C327" s="145" t="s">
        <v>651</v>
      </c>
      <c r="D327" s="145" t="s">
        <v>652</v>
      </c>
      <c r="E327" s="145" t="s">
        <v>3</v>
      </c>
      <c r="F327" s="145" t="s">
        <v>77</v>
      </c>
      <c r="G327" s="145" t="s">
        <v>78</v>
      </c>
      <c r="H327" s="145" t="s">
        <v>393</v>
      </c>
      <c r="I327" s="145" t="s">
        <v>394</v>
      </c>
      <c r="J327" s="149">
        <v>950</v>
      </c>
      <c r="K327" s="149"/>
      <c r="L327" s="150">
        <v>1.25</v>
      </c>
      <c r="M327" s="150">
        <v>0</v>
      </c>
      <c r="N327" s="151">
        <v>19</v>
      </c>
    </row>
    <row r="328" spans="1:14" ht="15" hidden="1" customHeight="1">
      <c r="A328" t="str">
        <f>VLOOKUP(C328,'Main Data'!C:C,1,0)</f>
        <v>32216078</v>
      </c>
      <c r="B328" s="146"/>
      <c r="C328" s="145" t="s">
        <v>653</v>
      </c>
      <c r="D328" s="145" t="s">
        <v>654</v>
      </c>
      <c r="E328" s="145" t="s">
        <v>3</v>
      </c>
      <c r="F328" s="145" t="s">
        <v>16</v>
      </c>
      <c r="G328" s="145" t="s">
        <v>156</v>
      </c>
      <c r="H328" s="145" t="s">
        <v>655</v>
      </c>
      <c r="I328" s="145" t="s">
        <v>656</v>
      </c>
      <c r="J328" s="149">
        <v>2592</v>
      </c>
      <c r="K328" s="149"/>
      <c r="L328" s="150">
        <v>0</v>
      </c>
      <c r="M328" s="150">
        <v>0</v>
      </c>
      <c r="N328" s="151">
        <v>54</v>
      </c>
    </row>
    <row r="329" spans="1:14" ht="15" hidden="1" customHeight="1">
      <c r="A329" t="str">
        <f>VLOOKUP(C329,'Main Data'!C:C,1,0)</f>
        <v>32216079</v>
      </c>
      <c r="B329" s="146"/>
      <c r="C329" s="145" t="s">
        <v>657</v>
      </c>
      <c r="D329" s="145" t="s">
        <v>658</v>
      </c>
      <c r="E329" s="145" t="s">
        <v>30</v>
      </c>
      <c r="F329" s="145" t="s">
        <v>16</v>
      </c>
      <c r="G329" s="145" t="s">
        <v>156</v>
      </c>
      <c r="H329" s="145" t="s">
        <v>655</v>
      </c>
      <c r="I329" s="145" t="s">
        <v>659</v>
      </c>
      <c r="J329" s="149">
        <v>0</v>
      </c>
      <c r="K329" s="149"/>
      <c r="L329" s="150">
        <v>0</v>
      </c>
      <c r="M329" s="150">
        <v>60.24</v>
      </c>
      <c r="N329" s="151">
        <v>14</v>
      </c>
    </row>
    <row r="330" spans="1:14" ht="15" hidden="1" customHeight="1">
      <c r="A330" t="str">
        <f>VLOOKUP(C330,'Main Data'!C:C,1,0)</f>
        <v>32216080</v>
      </c>
      <c r="B330" s="146"/>
      <c r="C330" s="145" t="s">
        <v>660</v>
      </c>
      <c r="D330" s="145" t="s">
        <v>661</v>
      </c>
      <c r="E330" s="145" t="s">
        <v>30</v>
      </c>
      <c r="F330" s="145" t="s">
        <v>16</v>
      </c>
      <c r="G330" s="145" t="s">
        <v>156</v>
      </c>
      <c r="H330" s="145" t="s">
        <v>655</v>
      </c>
      <c r="I330" s="145" t="s">
        <v>659</v>
      </c>
      <c r="J330" s="149">
        <v>0</v>
      </c>
      <c r="K330" s="149"/>
      <c r="L330" s="150">
        <v>0</v>
      </c>
      <c r="M330" s="150">
        <v>63.07</v>
      </c>
      <c r="N330" s="151">
        <v>12</v>
      </c>
    </row>
    <row r="331" spans="1:14" ht="15" hidden="1" customHeight="1">
      <c r="A331" t="str">
        <f>VLOOKUP(C331,'Main Data'!C:C,1,0)</f>
        <v>32216081</v>
      </c>
      <c r="B331" s="146"/>
      <c r="C331" s="145" t="s">
        <v>662</v>
      </c>
      <c r="D331" s="145" t="s">
        <v>663</v>
      </c>
      <c r="E331" s="145" t="s">
        <v>30</v>
      </c>
      <c r="F331" s="145" t="s">
        <v>16</v>
      </c>
      <c r="G331" s="145" t="s">
        <v>156</v>
      </c>
      <c r="H331" s="145" t="s">
        <v>655</v>
      </c>
      <c r="I331" s="145" t="s">
        <v>659</v>
      </c>
      <c r="J331" s="149">
        <v>0</v>
      </c>
      <c r="K331" s="149"/>
      <c r="L331" s="150">
        <v>0</v>
      </c>
      <c r="M331" s="150">
        <v>31.33</v>
      </c>
      <c r="N331" s="151">
        <v>7</v>
      </c>
    </row>
    <row r="332" spans="1:14" ht="15" hidden="1" customHeight="1">
      <c r="A332" t="str">
        <f>VLOOKUP(C332,'Main Data'!C:C,1,0)</f>
        <v>32216082</v>
      </c>
      <c r="B332" s="146"/>
      <c r="C332" s="145" t="s">
        <v>664</v>
      </c>
      <c r="D332" s="145" t="s">
        <v>665</v>
      </c>
      <c r="E332" s="145" t="s">
        <v>30</v>
      </c>
      <c r="F332" s="145" t="s">
        <v>16</v>
      </c>
      <c r="G332" s="145" t="s">
        <v>156</v>
      </c>
      <c r="H332" s="145" t="s">
        <v>655</v>
      </c>
      <c r="I332" s="145" t="s">
        <v>659</v>
      </c>
      <c r="J332" s="149">
        <v>0</v>
      </c>
      <c r="K332" s="149"/>
      <c r="L332" s="150">
        <v>0</v>
      </c>
      <c r="M332" s="150">
        <v>4.5</v>
      </c>
      <c r="N332" s="151">
        <v>1</v>
      </c>
    </row>
    <row r="333" spans="1:14" ht="15" hidden="1" customHeight="1">
      <c r="A333" t="str">
        <f>VLOOKUP(C333,'Main Data'!C:C,1,0)</f>
        <v>32216083</v>
      </c>
      <c r="B333" s="146"/>
      <c r="C333" s="145" t="s">
        <v>666</v>
      </c>
      <c r="D333" s="145" t="s">
        <v>667</v>
      </c>
      <c r="E333" s="145" t="s">
        <v>30</v>
      </c>
      <c r="F333" s="145" t="s">
        <v>16</v>
      </c>
      <c r="G333" s="145" t="s">
        <v>156</v>
      </c>
      <c r="H333" s="145" t="s">
        <v>655</v>
      </c>
      <c r="I333" s="145" t="s">
        <v>659</v>
      </c>
      <c r="J333" s="149">
        <v>0</v>
      </c>
      <c r="K333" s="149"/>
      <c r="L333" s="150">
        <v>0</v>
      </c>
      <c r="M333" s="150">
        <v>42.89</v>
      </c>
      <c r="N333" s="151">
        <v>20</v>
      </c>
    </row>
    <row r="334" spans="1:14" ht="15" customHeight="1">
      <c r="A334" t="e">
        <f>VLOOKUP(C334,'Main Data'!C:C,1,0)</f>
        <v>#N/A</v>
      </c>
      <c r="B334" s="146"/>
      <c r="C334" s="145" t="s">
        <v>668</v>
      </c>
      <c r="D334" s="145" t="s">
        <v>669</v>
      </c>
      <c r="E334" s="145" t="s">
        <v>3</v>
      </c>
      <c r="F334" s="145" t="s">
        <v>77</v>
      </c>
      <c r="G334" s="145" t="s">
        <v>78</v>
      </c>
      <c r="H334" s="145" t="s">
        <v>305</v>
      </c>
      <c r="I334" s="145" t="s">
        <v>305</v>
      </c>
      <c r="J334" s="149">
        <v>1300</v>
      </c>
      <c r="K334" s="149"/>
      <c r="L334" s="150">
        <v>1.51</v>
      </c>
      <c r="M334" s="150">
        <v>0</v>
      </c>
      <c r="N334" s="151">
        <v>1</v>
      </c>
    </row>
    <row r="335" spans="1:14" ht="15" hidden="1" customHeight="1">
      <c r="A335" t="str">
        <f>VLOOKUP(C335,'Main Data'!C:C,1,0)</f>
        <v>32216119</v>
      </c>
      <c r="B335" s="146"/>
      <c r="C335" s="145" t="s">
        <v>670</v>
      </c>
      <c r="D335" s="145" t="s">
        <v>671</v>
      </c>
      <c r="E335" s="145" t="s">
        <v>3</v>
      </c>
      <c r="F335" s="145" t="s">
        <v>280</v>
      </c>
      <c r="G335" s="145" t="s">
        <v>156</v>
      </c>
      <c r="H335" s="145" t="s">
        <v>165</v>
      </c>
      <c r="I335" s="145" t="s">
        <v>672</v>
      </c>
      <c r="J335" s="149">
        <v>1000</v>
      </c>
      <c r="K335" s="149"/>
      <c r="L335" s="150">
        <v>0</v>
      </c>
      <c r="M335" s="150">
        <v>180.97</v>
      </c>
      <c r="N335" s="151">
        <v>5</v>
      </c>
    </row>
    <row r="336" spans="1:14" ht="15" hidden="1" customHeight="1">
      <c r="A336" t="str">
        <f>VLOOKUP(C336,'Main Data'!C:C,1,0)</f>
        <v>32216121</v>
      </c>
      <c r="B336" s="146"/>
      <c r="C336" s="145" t="s">
        <v>673</v>
      </c>
      <c r="D336" s="145" t="s">
        <v>674</v>
      </c>
      <c r="E336" s="145" t="s">
        <v>3</v>
      </c>
      <c r="F336" s="145" t="s">
        <v>280</v>
      </c>
      <c r="G336" s="145" t="s">
        <v>156</v>
      </c>
      <c r="H336" s="145" t="s">
        <v>165</v>
      </c>
      <c r="I336" s="145" t="s">
        <v>672</v>
      </c>
      <c r="J336" s="149">
        <v>600</v>
      </c>
      <c r="K336" s="149"/>
      <c r="L336" s="150">
        <v>0</v>
      </c>
      <c r="M336" s="150">
        <v>94.95</v>
      </c>
      <c r="N336" s="151">
        <v>3</v>
      </c>
    </row>
    <row r="337" spans="1:14" ht="15" hidden="1" customHeight="1">
      <c r="A337" t="str">
        <f>VLOOKUP(C337,'Main Data'!C:C,1,0)</f>
        <v>32216123</v>
      </c>
      <c r="B337" s="146"/>
      <c r="C337" s="145" t="s">
        <v>675</v>
      </c>
      <c r="D337" s="145" t="s">
        <v>676</v>
      </c>
      <c r="E337" s="145" t="s">
        <v>3</v>
      </c>
      <c r="F337" s="145" t="s">
        <v>280</v>
      </c>
      <c r="G337" s="145" t="s">
        <v>156</v>
      </c>
      <c r="H337" s="145" t="s">
        <v>165</v>
      </c>
      <c r="I337" s="145" t="s">
        <v>672</v>
      </c>
      <c r="J337" s="149">
        <v>500</v>
      </c>
      <c r="K337" s="149"/>
      <c r="L337" s="150">
        <v>100</v>
      </c>
      <c r="M337" s="150">
        <v>79.790000000000006</v>
      </c>
      <c r="N337" s="151">
        <v>2</v>
      </c>
    </row>
    <row r="338" spans="1:14" ht="15" hidden="1" customHeight="1">
      <c r="A338" t="str">
        <f>VLOOKUP(C338,'Main Data'!C:C,1,0)</f>
        <v>32216126</v>
      </c>
      <c r="B338" s="146"/>
      <c r="C338" s="145" t="s">
        <v>677</v>
      </c>
      <c r="D338" s="145" t="s">
        <v>678</v>
      </c>
      <c r="E338" s="145" t="s">
        <v>3</v>
      </c>
      <c r="F338" s="145" t="s">
        <v>280</v>
      </c>
      <c r="G338" s="145" t="s">
        <v>156</v>
      </c>
      <c r="H338" s="145" t="s">
        <v>165</v>
      </c>
      <c r="I338" s="145" t="s">
        <v>679</v>
      </c>
      <c r="J338" s="149">
        <v>60</v>
      </c>
      <c r="K338" s="149"/>
      <c r="L338" s="150">
        <v>0.44</v>
      </c>
      <c r="M338" s="150">
        <v>6.18</v>
      </c>
      <c r="N338" s="151">
        <v>1</v>
      </c>
    </row>
    <row r="339" spans="1:14" ht="15" hidden="1" customHeight="1">
      <c r="A339" t="str">
        <f>VLOOKUP(C339,'Main Data'!C:C,1,0)</f>
        <v>32216128</v>
      </c>
      <c r="B339" s="146"/>
      <c r="C339" s="145" t="s">
        <v>680</v>
      </c>
      <c r="D339" s="145" t="s">
        <v>681</v>
      </c>
      <c r="E339" s="145" t="s">
        <v>3</v>
      </c>
      <c r="F339" s="145" t="s">
        <v>280</v>
      </c>
      <c r="G339" s="145" t="s">
        <v>156</v>
      </c>
      <c r="H339" s="145" t="s">
        <v>165</v>
      </c>
      <c r="I339" s="145" t="s">
        <v>679</v>
      </c>
      <c r="J339" s="149">
        <v>120</v>
      </c>
      <c r="K339" s="149"/>
      <c r="L339" s="150">
        <v>11.99</v>
      </c>
      <c r="M339" s="150">
        <v>21</v>
      </c>
      <c r="N339" s="151">
        <v>2</v>
      </c>
    </row>
    <row r="340" spans="1:14" ht="15" hidden="1" customHeight="1">
      <c r="A340" t="str">
        <f>VLOOKUP(C340,'Main Data'!C:C,1,0)</f>
        <v>32216129</v>
      </c>
      <c r="B340" s="146"/>
      <c r="C340" s="145" t="s">
        <v>682</v>
      </c>
      <c r="D340" s="145" t="s">
        <v>683</v>
      </c>
      <c r="E340" s="145" t="s">
        <v>3</v>
      </c>
      <c r="F340" s="145" t="s">
        <v>280</v>
      </c>
      <c r="G340" s="145" t="s">
        <v>156</v>
      </c>
      <c r="H340" s="145" t="s">
        <v>165</v>
      </c>
      <c r="I340" s="145" t="s">
        <v>684</v>
      </c>
      <c r="J340" s="149">
        <v>400</v>
      </c>
      <c r="K340" s="149"/>
      <c r="L340" s="150">
        <v>80</v>
      </c>
      <c r="M340" s="150">
        <v>84.82</v>
      </c>
      <c r="N340" s="151">
        <v>2</v>
      </c>
    </row>
    <row r="341" spans="1:14" ht="15" hidden="1" customHeight="1">
      <c r="A341" t="str">
        <f>VLOOKUP(C341,'Main Data'!C:C,1,0)</f>
        <v>32216131</v>
      </c>
      <c r="B341" s="146"/>
      <c r="C341" s="145" t="s">
        <v>685</v>
      </c>
      <c r="D341" s="145" t="s">
        <v>686</v>
      </c>
      <c r="E341" s="145" t="s">
        <v>3</v>
      </c>
      <c r="F341" s="145" t="s">
        <v>280</v>
      </c>
      <c r="G341" s="145" t="s">
        <v>156</v>
      </c>
      <c r="H341" s="145" t="s">
        <v>165</v>
      </c>
      <c r="I341" s="145" t="s">
        <v>684</v>
      </c>
      <c r="J341" s="149">
        <v>2500</v>
      </c>
      <c r="K341" s="149"/>
      <c r="L341" s="150">
        <v>39.97</v>
      </c>
      <c r="M341" s="150">
        <v>439.11</v>
      </c>
      <c r="N341" s="151">
        <v>12.5</v>
      </c>
    </row>
    <row r="342" spans="1:14" ht="15" hidden="1" customHeight="1">
      <c r="A342" t="str">
        <f>VLOOKUP(C342,'Main Data'!C:C,1,0)</f>
        <v>32216133</v>
      </c>
      <c r="B342" s="146"/>
      <c r="C342" s="145" t="s">
        <v>687</v>
      </c>
      <c r="D342" s="145" t="s">
        <v>688</v>
      </c>
      <c r="E342" s="145" t="s">
        <v>3</v>
      </c>
      <c r="F342" s="145" t="s">
        <v>280</v>
      </c>
      <c r="G342" s="145" t="s">
        <v>156</v>
      </c>
      <c r="H342" s="145" t="s">
        <v>165</v>
      </c>
      <c r="I342" s="145" t="s">
        <v>684</v>
      </c>
      <c r="J342" s="149">
        <v>1000</v>
      </c>
      <c r="K342" s="149"/>
      <c r="L342" s="150">
        <v>144.78</v>
      </c>
      <c r="M342" s="150">
        <v>172.78</v>
      </c>
      <c r="N342" s="151">
        <v>5</v>
      </c>
    </row>
    <row r="343" spans="1:14" ht="15" hidden="1" customHeight="1">
      <c r="A343" t="str">
        <f>VLOOKUP(C343,'Main Data'!C:C,1,0)</f>
        <v>32216136</v>
      </c>
      <c r="B343" s="146"/>
      <c r="C343" s="145" t="s">
        <v>689</v>
      </c>
      <c r="D343" s="145" t="s">
        <v>674</v>
      </c>
      <c r="E343" s="145" t="s">
        <v>3</v>
      </c>
      <c r="F343" s="145" t="s">
        <v>280</v>
      </c>
      <c r="G343" s="145" t="s">
        <v>156</v>
      </c>
      <c r="H343" s="145" t="s">
        <v>165</v>
      </c>
      <c r="I343" s="145" t="s">
        <v>684</v>
      </c>
      <c r="J343" s="149">
        <v>1900</v>
      </c>
      <c r="K343" s="149"/>
      <c r="L343" s="150">
        <v>100</v>
      </c>
      <c r="M343" s="150">
        <v>331.71</v>
      </c>
      <c r="N343" s="151">
        <v>9.5</v>
      </c>
    </row>
    <row r="344" spans="1:14" ht="15" hidden="1" customHeight="1">
      <c r="A344" t="str">
        <f>VLOOKUP(C344,'Main Data'!C:C,1,0)</f>
        <v>32216139</v>
      </c>
      <c r="B344" s="146"/>
      <c r="C344" s="145" t="s">
        <v>690</v>
      </c>
      <c r="D344" s="145" t="s">
        <v>676</v>
      </c>
      <c r="E344" s="145" t="s">
        <v>3</v>
      </c>
      <c r="F344" s="145" t="s">
        <v>280</v>
      </c>
      <c r="G344" s="145" t="s">
        <v>156</v>
      </c>
      <c r="H344" s="145" t="s">
        <v>165</v>
      </c>
      <c r="I344" s="145" t="s">
        <v>684</v>
      </c>
      <c r="J344" s="149">
        <v>750</v>
      </c>
      <c r="K344" s="149"/>
      <c r="L344" s="150">
        <v>200</v>
      </c>
      <c r="M344" s="150">
        <v>161.91</v>
      </c>
      <c r="N344" s="151">
        <v>3</v>
      </c>
    </row>
    <row r="345" spans="1:14" ht="15" hidden="1" customHeight="1">
      <c r="A345" t="str">
        <f>VLOOKUP(C345,'Main Data'!C:C,1,0)</f>
        <v>32216140</v>
      </c>
      <c r="B345" s="146"/>
      <c r="C345" s="145" t="s">
        <v>691</v>
      </c>
      <c r="D345" s="145" t="s">
        <v>692</v>
      </c>
      <c r="E345" s="145" t="s">
        <v>3</v>
      </c>
      <c r="F345" s="145" t="s">
        <v>280</v>
      </c>
      <c r="G345" s="145" t="s">
        <v>156</v>
      </c>
      <c r="H345" s="145" t="s">
        <v>165</v>
      </c>
      <c r="I345" s="145" t="s">
        <v>684</v>
      </c>
      <c r="J345" s="149">
        <v>300</v>
      </c>
      <c r="K345" s="149"/>
      <c r="L345" s="150">
        <v>0</v>
      </c>
      <c r="M345" s="150">
        <v>47.12</v>
      </c>
      <c r="N345" s="151">
        <v>1.5</v>
      </c>
    </row>
    <row r="346" spans="1:14" ht="15" hidden="1" customHeight="1">
      <c r="A346" t="str">
        <f>VLOOKUP(C346,'Main Data'!C:C,1,0)</f>
        <v>32216145</v>
      </c>
      <c r="B346" s="146"/>
      <c r="C346" s="145" t="s">
        <v>693</v>
      </c>
      <c r="D346" s="145" t="s">
        <v>694</v>
      </c>
      <c r="E346" s="145" t="s">
        <v>3</v>
      </c>
      <c r="F346" s="145" t="s">
        <v>280</v>
      </c>
      <c r="G346" s="145" t="s">
        <v>156</v>
      </c>
      <c r="H346" s="145" t="s">
        <v>165</v>
      </c>
      <c r="I346" s="145" t="s">
        <v>684</v>
      </c>
      <c r="J346" s="149">
        <v>1000</v>
      </c>
      <c r="K346" s="149"/>
      <c r="L346" s="150">
        <v>120</v>
      </c>
      <c r="M346" s="150">
        <v>211.94</v>
      </c>
      <c r="N346" s="151">
        <v>5</v>
      </c>
    </row>
    <row r="347" spans="1:14" ht="15" hidden="1" customHeight="1">
      <c r="A347" t="str">
        <f>VLOOKUP(C347,'Main Data'!C:C,1,0)</f>
        <v>32216146</v>
      </c>
      <c r="B347" s="146"/>
      <c r="C347" s="145" t="s">
        <v>695</v>
      </c>
      <c r="D347" s="145" t="s">
        <v>696</v>
      </c>
      <c r="E347" s="145" t="s">
        <v>3</v>
      </c>
      <c r="F347" s="145" t="s">
        <v>280</v>
      </c>
      <c r="G347" s="145" t="s">
        <v>156</v>
      </c>
      <c r="H347" s="145" t="s">
        <v>165</v>
      </c>
      <c r="I347" s="145" t="s">
        <v>697</v>
      </c>
      <c r="J347" s="149">
        <v>1375</v>
      </c>
      <c r="K347" s="149"/>
      <c r="L347" s="150">
        <v>35.64</v>
      </c>
      <c r="M347" s="150">
        <v>237.99</v>
      </c>
      <c r="N347" s="151">
        <v>27.5</v>
      </c>
    </row>
    <row r="348" spans="1:14" ht="15" hidden="1" customHeight="1">
      <c r="A348" t="str">
        <f>VLOOKUP(C348,'Main Data'!C:C,1,0)</f>
        <v>32216148</v>
      </c>
      <c r="B348" s="146"/>
      <c r="C348" s="145" t="s">
        <v>698</v>
      </c>
      <c r="D348" s="145" t="s">
        <v>699</v>
      </c>
      <c r="E348" s="145" t="s">
        <v>3</v>
      </c>
      <c r="F348" s="145" t="s">
        <v>280</v>
      </c>
      <c r="G348" s="145" t="s">
        <v>156</v>
      </c>
      <c r="H348" s="145" t="s">
        <v>165</v>
      </c>
      <c r="I348" s="145" t="s">
        <v>697</v>
      </c>
      <c r="J348" s="149">
        <v>1225</v>
      </c>
      <c r="K348" s="149"/>
      <c r="L348" s="150">
        <v>200</v>
      </c>
      <c r="M348" s="150">
        <v>214.7</v>
      </c>
      <c r="N348" s="151">
        <v>24.5</v>
      </c>
    </row>
    <row r="349" spans="1:14" ht="15" hidden="1" customHeight="1">
      <c r="A349" t="str">
        <f>VLOOKUP(C349,'Main Data'!C:C,1,0)</f>
        <v>32216149</v>
      </c>
      <c r="B349" s="146"/>
      <c r="C349" s="145" t="s">
        <v>700</v>
      </c>
      <c r="D349" s="145" t="s">
        <v>701</v>
      </c>
      <c r="E349" s="145" t="s">
        <v>3</v>
      </c>
      <c r="F349" s="145" t="s">
        <v>280</v>
      </c>
      <c r="G349" s="145" t="s">
        <v>156</v>
      </c>
      <c r="H349" s="145" t="s">
        <v>165</v>
      </c>
      <c r="I349" s="145" t="s">
        <v>697</v>
      </c>
      <c r="J349" s="149">
        <v>1225</v>
      </c>
      <c r="K349" s="149"/>
      <c r="L349" s="150">
        <v>200.55</v>
      </c>
      <c r="M349" s="150">
        <v>243.56</v>
      </c>
      <c r="N349" s="151">
        <v>24.5</v>
      </c>
    </row>
    <row r="350" spans="1:14" ht="15" hidden="1" customHeight="1">
      <c r="A350" t="str">
        <f>VLOOKUP(C350,'Main Data'!C:C,1,0)</f>
        <v>32216150</v>
      </c>
      <c r="B350" s="146"/>
      <c r="C350" s="145" t="s">
        <v>702</v>
      </c>
      <c r="D350" s="145" t="s">
        <v>703</v>
      </c>
      <c r="E350" s="145" t="s">
        <v>3</v>
      </c>
      <c r="F350" s="145" t="s">
        <v>280</v>
      </c>
      <c r="G350" s="145" t="s">
        <v>156</v>
      </c>
      <c r="H350" s="145" t="s">
        <v>165</v>
      </c>
      <c r="I350" s="145" t="s">
        <v>697</v>
      </c>
      <c r="J350" s="149">
        <v>100</v>
      </c>
      <c r="K350" s="149"/>
      <c r="L350" s="150">
        <v>30</v>
      </c>
      <c r="M350" s="150">
        <v>23.03</v>
      </c>
      <c r="N350" s="151">
        <v>2</v>
      </c>
    </row>
    <row r="351" spans="1:14" ht="15" hidden="1" customHeight="1">
      <c r="A351" t="str">
        <f>VLOOKUP(C351,'Main Data'!C:C,1,0)</f>
        <v>32216152</v>
      </c>
      <c r="B351" s="146"/>
      <c r="C351" s="145" t="s">
        <v>704</v>
      </c>
      <c r="D351" s="145" t="s">
        <v>705</v>
      </c>
      <c r="E351" s="145" t="s">
        <v>3</v>
      </c>
      <c r="F351" s="145" t="s">
        <v>280</v>
      </c>
      <c r="G351" s="145" t="s">
        <v>156</v>
      </c>
      <c r="H351" s="145" t="s">
        <v>165</v>
      </c>
      <c r="I351" s="145" t="s">
        <v>706</v>
      </c>
      <c r="J351" s="149">
        <v>1920</v>
      </c>
      <c r="K351" s="149"/>
      <c r="L351" s="150">
        <v>240</v>
      </c>
      <c r="M351" s="150">
        <v>73.95</v>
      </c>
      <c r="N351" s="151">
        <v>16</v>
      </c>
    </row>
    <row r="352" spans="1:14" ht="15" hidden="1" customHeight="1">
      <c r="A352" t="str">
        <f>VLOOKUP(C352,'Main Data'!C:C,1,0)</f>
        <v>32216153</v>
      </c>
      <c r="B352" s="146"/>
      <c r="C352" s="145" t="s">
        <v>707</v>
      </c>
      <c r="D352" s="145" t="s">
        <v>708</v>
      </c>
      <c r="E352" s="145" t="s">
        <v>3</v>
      </c>
      <c r="F352" s="145" t="s">
        <v>280</v>
      </c>
      <c r="G352" s="145" t="s">
        <v>156</v>
      </c>
      <c r="H352" s="145" t="s">
        <v>165</v>
      </c>
      <c r="I352" s="145" t="s">
        <v>706</v>
      </c>
      <c r="J352" s="149">
        <v>1125</v>
      </c>
      <c r="K352" s="149"/>
      <c r="L352" s="150">
        <v>0</v>
      </c>
      <c r="M352" s="150">
        <v>75.81</v>
      </c>
      <c r="N352" s="151">
        <v>15</v>
      </c>
    </row>
    <row r="353" spans="1:14" ht="15" hidden="1" customHeight="1">
      <c r="A353" t="str">
        <f>VLOOKUP(C353,'Main Data'!C:C,1,0)</f>
        <v>32216154</v>
      </c>
      <c r="B353" s="146"/>
      <c r="C353" s="145" t="s">
        <v>709</v>
      </c>
      <c r="D353" s="145" t="s">
        <v>710</v>
      </c>
      <c r="E353" s="145" t="s">
        <v>3</v>
      </c>
      <c r="F353" s="145" t="s">
        <v>280</v>
      </c>
      <c r="G353" s="145" t="s">
        <v>156</v>
      </c>
      <c r="H353" s="145" t="s">
        <v>165</v>
      </c>
      <c r="I353" s="145" t="s">
        <v>706</v>
      </c>
      <c r="J353" s="149">
        <v>510</v>
      </c>
      <c r="K353" s="149"/>
      <c r="L353" s="150">
        <v>0</v>
      </c>
      <c r="M353" s="150">
        <v>80.599999999999994</v>
      </c>
      <c r="N353" s="151">
        <v>3</v>
      </c>
    </row>
    <row r="354" spans="1:14" ht="15" hidden="1" customHeight="1">
      <c r="A354" t="str">
        <f>VLOOKUP(C354,'Main Data'!C:C,1,0)</f>
        <v>32216157</v>
      </c>
      <c r="B354" s="146"/>
      <c r="C354" s="145" t="s">
        <v>711</v>
      </c>
      <c r="D354" s="145" t="s">
        <v>712</v>
      </c>
      <c r="E354" s="145" t="s">
        <v>3</v>
      </c>
      <c r="F354" s="145" t="s">
        <v>280</v>
      </c>
      <c r="G354" s="145" t="s">
        <v>156</v>
      </c>
      <c r="H354" s="145" t="s">
        <v>165</v>
      </c>
      <c r="I354" s="145" t="s">
        <v>706</v>
      </c>
      <c r="J354" s="149">
        <v>50</v>
      </c>
      <c r="K354" s="149"/>
      <c r="L354" s="150">
        <v>10.63</v>
      </c>
      <c r="M354" s="150">
        <v>10.53</v>
      </c>
      <c r="N354" s="151">
        <v>2</v>
      </c>
    </row>
    <row r="355" spans="1:14" ht="15" hidden="1" customHeight="1">
      <c r="A355" t="str">
        <f>VLOOKUP(C355,'Main Data'!C:C,1,0)</f>
        <v>32216158</v>
      </c>
      <c r="B355" s="146"/>
      <c r="C355" s="145" t="s">
        <v>713</v>
      </c>
      <c r="D355" s="145" t="s">
        <v>714</v>
      </c>
      <c r="E355" s="145" t="s">
        <v>3</v>
      </c>
      <c r="F355" s="145" t="s">
        <v>280</v>
      </c>
      <c r="G355" s="145" t="s">
        <v>156</v>
      </c>
      <c r="H355" s="145" t="s">
        <v>165</v>
      </c>
      <c r="I355" s="145" t="s">
        <v>706</v>
      </c>
      <c r="J355" s="149">
        <v>400</v>
      </c>
      <c r="K355" s="149"/>
      <c r="L355" s="150">
        <v>20.73</v>
      </c>
      <c r="M355" s="150">
        <v>92.26</v>
      </c>
      <c r="N355" s="151">
        <v>8</v>
      </c>
    </row>
    <row r="356" spans="1:14" ht="15" hidden="1" customHeight="1">
      <c r="A356" t="str">
        <f>VLOOKUP(C356,'Main Data'!C:C,1,0)</f>
        <v>32216159</v>
      </c>
      <c r="B356" s="146"/>
      <c r="C356" s="145" t="s">
        <v>715</v>
      </c>
      <c r="D356" s="145" t="s">
        <v>716</v>
      </c>
      <c r="E356" s="145" t="s">
        <v>3</v>
      </c>
      <c r="F356" s="145" t="s">
        <v>280</v>
      </c>
      <c r="G356" s="145" t="s">
        <v>156</v>
      </c>
      <c r="H356" s="145" t="s">
        <v>165</v>
      </c>
      <c r="I356" s="145" t="s">
        <v>706</v>
      </c>
      <c r="J356" s="149">
        <v>75</v>
      </c>
      <c r="K356" s="149"/>
      <c r="L356" s="150">
        <v>15.98</v>
      </c>
      <c r="M356" s="150">
        <v>9</v>
      </c>
      <c r="N356" s="151">
        <v>3</v>
      </c>
    </row>
    <row r="357" spans="1:14" ht="15" hidden="1" customHeight="1">
      <c r="A357" t="str">
        <f>VLOOKUP(C357,'Main Data'!C:C,1,0)</f>
        <v>32216161</v>
      </c>
      <c r="B357" s="146"/>
      <c r="C357" s="145" t="s">
        <v>717</v>
      </c>
      <c r="D357" s="145" t="s">
        <v>718</v>
      </c>
      <c r="E357" s="145" t="s">
        <v>3</v>
      </c>
      <c r="F357" s="145" t="s">
        <v>280</v>
      </c>
      <c r="G357" s="145" t="s">
        <v>156</v>
      </c>
      <c r="H357" s="145" t="s">
        <v>165</v>
      </c>
      <c r="I357" s="145" t="s">
        <v>706</v>
      </c>
      <c r="J357" s="149">
        <v>2800</v>
      </c>
      <c r="K357" s="149"/>
      <c r="L357" s="150">
        <v>237.68</v>
      </c>
      <c r="M357" s="150">
        <v>113.16</v>
      </c>
      <c r="N357" s="151">
        <v>112</v>
      </c>
    </row>
    <row r="358" spans="1:14" ht="15" hidden="1" customHeight="1">
      <c r="A358" t="str">
        <f>VLOOKUP(C358,'Main Data'!C:C,1,0)</f>
        <v>32216165</v>
      </c>
      <c r="B358" s="146"/>
      <c r="C358" s="145" t="s">
        <v>719</v>
      </c>
      <c r="D358" s="145" t="s">
        <v>720</v>
      </c>
      <c r="E358" s="145" t="s">
        <v>3</v>
      </c>
      <c r="F358" s="145" t="s">
        <v>280</v>
      </c>
      <c r="G358" s="145" t="s">
        <v>156</v>
      </c>
      <c r="H358" s="145" t="s">
        <v>165</v>
      </c>
      <c r="I358" s="145" t="s">
        <v>706</v>
      </c>
      <c r="J358" s="149">
        <v>200</v>
      </c>
      <c r="K358" s="149"/>
      <c r="L358" s="150">
        <v>25.36</v>
      </c>
      <c r="M358" s="150">
        <v>27.87</v>
      </c>
      <c r="N358" s="151">
        <v>8</v>
      </c>
    </row>
    <row r="359" spans="1:14" ht="15" hidden="1" customHeight="1">
      <c r="A359" t="str">
        <f>VLOOKUP(C359,'Main Data'!C:C,1,0)</f>
        <v>32216167</v>
      </c>
      <c r="B359" s="146"/>
      <c r="C359" s="145" t="s">
        <v>721</v>
      </c>
      <c r="D359" s="145" t="s">
        <v>722</v>
      </c>
      <c r="E359" s="145" t="s">
        <v>3</v>
      </c>
      <c r="F359" s="145" t="s">
        <v>280</v>
      </c>
      <c r="G359" s="145" t="s">
        <v>156</v>
      </c>
      <c r="H359" s="145" t="s">
        <v>165</v>
      </c>
      <c r="I359" s="145" t="s">
        <v>723</v>
      </c>
      <c r="J359" s="149">
        <v>60</v>
      </c>
      <c r="K359" s="149"/>
      <c r="L359" s="150">
        <v>0</v>
      </c>
      <c r="M359" s="150">
        <v>5.96</v>
      </c>
      <c r="N359" s="151">
        <v>3</v>
      </c>
    </row>
    <row r="360" spans="1:14" ht="15" hidden="1" customHeight="1">
      <c r="A360" t="str">
        <f>VLOOKUP(C360,'Main Data'!C:C,1,0)</f>
        <v>32216168</v>
      </c>
      <c r="B360" s="146"/>
      <c r="C360" s="145" t="s">
        <v>724</v>
      </c>
      <c r="D360" s="145" t="s">
        <v>725</v>
      </c>
      <c r="E360" s="145" t="s">
        <v>3</v>
      </c>
      <c r="F360" s="145" t="s">
        <v>280</v>
      </c>
      <c r="G360" s="145" t="s">
        <v>156</v>
      </c>
      <c r="H360" s="145" t="s">
        <v>165</v>
      </c>
      <c r="I360" s="145" t="s">
        <v>723</v>
      </c>
      <c r="J360" s="149">
        <v>100</v>
      </c>
      <c r="K360" s="149"/>
      <c r="L360" s="150">
        <v>0</v>
      </c>
      <c r="M360" s="150">
        <v>9.91</v>
      </c>
      <c r="N360" s="151">
        <v>5</v>
      </c>
    </row>
    <row r="361" spans="1:14" ht="15" hidden="1" customHeight="1">
      <c r="A361" t="str">
        <f>VLOOKUP(C361,'Main Data'!C:C,1,0)</f>
        <v>32216169</v>
      </c>
      <c r="B361" s="146"/>
      <c r="C361" s="145" t="s">
        <v>726</v>
      </c>
      <c r="D361" s="145" t="s">
        <v>727</v>
      </c>
      <c r="E361" s="145" t="s">
        <v>3</v>
      </c>
      <c r="F361" s="145" t="s">
        <v>280</v>
      </c>
      <c r="G361" s="145" t="s">
        <v>156</v>
      </c>
      <c r="H361" s="145" t="s">
        <v>165</v>
      </c>
      <c r="I361" s="145" t="s">
        <v>723</v>
      </c>
      <c r="J361" s="149">
        <v>40</v>
      </c>
      <c r="K361" s="149"/>
      <c r="L361" s="150">
        <v>0</v>
      </c>
      <c r="M361" s="150">
        <v>3.94</v>
      </c>
      <c r="N361" s="151">
        <v>2</v>
      </c>
    </row>
    <row r="362" spans="1:14" ht="15" hidden="1" customHeight="1">
      <c r="A362" t="str">
        <f>VLOOKUP(C362,'Main Data'!C:C,1,0)</f>
        <v>32216172</v>
      </c>
      <c r="B362" s="146"/>
      <c r="C362" s="145" t="s">
        <v>728</v>
      </c>
      <c r="D362" s="145" t="s">
        <v>729</v>
      </c>
      <c r="E362" s="145" t="s">
        <v>3</v>
      </c>
      <c r="F362" s="145" t="s">
        <v>280</v>
      </c>
      <c r="G362" s="145" t="s">
        <v>156</v>
      </c>
      <c r="H362" s="145" t="s">
        <v>165</v>
      </c>
      <c r="I362" s="145" t="s">
        <v>723</v>
      </c>
      <c r="J362" s="149">
        <v>40</v>
      </c>
      <c r="K362" s="149"/>
      <c r="L362" s="150">
        <v>0</v>
      </c>
      <c r="M362" s="150">
        <v>3.95</v>
      </c>
      <c r="N362" s="151">
        <v>2</v>
      </c>
    </row>
    <row r="363" spans="1:14" ht="15" hidden="1" customHeight="1">
      <c r="A363" t="str">
        <f>VLOOKUP(C363,'Main Data'!C:C,1,0)</f>
        <v>32216173</v>
      </c>
      <c r="B363" s="146"/>
      <c r="C363" s="145" t="s">
        <v>730</v>
      </c>
      <c r="D363" s="145" t="s">
        <v>731</v>
      </c>
      <c r="E363" s="145" t="s">
        <v>3</v>
      </c>
      <c r="F363" s="145" t="s">
        <v>280</v>
      </c>
      <c r="G363" s="145" t="s">
        <v>156</v>
      </c>
      <c r="H363" s="145" t="s">
        <v>165</v>
      </c>
      <c r="I363" s="145" t="s">
        <v>732</v>
      </c>
      <c r="J363" s="149">
        <v>1375</v>
      </c>
      <c r="K363" s="149"/>
      <c r="L363" s="150">
        <v>0</v>
      </c>
      <c r="M363" s="150">
        <v>53.04</v>
      </c>
      <c r="N363" s="151">
        <v>55</v>
      </c>
    </row>
    <row r="364" spans="1:14" ht="15" hidden="1" customHeight="1">
      <c r="A364" t="str">
        <f>VLOOKUP(C364,'Main Data'!C:C,1,0)</f>
        <v>32216175</v>
      </c>
      <c r="B364" s="146"/>
      <c r="C364" s="145" t="s">
        <v>733</v>
      </c>
      <c r="D364" s="145" t="s">
        <v>734</v>
      </c>
      <c r="E364" s="145" t="s">
        <v>3</v>
      </c>
      <c r="F364" s="145" t="s">
        <v>280</v>
      </c>
      <c r="G364" s="145" t="s">
        <v>156</v>
      </c>
      <c r="H364" s="145" t="s">
        <v>165</v>
      </c>
      <c r="I364" s="145" t="s">
        <v>732</v>
      </c>
      <c r="J364" s="149">
        <v>180</v>
      </c>
      <c r="K364" s="149"/>
      <c r="L364" s="150">
        <v>0</v>
      </c>
      <c r="M364" s="150">
        <v>27.9</v>
      </c>
      <c r="N364" s="151">
        <v>6</v>
      </c>
    </row>
    <row r="365" spans="1:14" ht="15" hidden="1" customHeight="1">
      <c r="A365" t="str">
        <f>VLOOKUP(C365,'Main Data'!C:C,1,0)</f>
        <v>32216179</v>
      </c>
      <c r="B365" s="146"/>
      <c r="C365" s="145" t="s">
        <v>735</v>
      </c>
      <c r="D365" s="145" t="s">
        <v>736</v>
      </c>
      <c r="E365" s="145" t="s">
        <v>3</v>
      </c>
      <c r="F365" s="145" t="s">
        <v>280</v>
      </c>
      <c r="G365" s="145" t="s">
        <v>156</v>
      </c>
      <c r="H365" s="145" t="s">
        <v>165</v>
      </c>
      <c r="I365" s="145" t="s">
        <v>732</v>
      </c>
      <c r="J365" s="149">
        <v>60</v>
      </c>
      <c r="K365" s="149"/>
      <c r="L365" s="150">
        <v>0</v>
      </c>
      <c r="M365" s="150">
        <v>10.37</v>
      </c>
      <c r="N365" s="151">
        <v>6</v>
      </c>
    </row>
    <row r="366" spans="1:14" ht="15" hidden="1" customHeight="1">
      <c r="A366" t="str">
        <f>VLOOKUP(C366,'Main Data'!C:C,1,0)</f>
        <v>32216181</v>
      </c>
      <c r="B366" s="146"/>
      <c r="C366" s="145" t="s">
        <v>737</v>
      </c>
      <c r="D366" s="145" t="s">
        <v>738</v>
      </c>
      <c r="E366" s="145" t="s">
        <v>3</v>
      </c>
      <c r="F366" s="145" t="s">
        <v>280</v>
      </c>
      <c r="G366" s="145" t="s">
        <v>156</v>
      </c>
      <c r="H366" s="145" t="s">
        <v>165</v>
      </c>
      <c r="I366" s="145" t="s">
        <v>732</v>
      </c>
      <c r="J366" s="149">
        <v>480</v>
      </c>
      <c r="K366" s="149"/>
      <c r="L366" s="150">
        <v>0</v>
      </c>
      <c r="M366" s="150">
        <v>69.900000000000006</v>
      </c>
      <c r="N366" s="151">
        <v>24</v>
      </c>
    </row>
    <row r="367" spans="1:14" ht="15" hidden="1" customHeight="1">
      <c r="A367" t="str">
        <f>VLOOKUP(C367,'Main Data'!C:C,1,0)</f>
        <v>32216182</v>
      </c>
      <c r="B367" s="146"/>
      <c r="C367" s="145" t="s">
        <v>739</v>
      </c>
      <c r="D367" s="145" t="s">
        <v>740</v>
      </c>
      <c r="E367" s="145" t="s">
        <v>3</v>
      </c>
      <c r="F367" s="145" t="s">
        <v>280</v>
      </c>
      <c r="G367" s="145" t="s">
        <v>156</v>
      </c>
      <c r="H367" s="145" t="s">
        <v>165</v>
      </c>
      <c r="I367" s="145" t="s">
        <v>732</v>
      </c>
      <c r="J367" s="149">
        <v>500</v>
      </c>
      <c r="K367" s="149"/>
      <c r="L367" s="150">
        <v>0</v>
      </c>
      <c r="M367" s="150">
        <v>110.02</v>
      </c>
      <c r="N367" s="151">
        <v>25</v>
      </c>
    </row>
    <row r="368" spans="1:14" ht="15" hidden="1" customHeight="1">
      <c r="A368" t="str">
        <f>VLOOKUP(C368,'Main Data'!C:C,1,0)</f>
        <v>32216183</v>
      </c>
      <c r="B368" s="146"/>
      <c r="C368" s="145" t="s">
        <v>741</v>
      </c>
      <c r="D368" s="145" t="s">
        <v>742</v>
      </c>
      <c r="E368" s="145" t="s">
        <v>3</v>
      </c>
      <c r="F368" s="145" t="s">
        <v>280</v>
      </c>
      <c r="G368" s="145" t="s">
        <v>156</v>
      </c>
      <c r="H368" s="145" t="s">
        <v>165</v>
      </c>
      <c r="I368" s="145" t="s">
        <v>732</v>
      </c>
      <c r="J368" s="149">
        <v>1825</v>
      </c>
      <c r="K368" s="149"/>
      <c r="L368" s="150">
        <v>335</v>
      </c>
      <c r="M368" s="150">
        <v>236.14</v>
      </c>
      <c r="N368" s="151">
        <v>73</v>
      </c>
    </row>
    <row r="369" spans="1:14" ht="15" hidden="1" customHeight="1">
      <c r="A369" t="str">
        <f>VLOOKUP(C369,'Main Data'!C:C,1,0)</f>
        <v>32216184</v>
      </c>
      <c r="B369" s="146"/>
      <c r="C369" s="145" t="s">
        <v>743</v>
      </c>
      <c r="D369" s="145" t="s">
        <v>744</v>
      </c>
      <c r="E369" s="145" t="s">
        <v>3</v>
      </c>
      <c r="F369" s="145" t="s">
        <v>280</v>
      </c>
      <c r="G369" s="145" t="s">
        <v>156</v>
      </c>
      <c r="H369" s="145" t="s">
        <v>165</v>
      </c>
      <c r="I369" s="145" t="s">
        <v>732</v>
      </c>
      <c r="J369" s="149">
        <v>750</v>
      </c>
      <c r="K369" s="149"/>
      <c r="L369" s="150">
        <v>0</v>
      </c>
      <c r="M369" s="150">
        <v>112.3</v>
      </c>
      <c r="N369" s="151">
        <v>10</v>
      </c>
    </row>
    <row r="370" spans="1:14" ht="15" hidden="1" customHeight="1">
      <c r="A370" t="str">
        <f>VLOOKUP(C370,'Main Data'!C:C,1,0)</f>
        <v>32216185</v>
      </c>
      <c r="B370" s="146"/>
      <c r="C370" s="145" t="s">
        <v>745</v>
      </c>
      <c r="D370" s="145" t="s">
        <v>746</v>
      </c>
      <c r="E370" s="145" t="s">
        <v>3</v>
      </c>
      <c r="F370" s="145" t="s">
        <v>280</v>
      </c>
      <c r="G370" s="145" t="s">
        <v>156</v>
      </c>
      <c r="H370" s="145" t="s">
        <v>165</v>
      </c>
      <c r="I370" s="145" t="s">
        <v>732</v>
      </c>
      <c r="J370" s="149">
        <v>60</v>
      </c>
      <c r="K370" s="149"/>
      <c r="L370" s="150">
        <v>12</v>
      </c>
      <c r="M370" s="150">
        <v>10.59</v>
      </c>
      <c r="N370" s="151">
        <v>5</v>
      </c>
    </row>
    <row r="371" spans="1:14" ht="15" hidden="1" customHeight="1">
      <c r="A371" t="str">
        <f>VLOOKUP(C371,'Main Data'!C:C,1,0)</f>
        <v>32216210</v>
      </c>
      <c r="B371" s="146"/>
      <c r="C371" s="145" t="s">
        <v>747</v>
      </c>
      <c r="D371" s="145" t="s">
        <v>748</v>
      </c>
      <c r="E371" s="145" t="s">
        <v>3</v>
      </c>
      <c r="F371" s="145" t="s">
        <v>280</v>
      </c>
      <c r="G371" s="145" t="s">
        <v>156</v>
      </c>
      <c r="H371" s="145" t="s">
        <v>165</v>
      </c>
      <c r="I371" s="145" t="s">
        <v>749</v>
      </c>
      <c r="J371" s="149">
        <v>80</v>
      </c>
      <c r="K371" s="149"/>
      <c r="L371" s="150">
        <v>0</v>
      </c>
      <c r="M371" s="150">
        <v>14.74</v>
      </c>
      <c r="N371" s="151">
        <v>4</v>
      </c>
    </row>
    <row r="372" spans="1:14" ht="15" hidden="1" customHeight="1">
      <c r="A372" t="str">
        <f>VLOOKUP(C372,'Main Data'!C:C,1,0)</f>
        <v>32216215</v>
      </c>
      <c r="B372" s="146"/>
      <c r="C372" s="145" t="s">
        <v>750</v>
      </c>
      <c r="D372" s="145" t="s">
        <v>751</v>
      </c>
      <c r="E372" s="145" t="s">
        <v>3</v>
      </c>
      <c r="F372" s="145" t="s">
        <v>280</v>
      </c>
      <c r="G372" s="145" t="s">
        <v>156</v>
      </c>
      <c r="H372" s="145" t="s">
        <v>165</v>
      </c>
      <c r="I372" s="145" t="s">
        <v>749</v>
      </c>
      <c r="J372" s="149">
        <v>440</v>
      </c>
      <c r="K372" s="149"/>
      <c r="L372" s="150">
        <v>65.849999999999994</v>
      </c>
      <c r="M372" s="150">
        <v>89.85</v>
      </c>
      <c r="N372" s="151">
        <v>8</v>
      </c>
    </row>
    <row r="373" spans="1:14" ht="15" hidden="1" customHeight="1">
      <c r="A373" t="str">
        <f>VLOOKUP(C373,'Main Data'!C:C,1,0)</f>
        <v>32216226</v>
      </c>
      <c r="B373" s="146"/>
      <c r="C373" s="145" t="s">
        <v>752</v>
      </c>
      <c r="D373" s="145" t="s">
        <v>753</v>
      </c>
      <c r="E373" s="145" t="s">
        <v>3</v>
      </c>
      <c r="F373" s="145" t="s">
        <v>16</v>
      </c>
      <c r="G373" s="145" t="s">
        <v>17</v>
      </c>
      <c r="H373" s="145" t="s">
        <v>226</v>
      </c>
      <c r="I373" s="145" t="s">
        <v>754</v>
      </c>
      <c r="J373" s="149">
        <v>861.5</v>
      </c>
      <c r="K373" s="149"/>
      <c r="L373" s="150">
        <v>15.67</v>
      </c>
      <c r="M373" s="150">
        <v>0</v>
      </c>
      <c r="N373" s="151">
        <v>20</v>
      </c>
    </row>
    <row r="374" spans="1:14" ht="15" hidden="1" customHeight="1">
      <c r="A374" t="str">
        <f>VLOOKUP(C374,'Main Data'!C:C,1,0)</f>
        <v>32216227</v>
      </c>
      <c r="B374" s="146"/>
      <c r="C374" s="145" t="s">
        <v>755</v>
      </c>
      <c r="D374" s="145" t="s">
        <v>756</v>
      </c>
      <c r="E374" s="145" t="s">
        <v>3</v>
      </c>
      <c r="F374" s="145" t="s">
        <v>280</v>
      </c>
      <c r="G374" s="145" t="s">
        <v>17</v>
      </c>
      <c r="H374" s="145" t="s">
        <v>226</v>
      </c>
      <c r="I374" s="145" t="s">
        <v>757</v>
      </c>
      <c r="J374" s="149">
        <v>1851</v>
      </c>
      <c r="K374" s="149"/>
      <c r="L374" s="150">
        <v>10.65</v>
      </c>
      <c r="M374" s="150">
        <v>0</v>
      </c>
      <c r="N374" s="151">
        <v>10</v>
      </c>
    </row>
    <row r="375" spans="1:14" ht="15" customHeight="1">
      <c r="A375" t="e">
        <f>VLOOKUP(C375,'Main Data'!C:C,1,0)</f>
        <v>#N/A</v>
      </c>
      <c r="B375" s="146"/>
      <c r="C375" s="145" t="s">
        <v>758</v>
      </c>
      <c r="D375" s="145" t="s">
        <v>759</v>
      </c>
      <c r="E375" s="145" t="s">
        <v>3</v>
      </c>
      <c r="F375" s="145" t="s">
        <v>77</v>
      </c>
      <c r="G375" s="145" t="s">
        <v>78</v>
      </c>
      <c r="H375" s="145" t="s">
        <v>27</v>
      </c>
      <c r="I375" s="145" t="s">
        <v>760</v>
      </c>
      <c r="J375" s="149">
        <v>3240</v>
      </c>
      <c r="K375" s="149"/>
      <c r="L375" s="150">
        <v>27</v>
      </c>
      <c r="M375" s="150">
        <v>197.929090909091</v>
      </c>
      <c r="N375" s="151">
        <v>12</v>
      </c>
    </row>
    <row r="376" spans="1:14" ht="15" hidden="1" customHeight="1">
      <c r="A376" t="str">
        <f>VLOOKUP(C376,'Main Data'!C:C,1,0)</f>
        <v>32216242</v>
      </c>
      <c r="B376" s="146"/>
      <c r="C376" s="145" t="s">
        <v>761</v>
      </c>
      <c r="D376" s="145" t="s">
        <v>762</v>
      </c>
      <c r="E376" s="145" t="s">
        <v>3</v>
      </c>
      <c r="F376" s="145" t="s">
        <v>280</v>
      </c>
      <c r="G376" s="145" t="s">
        <v>156</v>
      </c>
      <c r="H376" s="145" t="s">
        <v>165</v>
      </c>
      <c r="I376" s="145" t="s">
        <v>763</v>
      </c>
      <c r="J376" s="149">
        <v>1500</v>
      </c>
      <c r="K376" s="149"/>
      <c r="L376" s="150">
        <v>300</v>
      </c>
      <c r="M376" s="150">
        <v>42.73</v>
      </c>
      <c r="N376" s="151">
        <v>1</v>
      </c>
    </row>
    <row r="377" spans="1:14" ht="15" hidden="1" customHeight="1">
      <c r="A377" t="str">
        <f>VLOOKUP(C377,'Main Data'!C:C,1,0)</f>
        <v>32216244</v>
      </c>
      <c r="B377" s="146"/>
      <c r="C377" s="145" t="s">
        <v>764</v>
      </c>
      <c r="D377" s="145" t="s">
        <v>765</v>
      </c>
      <c r="E377" s="145" t="s">
        <v>3</v>
      </c>
      <c r="F377" s="145" t="s">
        <v>16</v>
      </c>
      <c r="G377" s="145" t="s">
        <v>156</v>
      </c>
      <c r="H377" s="145" t="s">
        <v>655</v>
      </c>
      <c r="I377" s="145" t="s">
        <v>650</v>
      </c>
      <c r="J377" s="149">
        <v>10</v>
      </c>
      <c r="K377" s="149"/>
      <c r="L377" s="150">
        <v>0</v>
      </c>
      <c r="M377" s="150">
        <v>1.96</v>
      </c>
      <c r="N377" s="151">
        <v>1</v>
      </c>
    </row>
    <row r="378" spans="1:14" ht="15" hidden="1" customHeight="1">
      <c r="A378" t="str">
        <f>VLOOKUP(C378,'Main Data'!C:C,1,0)</f>
        <v>32216245</v>
      </c>
      <c r="B378" s="146"/>
      <c r="C378" s="144" t="s">
        <v>766</v>
      </c>
      <c r="D378" s="145" t="s">
        <v>767</v>
      </c>
      <c r="E378" s="145" t="s">
        <v>3</v>
      </c>
      <c r="F378" s="145" t="s">
        <v>280</v>
      </c>
      <c r="G378" s="145" t="s">
        <v>78</v>
      </c>
      <c r="H378" s="145" t="s">
        <v>27</v>
      </c>
      <c r="I378" s="145" t="s">
        <v>458</v>
      </c>
      <c r="J378" s="149">
        <v>61.5</v>
      </c>
      <c r="K378" s="149"/>
      <c r="L378" s="150">
        <v>0.04</v>
      </c>
      <c r="M378" s="150">
        <v>0</v>
      </c>
      <c r="N378" s="151">
        <v>4</v>
      </c>
    </row>
    <row r="379" spans="1:14" ht="15" hidden="1" customHeight="1">
      <c r="A379" t="str">
        <f>VLOOKUP(C379,'Main Data'!C:C,1,0)</f>
        <v>32216245</v>
      </c>
      <c r="B379" s="146"/>
      <c r="C379" s="146" t="str">
        <f>C378</f>
        <v>32216245</v>
      </c>
      <c r="D379" s="145" t="s">
        <v>768</v>
      </c>
      <c r="E379" s="145" t="s">
        <v>3</v>
      </c>
      <c r="F379" s="145" t="s">
        <v>280</v>
      </c>
      <c r="G379" s="145" t="s">
        <v>156</v>
      </c>
      <c r="H379" s="145" t="s">
        <v>165</v>
      </c>
      <c r="I379" s="145" t="s">
        <v>732</v>
      </c>
      <c r="J379" s="149">
        <v>150</v>
      </c>
      <c r="K379" s="149"/>
      <c r="L379" s="150">
        <v>0</v>
      </c>
      <c r="M379" s="150">
        <v>22.46</v>
      </c>
      <c r="N379" s="151">
        <v>2</v>
      </c>
    </row>
    <row r="380" spans="1:14" ht="15" customHeight="1">
      <c r="A380" t="e">
        <f>VLOOKUP(C380,'Main Data'!C:C,1,0)</f>
        <v>#N/A</v>
      </c>
      <c r="B380" s="146"/>
      <c r="C380" s="144" t="s">
        <v>769</v>
      </c>
      <c r="D380" s="144" t="s">
        <v>770</v>
      </c>
      <c r="E380" s="144" t="s">
        <v>3</v>
      </c>
      <c r="F380" s="145" t="s">
        <v>77</v>
      </c>
      <c r="G380" s="145" t="s">
        <v>78</v>
      </c>
      <c r="H380" s="145" t="s">
        <v>27</v>
      </c>
      <c r="I380" s="145" t="s">
        <v>771</v>
      </c>
      <c r="J380" s="149">
        <v>150</v>
      </c>
      <c r="K380" s="149"/>
      <c r="L380" s="150">
        <v>0</v>
      </c>
      <c r="M380" s="150">
        <v>0</v>
      </c>
      <c r="N380" s="151">
        <v>10</v>
      </c>
    </row>
    <row r="381" spans="1:14" ht="15" customHeight="1">
      <c r="A381" t="e">
        <f>VLOOKUP(C381,'Main Data'!C:C,1,0)</f>
        <v>#N/A</v>
      </c>
      <c r="B381" s="146"/>
      <c r="C381" s="146" t="str">
        <f>C380</f>
        <v>32216246</v>
      </c>
      <c r="D381" s="146" t="str">
        <f>D380</f>
        <v>Ballon</v>
      </c>
      <c r="E381" s="146" t="str">
        <f>E380</f>
        <v>Item</v>
      </c>
      <c r="F381" s="145" t="s">
        <v>280</v>
      </c>
      <c r="G381" s="145" t="s">
        <v>78</v>
      </c>
      <c r="H381" s="145" t="s">
        <v>27</v>
      </c>
      <c r="I381" s="145" t="s">
        <v>771</v>
      </c>
      <c r="J381" s="149">
        <v>840</v>
      </c>
      <c r="K381" s="149"/>
      <c r="L381" s="150">
        <v>0</v>
      </c>
      <c r="M381" s="150">
        <v>0</v>
      </c>
      <c r="N381" s="151">
        <v>56</v>
      </c>
    </row>
    <row r="382" spans="1:14" ht="15" customHeight="1">
      <c r="A382" t="e">
        <f>VLOOKUP(C382,'Main Data'!C:C,1,0)</f>
        <v>#N/A</v>
      </c>
      <c r="B382" s="146"/>
      <c r="C382" s="145" t="s">
        <v>772</v>
      </c>
      <c r="D382" s="145" t="s">
        <v>773</v>
      </c>
      <c r="E382" s="145" t="s">
        <v>3</v>
      </c>
      <c r="F382" s="145" t="s">
        <v>280</v>
      </c>
      <c r="G382" s="145" t="s">
        <v>78</v>
      </c>
      <c r="H382" s="145" t="s">
        <v>305</v>
      </c>
      <c r="I382" s="145" t="s">
        <v>305</v>
      </c>
      <c r="J382" s="149">
        <v>4100</v>
      </c>
      <c r="K382" s="149"/>
      <c r="L382" s="150">
        <v>0</v>
      </c>
      <c r="M382" s="150">
        <v>0</v>
      </c>
      <c r="N382" s="151">
        <v>1</v>
      </c>
    </row>
    <row r="383" spans="1:14" ht="15" customHeight="1">
      <c r="A383" t="e">
        <f>VLOOKUP(C383,'Main Data'!C:C,1,0)</f>
        <v>#N/A</v>
      </c>
      <c r="B383" s="146"/>
      <c r="C383" s="145" t="s">
        <v>774</v>
      </c>
      <c r="D383" s="145" t="s">
        <v>775</v>
      </c>
      <c r="E383" s="145" t="s">
        <v>3</v>
      </c>
      <c r="F383" s="145" t="s">
        <v>77</v>
      </c>
      <c r="G383" s="145" t="s">
        <v>78</v>
      </c>
      <c r="H383" s="145" t="s">
        <v>305</v>
      </c>
      <c r="I383" s="145" t="s">
        <v>305</v>
      </c>
      <c r="J383" s="149">
        <v>3100</v>
      </c>
      <c r="K383" s="149"/>
      <c r="L383" s="150">
        <v>7.82</v>
      </c>
      <c r="M383" s="150">
        <v>0</v>
      </c>
      <c r="N383" s="151">
        <v>1</v>
      </c>
    </row>
    <row r="384" spans="1:14" ht="15" customHeight="1">
      <c r="A384" t="e">
        <f>VLOOKUP(C384,'Main Data'!C:C,1,0)</f>
        <v>#N/A</v>
      </c>
      <c r="B384" s="146"/>
      <c r="C384" s="144" t="s">
        <v>776</v>
      </c>
      <c r="D384" s="144" t="s">
        <v>777</v>
      </c>
      <c r="E384" s="144" t="s">
        <v>3</v>
      </c>
      <c r="F384" s="145" t="s">
        <v>77</v>
      </c>
      <c r="G384" s="145" t="s">
        <v>78</v>
      </c>
      <c r="H384" s="145" t="s">
        <v>27</v>
      </c>
      <c r="I384" s="145" t="s">
        <v>771</v>
      </c>
      <c r="J384" s="149">
        <v>100</v>
      </c>
      <c r="K384" s="149"/>
      <c r="L384" s="150">
        <v>0</v>
      </c>
      <c r="M384" s="150">
        <v>0</v>
      </c>
      <c r="N384" s="151">
        <v>1</v>
      </c>
    </row>
    <row r="385" spans="1:14" ht="15" customHeight="1">
      <c r="A385" t="e">
        <f>VLOOKUP(C385,'Main Data'!C:C,1,0)</f>
        <v>#N/A</v>
      </c>
      <c r="B385" s="146"/>
      <c r="C385" s="146" t="str">
        <f>C384</f>
        <v>32216250</v>
      </c>
      <c r="D385" s="146" t="str">
        <f>D384</f>
        <v>Foil Ballon</v>
      </c>
      <c r="E385" s="146" t="str">
        <f>E384</f>
        <v>Item</v>
      </c>
      <c r="F385" s="145" t="s">
        <v>280</v>
      </c>
      <c r="G385" s="145" t="s">
        <v>78</v>
      </c>
      <c r="H385" s="145" t="s">
        <v>27</v>
      </c>
      <c r="I385" s="145" t="s">
        <v>771</v>
      </c>
      <c r="J385" s="149">
        <v>100</v>
      </c>
      <c r="K385" s="149"/>
      <c r="L385" s="150">
        <v>0</v>
      </c>
      <c r="M385" s="150">
        <v>0</v>
      </c>
      <c r="N385" s="151">
        <v>1</v>
      </c>
    </row>
    <row r="386" spans="1:14" ht="15" hidden="1" customHeight="1">
      <c r="A386" t="str">
        <f>VLOOKUP(C386,'Main Data'!C:C,1,0)</f>
        <v>32216252</v>
      </c>
      <c r="B386" s="146"/>
      <c r="C386" s="145" t="s">
        <v>778</v>
      </c>
      <c r="D386" s="145" t="s">
        <v>779</v>
      </c>
      <c r="E386" s="145" t="s">
        <v>3</v>
      </c>
      <c r="F386" s="145" t="s">
        <v>16</v>
      </c>
      <c r="G386" s="145" t="s">
        <v>156</v>
      </c>
      <c r="H386" s="145" t="s">
        <v>150</v>
      </c>
      <c r="I386" s="145" t="s">
        <v>151</v>
      </c>
      <c r="J386" s="149">
        <v>1100</v>
      </c>
      <c r="K386" s="149"/>
      <c r="L386" s="150">
        <v>0</v>
      </c>
      <c r="M386" s="150">
        <v>152.36000000000001</v>
      </c>
      <c r="N386" s="151">
        <v>10</v>
      </c>
    </row>
    <row r="387" spans="1:14" ht="15" customHeight="1">
      <c r="A387" t="e">
        <f>VLOOKUP(C387,'Main Data'!C:C,1,0)</f>
        <v>#N/A</v>
      </c>
      <c r="B387" s="146"/>
      <c r="C387" s="145" t="s">
        <v>780</v>
      </c>
      <c r="D387" s="145" t="s">
        <v>781</v>
      </c>
      <c r="E387" s="145" t="s">
        <v>3</v>
      </c>
      <c r="F387" s="145" t="s">
        <v>280</v>
      </c>
      <c r="G387" s="145" t="s">
        <v>78</v>
      </c>
      <c r="H387" s="145" t="s">
        <v>27</v>
      </c>
      <c r="I387" s="145" t="s">
        <v>782</v>
      </c>
      <c r="J387" s="149">
        <v>2430</v>
      </c>
      <c r="K387" s="149"/>
      <c r="L387" s="150">
        <v>27</v>
      </c>
      <c r="M387" s="150">
        <v>150.91</v>
      </c>
      <c r="N387" s="151">
        <v>9</v>
      </c>
    </row>
    <row r="388" spans="1:14" ht="15" hidden="1" customHeight="1">
      <c r="A388" t="str">
        <f>VLOOKUP(C388,'Main Data'!C:C,1,0)</f>
        <v>32216261</v>
      </c>
      <c r="B388" s="146"/>
      <c r="C388" s="145" t="s">
        <v>783</v>
      </c>
      <c r="D388" s="145" t="s">
        <v>784</v>
      </c>
      <c r="E388" s="145" t="s">
        <v>3</v>
      </c>
      <c r="F388" s="145" t="s">
        <v>280</v>
      </c>
      <c r="G388" s="145" t="s">
        <v>156</v>
      </c>
      <c r="H388" s="145" t="s">
        <v>165</v>
      </c>
      <c r="I388" s="145" t="s">
        <v>151</v>
      </c>
      <c r="J388" s="149">
        <v>440</v>
      </c>
      <c r="K388" s="149"/>
      <c r="L388" s="150">
        <v>0</v>
      </c>
      <c r="M388" s="150">
        <v>61.95</v>
      </c>
      <c r="N388" s="151">
        <v>4</v>
      </c>
    </row>
    <row r="389" spans="1:14" ht="15" hidden="1" customHeight="1">
      <c r="A389" t="str">
        <f>VLOOKUP(C389,'Main Data'!C:C,1,0)</f>
        <v>5003</v>
      </c>
      <c r="B389" s="146"/>
      <c r="C389" s="145" t="s">
        <v>785</v>
      </c>
      <c r="D389" s="145" t="s">
        <v>786</v>
      </c>
      <c r="E389" s="145" t="s">
        <v>3</v>
      </c>
      <c r="F389" s="145" t="s">
        <v>280</v>
      </c>
      <c r="G389" s="145" t="s">
        <v>17</v>
      </c>
      <c r="H389" s="145" t="s">
        <v>165</v>
      </c>
      <c r="I389" s="145" t="s">
        <v>151</v>
      </c>
      <c r="J389" s="149">
        <v>1200</v>
      </c>
      <c r="K389" s="149"/>
      <c r="L389" s="150">
        <v>0</v>
      </c>
      <c r="M389" s="150">
        <v>148.12</v>
      </c>
      <c r="N389" s="151">
        <v>12</v>
      </c>
    </row>
    <row r="390" spans="1:14" ht="15" hidden="1" customHeight="1">
      <c r="A390" t="str">
        <f>VLOOKUP(C390,'Main Data'!C:C,1,0)</f>
        <v>5004</v>
      </c>
      <c r="B390" s="146"/>
      <c r="C390" s="145" t="s">
        <v>787</v>
      </c>
      <c r="D390" s="145" t="s">
        <v>788</v>
      </c>
      <c r="E390" s="145" t="s">
        <v>3</v>
      </c>
      <c r="F390" s="145" t="s">
        <v>280</v>
      </c>
      <c r="G390" s="145" t="s">
        <v>156</v>
      </c>
      <c r="H390" s="145" t="s">
        <v>165</v>
      </c>
      <c r="I390" s="145" t="s">
        <v>151</v>
      </c>
      <c r="J390" s="149">
        <v>270</v>
      </c>
      <c r="K390" s="149"/>
      <c r="L390" s="150">
        <v>0</v>
      </c>
      <c r="M390" s="150">
        <v>54.21</v>
      </c>
      <c r="N390" s="151">
        <v>3</v>
      </c>
    </row>
    <row r="391" spans="1:14" ht="15" hidden="1" customHeight="1">
      <c r="A391" t="str">
        <f>VLOOKUP(C391,'Main Data'!C:C,1,0)</f>
        <v>5006</v>
      </c>
      <c r="B391" s="146"/>
      <c r="C391" s="145" t="s">
        <v>789</v>
      </c>
      <c r="D391" s="145" t="s">
        <v>790</v>
      </c>
      <c r="E391" s="145" t="s">
        <v>3</v>
      </c>
      <c r="F391" s="145" t="s">
        <v>280</v>
      </c>
      <c r="G391" s="145" t="s">
        <v>17</v>
      </c>
      <c r="H391" s="145" t="s">
        <v>165</v>
      </c>
      <c r="I391" s="145" t="s">
        <v>151</v>
      </c>
      <c r="J391" s="149">
        <v>360</v>
      </c>
      <c r="K391" s="149"/>
      <c r="L391" s="150">
        <v>0</v>
      </c>
      <c r="M391" s="150">
        <v>77.95</v>
      </c>
      <c r="N391" s="151">
        <v>2</v>
      </c>
    </row>
    <row r="392" spans="1:14" ht="15" hidden="1" customHeight="1">
      <c r="A392" t="str">
        <f>VLOOKUP(C392,'Main Data'!C:C,1,0)</f>
        <v>5008</v>
      </c>
      <c r="B392" s="146"/>
      <c r="C392" s="145" t="s">
        <v>791</v>
      </c>
      <c r="D392" s="145" t="s">
        <v>792</v>
      </c>
      <c r="E392" s="145" t="s">
        <v>3</v>
      </c>
      <c r="F392" s="145" t="s">
        <v>280</v>
      </c>
      <c r="G392" s="145" t="s">
        <v>23</v>
      </c>
      <c r="H392" s="145" t="s">
        <v>270</v>
      </c>
      <c r="I392" s="145" t="s">
        <v>151</v>
      </c>
      <c r="J392" s="149">
        <v>720</v>
      </c>
      <c r="K392" s="149"/>
      <c r="L392" s="150">
        <v>0</v>
      </c>
      <c r="M392" s="150">
        <v>38.74</v>
      </c>
      <c r="N392" s="151">
        <v>4</v>
      </c>
    </row>
    <row r="393" spans="1:14" ht="15" hidden="1" customHeight="1">
      <c r="A393" t="str">
        <f>VLOOKUP(C393,'Main Data'!C:C,1,0)</f>
        <v>5009</v>
      </c>
      <c r="B393" s="146"/>
      <c r="C393" s="145" t="s">
        <v>793</v>
      </c>
      <c r="D393" s="145" t="s">
        <v>794</v>
      </c>
      <c r="E393" s="145" t="s">
        <v>3</v>
      </c>
      <c r="F393" s="145" t="s">
        <v>280</v>
      </c>
      <c r="G393" s="145" t="s">
        <v>17</v>
      </c>
      <c r="H393" s="145" t="s">
        <v>165</v>
      </c>
      <c r="I393" s="145" t="s">
        <v>151</v>
      </c>
      <c r="J393" s="149">
        <v>4000</v>
      </c>
      <c r="K393" s="149"/>
      <c r="L393" s="150">
        <v>0</v>
      </c>
      <c r="M393" s="150">
        <v>1006.04</v>
      </c>
      <c r="N393" s="151">
        <v>20</v>
      </c>
    </row>
    <row r="394" spans="1:14" ht="15" hidden="1" customHeight="1">
      <c r="A394" t="str">
        <f>VLOOKUP(C394,'Main Data'!C:C,1,0)</f>
        <v>5010</v>
      </c>
      <c r="B394" s="146"/>
      <c r="C394" s="145" t="s">
        <v>795</v>
      </c>
      <c r="D394" s="145" t="s">
        <v>796</v>
      </c>
      <c r="E394" s="145" t="s">
        <v>3</v>
      </c>
      <c r="F394" s="145" t="s">
        <v>280</v>
      </c>
      <c r="G394" s="145" t="s">
        <v>156</v>
      </c>
      <c r="H394" s="145" t="s">
        <v>165</v>
      </c>
      <c r="I394" s="145" t="s">
        <v>151</v>
      </c>
      <c r="J394" s="149">
        <v>1170</v>
      </c>
      <c r="K394" s="149"/>
      <c r="L394" s="150">
        <v>128.46</v>
      </c>
      <c r="M394" s="150">
        <v>169.92</v>
      </c>
      <c r="N394" s="151">
        <v>13</v>
      </c>
    </row>
    <row r="395" spans="1:14" ht="15" hidden="1" customHeight="1">
      <c r="A395" t="str">
        <f>VLOOKUP(C395,'Main Data'!C:C,1,0)</f>
        <v>5014</v>
      </c>
      <c r="B395" s="146"/>
      <c r="C395" s="145" t="s">
        <v>797</v>
      </c>
      <c r="D395" s="145" t="s">
        <v>798</v>
      </c>
      <c r="E395" s="145" t="s">
        <v>3</v>
      </c>
      <c r="F395" s="145" t="s">
        <v>280</v>
      </c>
      <c r="G395" s="145" t="s">
        <v>17</v>
      </c>
      <c r="H395" s="145" t="s">
        <v>226</v>
      </c>
      <c r="I395" s="145" t="s">
        <v>151</v>
      </c>
      <c r="J395" s="149">
        <v>500</v>
      </c>
      <c r="K395" s="149"/>
      <c r="L395" s="150">
        <v>10</v>
      </c>
      <c r="M395" s="150">
        <v>58.94</v>
      </c>
      <c r="N395" s="151">
        <v>5</v>
      </c>
    </row>
    <row r="396" spans="1:14" ht="15" hidden="1" customHeight="1">
      <c r="A396" t="str">
        <f>VLOOKUP(C396,'Main Data'!C:C,1,0)</f>
        <v>5015</v>
      </c>
      <c r="B396" s="146"/>
      <c r="C396" s="145" t="s">
        <v>799</v>
      </c>
      <c r="D396" s="145" t="s">
        <v>800</v>
      </c>
      <c r="E396" s="145" t="s">
        <v>3</v>
      </c>
      <c r="F396" s="145" t="s">
        <v>280</v>
      </c>
      <c r="G396" s="145" t="s">
        <v>17</v>
      </c>
      <c r="H396" s="145" t="s">
        <v>226</v>
      </c>
      <c r="I396" s="145" t="s">
        <v>151</v>
      </c>
      <c r="J396" s="149">
        <v>150</v>
      </c>
      <c r="K396" s="149"/>
      <c r="L396" s="150">
        <v>0</v>
      </c>
      <c r="M396" s="150">
        <v>22.36</v>
      </c>
      <c r="N396" s="151">
        <v>1</v>
      </c>
    </row>
    <row r="397" spans="1:14" ht="15" hidden="1" customHeight="1">
      <c r="A397" t="str">
        <f>VLOOKUP(C397,'Main Data'!C:C,1,0)</f>
        <v>5016</v>
      </c>
      <c r="B397" s="146"/>
      <c r="C397" s="145" t="s">
        <v>801</v>
      </c>
      <c r="D397" s="145" t="s">
        <v>802</v>
      </c>
      <c r="E397" s="145" t="s">
        <v>3</v>
      </c>
      <c r="F397" s="145" t="s">
        <v>280</v>
      </c>
      <c r="G397" s="145" t="s">
        <v>17</v>
      </c>
      <c r="H397" s="145" t="s">
        <v>226</v>
      </c>
      <c r="I397" s="145" t="s">
        <v>151</v>
      </c>
      <c r="J397" s="149">
        <v>360</v>
      </c>
      <c r="K397" s="149"/>
      <c r="L397" s="150">
        <v>0</v>
      </c>
      <c r="M397" s="150">
        <v>22.89</v>
      </c>
      <c r="N397" s="151">
        <v>3</v>
      </c>
    </row>
    <row r="398" spans="1:14" ht="15" hidden="1" customHeight="1">
      <c r="A398" t="str">
        <f>VLOOKUP(C398,'Main Data'!C:C,1,0)</f>
        <v>5017</v>
      </c>
      <c r="B398" s="146"/>
      <c r="C398" s="145" t="s">
        <v>803</v>
      </c>
      <c r="D398" s="145" t="s">
        <v>804</v>
      </c>
      <c r="E398" s="145" t="s">
        <v>3</v>
      </c>
      <c r="F398" s="145" t="s">
        <v>280</v>
      </c>
      <c r="G398" s="145" t="s">
        <v>156</v>
      </c>
      <c r="H398" s="145" t="s">
        <v>165</v>
      </c>
      <c r="I398" s="145" t="s">
        <v>151</v>
      </c>
      <c r="J398" s="149">
        <v>90</v>
      </c>
      <c r="K398" s="149"/>
      <c r="L398" s="150">
        <v>0</v>
      </c>
      <c r="M398" s="150">
        <v>13.57</v>
      </c>
      <c r="N398" s="151">
        <v>1</v>
      </c>
    </row>
    <row r="399" spans="1:14" ht="15" hidden="1" customHeight="1">
      <c r="A399" t="str">
        <f>VLOOKUP(C399,'Main Data'!C:C,1,0)</f>
        <v>5019</v>
      </c>
      <c r="B399" s="146"/>
      <c r="C399" s="145" t="s">
        <v>805</v>
      </c>
      <c r="D399" s="145" t="s">
        <v>806</v>
      </c>
      <c r="E399" s="145" t="s">
        <v>3</v>
      </c>
      <c r="F399" s="145" t="s">
        <v>280</v>
      </c>
      <c r="G399" s="145" t="s">
        <v>156</v>
      </c>
      <c r="H399" s="145" t="s">
        <v>165</v>
      </c>
      <c r="I399" s="145" t="s">
        <v>151</v>
      </c>
      <c r="J399" s="149">
        <v>560</v>
      </c>
      <c r="K399" s="149"/>
      <c r="L399" s="150">
        <v>0</v>
      </c>
      <c r="M399" s="150">
        <v>83.6</v>
      </c>
      <c r="N399" s="151">
        <v>4</v>
      </c>
    </row>
    <row r="400" spans="1:14" ht="15" hidden="1" customHeight="1">
      <c r="A400" t="str">
        <f>VLOOKUP(C400,'Main Data'!C:C,1,0)</f>
        <v>5020</v>
      </c>
      <c r="B400" s="146"/>
      <c r="C400" s="145" t="s">
        <v>807</v>
      </c>
      <c r="D400" s="145" t="s">
        <v>808</v>
      </c>
      <c r="E400" s="145" t="s">
        <v>3</v>
      </c>
      <c r="F400" s="145" t="s">
        <v>280</v>
      </c>
      <c r="G400" s="145" t="s">
        <v>17</v>
      </c>
      <c r="H400" s="145" t="s">
        <v>226</v>
      </c>
      <c r="I400" s="145" t="s">
        <v>151</v>
      </c>
      <c r="J400" s="149">
        <v>360</v>
      </c>
      <c r="K400" s="149"/>
      <c r="L400" s="150">
        <v>0</v>
      </c>
      <c r="M400" s="150">
        <v>101.04</v>
      </c>
      <c r="N400" s="151">
        <v>3</v>
      </c>
    </row>
    <row r="401" spans="1:14" ht="15" hidden="1" customHeight="1">
      <c r="A401" t="str">
        <f>VLOOKUP(C401,'Main Data'!C:C,1,0)</f>
        <v>5031</v>
      </c>
      <c r="B401" s="146"/>
      <c r="C401" s="145" t="s">
        <v>809</v>
      </c>
      <c r="D401" s="145" t="s">
        <v>810</v>
      </c>
      <c r="E401" s="145" t="s">
        <v>3</v>
      </c>
      <c r="F401" s="145" t="s">
        <v>280</v>
      </c>
      <c r="G401" s="145" t="s">
        <v>23</v>
      </c>
      <c r="H401" s="145" t="s">
        <v>270</v>
      </c>
      <c r="I401" s="145" t="s">
        <v>271</v>
      </c>
      <c r="J401" s="149">
        <v>90</v>
      </c>
      <c r="K401" s="149"/>
      <c r="L401" s="150">
        <v>0</v>
      </c>
      <c r="M401" s="150">
        <v>21.67</v>
      </c>
      <c r="N401" s="151">
        <v>2</v>
      </c>
    </row>
    <row r="402" spans="1:14" ht="15" hidden="1" customHeight="1">
      <c r="A402" t="str">
        <f>VLOOKUP(C402,'Main Data'!C:C,1,0)</f>
        <v>5033</v>
      </c>
      <c r="B402" s="146"/>
      <c r="C402" s="145" t="s">
        <v>811</v>
      </c>
      <c r="D402" s="145" t="s">
        <v>812</v>
      </c>
      <c r="E402" s="145" t="s">
        <v>3</v>
      </c>
      <c r="F402" s="145" t="s">
        <v>280</v>
      </c>
      <c r="G402" s="145" t="s">
        <v>23</v>
      </c>
      <c r="H402" s="145" t="s">
        <v>270</v>
      </c>
      <c r="I402" s="145" t="s">
        <v>271</v>
      </c>
      <c r="J402" s="149">
        <v>450</v>
      </c>
      <c r="K402" s="149"/>
      <c r="L402" s="150">
        <v>0</v>
      </c>
      <c r="M402" s="150">
        <v>70.75</v>
      </c>
      <c r="N402" s="151">
        <v>6</v>
      </c>
    </row>
    <row r="403" spans="1:14" ht="15" hidden="1" customHeight="1">
      <c r="A403" t="str">
        <f>VLOOKUP(C403,'Main Data'!C:C,1,0)</f>
        <v>5034</v>
      </c>
      <c r="B403" s="146"/>
      <c r="C403" s="145" t="s">
        <v>813</v>
      </c>
      <c r="D403" s="145" t="s">
        <v>814</v>
      </c>
      <c r="E403" s="145" t="s">
        <v>3</v>
      </c>
      <c r="F403" s="145" t="s">
        <v>280</v>
      </c>
      <c r="G403" s="145" t="s">
        <v>23</v>
      </c>
      <c r="H403" s="145" t="s">
        <v>270</v>
      </c>
      <c r="I403" s="145" t="s">
        <v>271</v>
      </c>
      <c r="J403" s="149">
        <v>260</v>
      </c>
      <c r="K403" s="149"/>
      <c r="L403" s="150">
        <v>0</v>
      </c>
      <c r="M403" s="150">
        <v>19.739999999999998</v>
      </c>
      <c r="N403" s="151">
        <v>4</v>
      </c>
    </row>
    <row r="404" spans="1:14" ht="15" hidden="1" customHeight="1">
      <c r="A404" t="str">
        <f>VLOOKUP(C404,'Main Data'!C:C,1,0)</f>
        <v>5035</v>
      </c>
      <c r="B404" s="146"/>
      <c r="C404" s="145" t="s">
        <v>815</v>
      </c>
      <c r="D404" s="145" t="s">
        <v>816</v>
      </c>
      <c r="E404" s="145" t="s">
        <v>3</v>
      </c>
      <c r="F404" s="145" t="s">
        <v>280</v>
      </c>
      <c r="G404" s="145" t="s">
        <v>23</v>
      </c>
      <c r="H404" s="145" t="s">
        <v>270</v>
      </c>
      <c r="I404" s="145" t="s">
        <v>271</v>
      </c>
      <c r="J404" s="149">
        <v>65</v>
      </c>
      <c r="K404" s="149"/>
      <c r="L404" s="150">
        <v>0</v>
      </c>
      <c r="M404" s="150">
        <v>9</v>
      </c>
      <c r="N404" s="151">
        <v>1</v>
      </c>
    </row>
    <row r="405" spans="1:14" ht="15" hidden="1" customHeight="1">
      <c r="A405" t="str">
        <f>VLOOKUP(C405,'Main Data'!C:C,1,0)</f>
        <v>5040</v>
      </c>
      <c r="B405" s="146"/>
      <c r="C405" s="145" t="s">
        <v>817</v>
      </c>
      <c r="D405" s="145" t="s">
        <v>818</v>
      </c>
      <c r="E405" s="145" t="s">
        <v>3</v>
      </c>
      <c r="F405" s="145" t="s">
        <v>280</v>
      </c>
      <c r="G405" s="145" t="s">
        <v>23</v>
      </c>
      <c r="H405" s="145" t="s">
        <v>270</v>
      </c>
      <c r="I405" s="145" t="s">
        <v>271</v>
      </c>
      <c r="J405" s="149">
        <v>210</v>
      </c>
      <c r="K405" s="149"/>
      <c r="L405" s="150">
        <v>0</v>
      </c>
      <c r="M405" s="150">
        <v>27.02</v>
      </c>
      <c r="N405" s="151">
        <v>3</v>
      </c>
    </row>
    <row r="406" spans="1:14" ht="15" hidden="1" customHeight="1">
      <c r="A406" t="str">
        <f>VLOOKUP(C406,'Main Data'!C:C,1,0)</f>
        <v>5041</v>
      </c>
      <c r="B406" s="146"/>
      <c r="C406" s="145" t="s">
        <v>819</v>
      </c>
      <c r="D406" s="145" t="s">
        <v>820</v>
      </c>
      <c r="E406" s="145" t="s">
        <v>3</v>
      </c>
      <c r="F406" s="145" t="s">
        <v>280</v>
      </c>
      <c r="G406" s="145" t="s">
        <v>23</v>
      </c>
      <c r="H406" s="145" t="s">
        <v>270</v>
      </c>
      <c r="I406" s="145" t="s">
        <v>271</v>
      </c>
      <c r="J406" s="149">
        <v>455</v>
      </c>
      <c r="K406" s="149"/>
      <c r="L406" s="150">
        <v>0</v>
      </c>
      <c r="M406" s="150">
        <v>0</v>
      </c>
      <c r="N406" s="151">
        <v>1</v>
      </c>
    </row>
    <row r="407" spans="1:14" ht="15" hidden="1" customHeight="1">
      <c r="A407" t="str">
        <f>VLOOKUP(C407,'Main Data'!C:C,1,0)</f>
        <v>5053</v>
      </c>
      <c r="B407" s="146"/>
      <c r="C407" s="145" t="s">
        <v>821</v>
      </c>
      <c r="D407" s="145" t="s">
        <v>822</v>
      </c>
      <c r="E407" s="145" t="s">
        <v>3</v>
      </c>
      <c r="F407" s="145" t="s">
        <v>280</v>
      </c>
      <c r="G407" s="145" t="s">
        <v>17</v>
      </c>
      <c r="H407" s="145" t="s">
        <v>226</v>
      </c>
      <c r="I407" s="145" t="s">
        <v>230</v>
      </c>
      <c r="J407" s="149">
        <v>100</v>
      </c>
      <c r="K407" s="149"/>
      <c r="L407" s="150">
        <v>0</v>
      </c>
      <c r="M407" s="150">
        <v>26.16</v>
      </c>
      <c r="N407" s="151">
        <v>10</v>
      </c>
    </row>
    <row r="408" spans="1:14" ht="15" hidden="1" customHeight="1">
      <c r="A408" t="str">
        <f>VLOOKUP(C408,'Main Data'!C:C,1,0)</f>
        <v>5055</v>
      </c>
      <c r="B408" s="146"/>
      <c r="C408" s="145" t="s">
        <v>823</v>
      </c>
      <c r="D408" s="145" t="s">
        <v>824</v>
      </c>
      <c r="E408" s="145" t="s">
        <v>3</v>
      </c>
      <c r="F408" s="145" t="s">
        <v>280</v>
      </c>
      <c r="G408" s="145" t="s">
        <v>17</v>
      </c>
      <c r="H408" s="145" t="s">
        <v>226</v>
      </c>
      <c r="I408" s="145" t="s">
        <v>230</v>
      </c>
      <c r="J408" s="149">
        <v>250</v>
      </c>
      <c r="K408" s="149"/>
      <c r="L408" s="150">
        <v>0</v>
      </c>
      <c r="M408" s="150">
        <v>0.4</v>
      </c>
      <c r="N408" s="151">
        <v>20</v>
      </c>
    </row>
    <row r="409" spans="1:14" ht="15" hidden="1" customHeight="1">
      <c r="A409" t="str">
        <f>VLOOKUP(C409,'Main Data'!C:C,1,0)</f>
        <v>5057</v>
      </c>
      <c r="B409" s="146"/>
      <c r="C409" s="145" t="s">
        <v>825</v>
      </c>
      <c r="D409" s="145" t="s">
        <v>826</v>
      </c>
      <c r="E409" s="145" t="s">
        <v>3</v>
      </c>
      <c r="F409" s="145" t="s">
        <v>280</v>
      </c>
      <c r="G409" s="145" t="s">
        <v>17</v>
      </c>
      <c r="H409" s="145" t="s">
        <v>226</v>
      </c>
      <c r="I409" s="145" t="s">
        <v>230</v>
      </c>
      <c r="J409" s="149">
        <v>144</v>
      </c>
      <c r="K409" s="149"/>
      <c r="L409" s="150">
        <v>17.04</v>
      </c>
      <c r="M409" s="150">
        <v>47.66</v>
      </c>
      <c r="N409" s="151">
        <v>18</v>
      </c>
    </row>
    <row r="410" spans="1:14" ht="15" hidden="1" customHeight="1">
      <c r="A410" t="str">
        <f>VLOOKUP(C410,'Main Data'!C:C,1,0)</f>
        <v>5062</v>
      </c>
      <c r="B410" s="146"/>
      <c r="C410" s="145" t="s">
        <v>827</v>
      </c>
      <c r="D410" s="145" t="s">
        <v>828</v>
      </c>
      <c r="E410" s="145" t="s">
        <v>3</v>
      </c>
      <c r="F410" s="145" t="s">
        <v>280</v>
      </c>
      <c r="G410" s="145" t="s">
        <v>17</v>
      </c>
      <c r="H410" s="145" t="s">
        <v>226</v>
      </c>
      <c r="I410" s="145" t="s">
        <v>240</v>
      </c>
      <c r="J410" s="149">
        <v>210</v>
      </c>
      <c r="K410" s="149"/>
      <c r="L410" s="150">
        <v>0</v>
      </c>
      <c r="M410" s="150">
        <v>36.22</v>
      </c>
      <c r="N410" s="151">
        <v>2</v>
      </c>
    </row>
    <row r="411" spans="1:14" ht="15" hidden="1" customHeight="1">
      <c r="A411" t="str">
        <f>VLOOKUP(C411,'Main Data'!C:C,1,0)</f>
        <v>5065</v>
      </c>
      <c r="B411" s="146"/>
      <c r="C411" s="145" t="s">
        <v>829</v>
      </c>
      <c r="D411" s="145" t="s">
        <v>830</v>
      </c>
      <c r="E411" s="145" t="s">
        <v>3</v>
      </c>
      <c r="F411" s="145" t="s">
        <v>280</v>
      </c>
      <c r="G411" s="145" t="s">
        <v>17</v>
      </c>
      <c r="H411" s="145" t="s">
        <v>226</v>
      </c>
      <c r="I411" s="145" t="s">
        <v>233</v>
      </c>
      <c r="J411" s="149">
        <v>150</v>
      </c>
      <c r="K411" s="149"/>
      <c r="L411" s="150">
        <v>0</v>
      </c>
      <c r="M411" s="150">
        <v>55.55</v>
      </c>
      <c r="N411" s="151">
        <v>1</v>
      </c>
    </row>
    <row r="412" spans="1:14" ht="15" hidden="1" customHeight="1">
      <c r="A412" t="str">
        <f>VLOOKUP(C412,'Main Data'!C:C,1,0)</f>
        <v>5066</v>
      </c>
      <c r="B412" s="146"/>
      <c r="C412" s="145" t="s">
        <v>831</v>
      </c>
      <c r="D412" s="145" t="s">
        <v>832</v>
      </c>
      <c r="E412" s="145" t="s">
        <v>3</v>
      </c>
      <c r="F412" s="145" t="s">
        <v>280</v>
      </c>
      <c r="G412" s="145" t="s">
        <v>17</v>
      </c>
      <c r="H412" s="145" t="s">
        <v>226</v>
      </c>
      <c r="I412" s="145" t="s">
        <v>233</v>
      </c>
      <c r="J412" s="149">
        <v>450</v>
      </c>
      <c r="K412" s="149"/>
      <c r="L412" s="150">
        <v>31.94</v>
      </c>
      <c r="M412" s="150">
        <v>132.16</v>
      </c>
      <c r="N412" s="151">
        <v>3</v>
      </c>
    </row>
    <row r="413" spans="1:14" ht="15" hidden="1" customHeight="1">
      <c r="A413" t="str">
        <f>VLOOKUP(C413,'Main Data'!C:C,1,0)</f>
        <v>5072</v>
      </c>
      <c r="B413" s="146"/>
      <c r="C413" s="145" t="s">
        <v>833</v>
      </c>
      <c r="D413" s="145" t="s">
        <v>834</v>
      </c>
      <c r="E413" s="145" t="s">
        <v>3</v>
      </c>
      <c r="F413" s="145" t="s">
        <v>280</v>
      </c>
      <c r="G413" s="145" t="s">
        <v>17</v>
      </c>
      <c r="H413" s="145" t="s">
        <v>226</v>
      </c>
      <c r="I413" s="145" t="s">
        <v>233</v>
      </c>
      <c r="J413" s="149">
        <v>170</v>
      </c>
      <c r="K413" s="149"/>
      <c r="L413" s="150">
        <v>0</v>
      </c>
      <c r="M413" s="150">
        <v>22.92</v>
      </c>
      <c r="N413" s="151">
        <v>2</v>
      </c>
    </row>
    <row r="414" spans="1:14" ht="15" hidden="1" customHeight="1">
      <c r="A414" t="str">
        <f>VLOOKUP(C414,'Main Data'!C:C,1,0)</f>
        <v>5074</v>
      </c>
      <c r="B414" s="146"/>
      <c r="C414" s="145" t="s">
        <v>835</v>
      </c>
      <c r="D414" s="145" t="s">
        <v>836</v>
      </c>
      <c r="E414" s="145" t="s">
        <v>3</v>
      </c>
      <c r="F414" s="145" t="s">
        <v>280</v>
      </c>
      <c r="G414" s="145" t="s">
        <v>17</v>
      </c>
      <c r="H414" s="145" t="s">
        <v>226</v>
      </c>
      <c r="I414" s="145" t="s">
        <v>233</v>
      </c>
      <c r="J414" s="149">
        <v>190</v>
      </c>
      <c r="K414" s="149"/>
      <c r="L414" s="150">
        <v>0</v>
      </c>
      <c r="M414" s="150">
        <v>32.200000000000003</v>
      </c>
      <c r="N414" s="151">
        <v>2</v>
      </c>
    </row>
    <row r="415" spans="1:14" ht="15" hidden="1" customHeight="1">
      <c r="A415" t="str">
        <f>VLOOKUP(C415,'Main Data'!C:C,1,0)</f>
        <v>5075</v>
      </c>
      <c r="B415" s="146"/>
      <c r="C415" s="145" t="s">
        <v>837</v>
      </c>
      <c r="D415" s="145" t="s">
        <v>838</v>
      </c>
      <c r="E415" s="145" t="s">
        <v>3</v>
      </c>
      <c r="F415" s="145" t="s">
        <v>280</v>
      </c>
      <c r="G415" s="145" t="s">
        <v>17</v>
      </c>
      <c r="H415" s="145" t="s">
        <v>226</v>
      </c>
      <c r="I415" s="145" t="s">
        <v>233</v>
      </c>
      <c r="J415" s="149">
        <v>125</v>
      </c>
      <c r="K415" s="149"/>
      <c r="L415" s="150">
        <v>0</v>
      </c>
      <c r="M415" s="150">
        <v>12.61</v>
      </c>
      <c r="N415" s="151">
        <v>1</v>
      </c>
    </row>
    <row r="416" spans="1:14" ht="15" hidden="1" customHeight="1">
      <c r="A416" t="str">
        <f>VLOOKUP(C416,'Main Data'!C:C,1,0)</f>
        <v>5079</v>
      </c>
      <c r="B416" s="146"/>
      <c r="C416" s="145" t="s">
        <v>839</v>
      </c>
      <c r="D416" s="145" t="s">
        <v>840</v>
      </c>
      <c r="E416" s="145" t="s">
        <v>3</v>
      </c>
      <c r="F416" s="145" t="s">
        <v>280</v>
      </c>
      <c r="G416" s="145" t="s">
        <v>17</v>
      </c>
      <c r="H416" s="145" t="s">
        <v>226</v>
      </c>
      <c r="I416" s="145" t="s">
        <v>841</v>
      </c>
      <c r="J416" s="149">
        <v>450</v>
      </c>
      <c r="K416" s="149"/>
      <c r="L416" s="150">
        <v>0</v>
      </c>
      <c r="M416" s="150">
        <v>99.66</v>
      </c>
      <c r="N416" s="151">
        <v>2</v>
      </c>
    </row>
    <row r="417" spans="1:14" ht="15" hidden="1" customHeight="1">
      <c r="A417" t="str">
        <f>VLOOKUP(C417,'Main Data'!C:C,1,0)</f>
        <v>5085</v>
      </c>
      <c r="B417" s="146"/>
      <c r="C417" s="145" t="s">
        <v>842</v>
      </c>
      <c r="D417" s="145" t="s">
        <v>843</v>
      </c>
      <c r="E417" s="145" t="s">
        <v>3</v>
      </c>
      <c r="F417" s="145" t="s">
        <v>280</v>
      </c>
      <c r="G417" s="145" t="s">
        <v>17</v>
      </c>
      <c r="H417" s="145" t="s">
        <v>226</v>
      </c>
      <c r="I417" s="145" t="s">
        <v>245</v>
      </c>
      <c r="J417" s="149">
        <v>120</v>
      </c>
      <c r="K417" s="149"/>
      <c r="L417" s="150">
        <v>0</v>
      </c>
      <c r="M417" s="150">
        <v>24.38</v>
      </c>
      <c r="N417" s="151">
        <v>15</v>
      </c>
    </row>
    <row r="418" spans="1:14" ht="15" hidden="1" customHeight="1">
      <c r="A418" t="str">
        <f>VLOOKUP(C418,'Main Data'!C:C,1,0)</f>
        <v>5093</v>
      </c>
      <c r="B418" s="146"/>
      <c r="C418" s="145" t="s">
        <v>844</v>
      </c>
      <c r="D418" s="145" t="s">
        <v>845</v>
      </c>
      <c r="E418" s="145" t="s">
        <v>3</v>
      </c>
      <c r="F418" s="145" t="s">
        <v>280</v>
      </c>
      <c r="G418" s="145" t="s">
        <v>17</v>
      </c>
      <c r="H418" s="145" t="s">
        <v>226</v>
      </c>
      <c r="I418" s="145" t="s">
        <v>245</v>
      </c>
      <c r="J418" s="149">
        <v>100</v>
      </c>
      <c r="K418" s="149"/>
      <c r="L418" s="150">
        <v>0</v>
      </c>
      <c r="M418" s="150">
        <v>20.93</v>
      </c>
      <c r="N418" s="151">
        <v>10</v>
      </c>
    </row>
    <row r="419" spans="1:14" ht="15" hidden="1" customHeight="1">
      <c r="A419" t="str">
        <f>VLOOKUP(C419,'Main Data'!C:C,1,0)</f>
        <v>5095</v>
      </c>
      <c r="B419" s="146"/>
      <c r="C419" s="145" t="s">
        <v>846</v>
      </c>
      <c r="D419" s="145" t="s">
        <v>847</v>
      </c>
      <c r="E419" s="145" t="s">
        <v>3</v>
      </c>
      <c r="F419" s="145" t="s">
        <v>280</v>
      </c>
      <c r="G419" s="145" t="s">
        <v>17</v>
      </c>
      <c r="H419" s="145" t="s">
        <v>226</v>
      </c>
      <c r="I419" s="145" t="s">
        <v>245</v>
      </c>
      <c r="J419" s="149">
        <v>255</v>
      </c>
      <c r="K419" s="149"/>
      <c r="L419" s="150">
        <v>22.36</v>
      </c>
      <c r="M419" s="150">
        <v>157.52000000000001</v>
      </c>
      <c r="N419" s="151">
        <v>17</v>
      </c>
    </row>
    <row r="420" spans="1:14" ht="15" hidden="1" customHeight="1">
      <c r="A420" t="str">
        <f>VLOOKUP(C420,'Main Data'!C:C,1,0)</f>
        <v>5098</v>
      </c>
      <c r="B420" s="146"/>
      <c r="C420" s="145" t="s">
        <v>848</v>
      </c>
      <c r="D420" s="145" t="s">
        <v>849</v>
      </c>
      <c r="E420" s="145" t="s">
        <v>3</v>
      </c>
      <c r="F420" s="145" t="s">
        <v>280</v>
      </c>
      <c r="G420" s="145" t="s">
        <v>17</v>
      </c>
      <c r="H420" s="145" t="s">
        <v>226</v>
      </c>
      <c r="I420" s="145" t="s">
        <v>245</v>
      </c>
      <c r="J420" s="149">
        <v>270</v>
      </c>
      <c r="K420" s="149"/>
      <c r="L420" s="150">
        <v>0</v>
      </c>
      <c r="M420" s="150">
        <v>50.16</v>
      </c>
      <c r="N420" s="151">
        <v>15</v>
      </c>
    </row>
    <row r="421" spans="1:14" ht="15" hidden="1" customHeight="1">
      <c r="A421" t="str">
        <f>VLOOKUP(C421,'Main Data'!C:C,1,0)</f>
        <v>5103</v>
      </c>
      <c r="B421" s="146"/>
      <c r="C421" s="145" t="s">
        <v>850</v>
      </c>
      <c r="D421" s="145" t="s">
        <v>851</v>
      </c>
      <c r="E421" s="145" t="s">
        <v>3</v>
      </c>
      <c r="F421" s="145" t="s">
        <v>280</v>
      </c>
      <c r="G421" s="145" t="s">
        <v>17</v>
      </c>
      <c r="H421" s="145" t="s">
        <v>226</v>
      </c>
      <c r="I421" s="145" t="s">
        <v>245</v>
      </c>
      <c r="J421" s="149">
        <v>120</v>
      </c>
      <c r="K421" s="149"/>
      <c r="L421" s="150">
        <v>25.56</v>
      </c>
      <c r="M421" s="150">
        <v>17.89</v>
      </c>
      <c r="N421" s="151">
        <v>10</v>
      </c>
    </row>
    <row r="422" spans="1:14" ht="15" hidden="1" customHeight="1">
      <c r="A422" t="str">
        <f>VLOOKUP(C422,'Main Data'!C:C,1,0)</f>
        <v>5111</v>
      </c>
      <c r="B422" s="146"/>
      <c r="C422" s="145" t="s">
        <v>852</v>
      </c>
      <c r="D422" s="145" t="s">
        <v>853</v>
      </c>
      <c r="E422" s="145" t="s">
        <v>3</v>
      </c>
      <c r="F422" s="145" t="s">
        <v>280</v>
      </c>
      <c r="G422" s="145" t="s">
        <v>17</v>
      </c>
      <c r="H422" s="145" t="s">
        <v>226</v>
      </c>
      <c r="I422" s="145" t="s">
        <v>259</v>
      </c>
      <c r="J422" s="149">
        <v>1125</v>
      </c>
      <c r="K422" s="149"/>
      <c r="L422" s="150">
        <v>95.16</v>
      </c>
      <c r="M422" s="150">
        <v>84.21</v>
      </c>
      <c r="N422" s="151">
        <v>15</v>
      </c>
    </row>
    <row r="423" spans="1:14" ht="15" hidden="1" customHeight="1">
      <c r="A423" t="str">
        <f>VLOOKUP(C423,'Main Data'!C:C,1,0)</f>
        <v>5112</v>
      </c>
      <c r="B423" s="146"/>
      <c r="C423" s="145" t="s">
        <v>854</v>
      </c>
      <c r="D423" s="145" t="s">
        <v>855</v>
      </c>
      <c r="E423" s="145" t="s">
        <v>3</v>
      </c>
      <c r="F423" s="145" t="s">
        <v>280</v>
      </c>
      <c r="G423" s="145" t="s">
        <v>17</v>
      </c>
      <c r="H423" s="145" t="s">
        <v>226</v>
      </c>
      <c r="I423" s="145" t="s">
        <v>259</v>
      </c>
      <c r="J423" s="149">
        <v>600</v>
      </c>
      <c r="K423" s="149"/>
      <c r="L423" s="150">
        <v>0</v>
      </c>
      <c r="M423" s="150">
        <v>107.26</v>
      </c>
      <c r="N423" s="151">
        <v>20</v>
      </c>
    </row>
    <row r="424" spans="1:14" ht="15" hidden="1" customHeight="1">
      <c r="A424" t="str">
        <f>VLOOKUP(C424,'Main Data'!C:C,1,0)</f>
        <v>5114</v>
      </c>
      <c r="B424" s="146"/>
      <c r="C424" s="145" t="s">
        <v>856</v>
      </c>
      <c r="D424" s="145" t="s">
        <v>857</v>
      </c>
      <c r="E424" s="145" t="s">
        <v>3</v>
      </c>
      <c r="F424" s="145" t="s">
        <v>280</v>
      </c>
      <c r="G424" s="145" t="s">
        <v>17</v>
      </c>
      <c r="H424" s="145" t="s">
        <v>226</v>
      </c>
      <c r="I424" s="145" t="s">
        <v>259</v>
      </c>
      <c r="J424" s="149">
        <v>1020</v>
      </c>
      <c r="K424" s="149"/>
      <c r="L424" s="150">
        <v>92.45</v>
      </c>
      <c r="M424" s="150">
        <v>55.57</v>
      </c>
      <c r="N424" s="151">
        <v>34</v>
      </c>
    </row>
    <row r="425" spans="1:14" ht="15" hidden="1" customHeight="1">
      <c r="A425" t="str">
        <f>VLOOKUP(C425,'Main Data'!C:C,1,0)</f>
        <v>5128</v>
      </c>
      <c r="B425" s="146"/>
      <c r="C425" s="145" t="s">
        <v>858</v>
      </c>
      <c r="D425" s="145" t="s">
        <v>859</v>
      </c>
      <c r="E425" s="145" t="s">
        <v>3</v>
      </c>
      <c r="F425" s="145" t="s">
        <v>280</v>
      </c>
      <c r="G425" s="145" t="s">
        <v>17</v>
      </c>
      <c r="H425" s="145" t="s">
        <v>226</v>
      </c>
      <c r="I425" s="145" t="s">
        <v>259</v>
      </c>
      <c r="J425" s="149">
        <v>1200</v>
      </c>
      <c r="K425" s="149"/>
      <c r="L425" s="150">
        <v>0</v>
      </c>
      <c r="M425" s="150">
        <v>167.6</v>
      </c>
      <c r="N425" s="151">
        <v>12</v>
      </c>
    </row>
    <row r="426" spans="1:14" ht="15" hidden="1" customHeight="1">
      <c r="A426" t="str">
        <f>VLOOKUP(C426,'Main Data'!C:C,1,0)</f>
        <v>5129</v>
      </c>
      <c r="B426" s="146"/>
      <c r="C426" s="145" t="s">
        <v>860</v>
      </c>
      <c r="D426" s="145" t="s">
        <v>861</v>
      </c>
      <c r="E426" s="145" t="s">
        <v>3</v>
      </c>
      <c r="F426" s="145" t="s">
        <v>280</v>
      </c>
      <c r="G426" s="145" t="s">
        <v>17</v>
      </c>
      <c r="H426" s="145" t="s">
        <v>226</v>
      </c>
      <c r="I426" s="145" t="s">
        <v>259</v>
      </c>
      <c r="J426" s="149">
        <v>529</v>
      </c>
      <c r="K426" s="149"/>
      <c r="L426" s="150">
        <v>62.54</v>
      </c>
      <c r="M426" s="150">
        <v>58.66</v>
      </c>
      <c r="N426" s="151">
        <v>23</v>
      </c>
    </row>
    <row r="427" spans="1:14" ht="15" customHeight="1">
      <c r="A427" t="e">
        <f>VLOOKUP(C427,'Main Data'!C:C,1,0)</f>
        <v>#N/A</v>
      </c>
      <c r="B427" s="146"/>
      <c r="C427" s="145" t="s">
        <v>862</v>
      </c>
      <c r="D427" s="145" t="s">
        <v>863</v>
      </c>
      <c r="E427" s="145" t="s">
        <v>3</v>
      </c>
      <c r="F427" s="145" t="s">
        <v>280</v>
      </c>
      <c r="G427" s="145" t="s">
        <v>17</v>
      </c>
      <c r="H427" s="145" t="s">
        <v>27</v>
      </c>
      <c r="I427" s="145" t="s">
        <v>864</v>
      </c>
      <c r="J427" s="149">
        <v>5260</v>
      </c>
      <c r="K427" s="149"/>
      <c r="L427" s="150">
        <v>5.55</v>
      </c>
      <c r="M427" s="150">
        <v>0</v>
      </c>
      <c r="N427" s="151">
        <v>3</v>
      </c>
    </row>
    <row r="428" spans="1:14" ht="15" customHeight="1">
      <c r="A428" t="e">
        <f>VLOOKUP(C428,'Main Data'!C:C,1,0)</f>
        <v>#N/A</v>
      </c>
      <c r="B428" s="146"/>
      <c r="C428" s="145" t="s">
        <v>865</v>
      </c>
      <c r="D428" s="145" t="s">
        <v>866</v>
      </c>
      <c r="E428" s="145" t="s">
        <v>3</v>
      </c>
      <c r="F428" s="145" t="s">
        <v>280</v>
      </c>
      <c r="G428" s="145" t="s">
        <v>17</v>
      </c>
      <c r="H428" s="145" t="str">
        <f>H427</f>
        <v>EVENTS</v>
      </c>
      <c r="I428" s="145" t="s">
        <v>864</v>
      </c>
      <c r="J428" s="149">
        <v>370</v>
      </c>
      <c r="K428" s="149"/>
      <c r="L428" s="150">
        <v>0</v>
      </c>
      <c r="M428" s="150">
        <v>0</v>
      </c>
      <c r="N428" s="151">
        <v>1</v>
      </c>
    </row>
    <row r="429" spans="1:14" ht="15" customHeight="1">
      <c r="A429" t="e">
        <f>VLOOKUP(C429,'Main Data'!C:C,1,0)</f>
        <v>#N/A</v>
      </c>
      <c r="B429" s="146"/>
      <c r="C429" s="145" t="s">
        <v>867</v>
      </c>
      <c r="D429" s="145" t="s">
        <v>868</v>
      </c>
      <c r="E429" s="145" t="s">
        <v>3</v>
      </c>
      <c r="F429" s="145" t="s">
        <v>280</v>
      </c>
      <c r="G429" s="145" t="s">
        <v>17</v>
      </c>
      <c r="H429" s="145" t="str">
        <f>H428</f>
        <v>EVENTS</v>
      </c>
      <c r="I429" s="145" t="s">
        <v>864</v>
      </c>
      <c r="J429" s="149">
        <v>1680</v>
      </c>
      <c r="K429" s="149"/>
      <c r="L429" s="150">
        <v>0</v>
      </c>
      <c r="M429" s="150">
        <v>0</v>
      </c>
      <c r="N429" s="151">
        <v>2</v>
      </c>
    </row>
    <row r="430" spans="1:14" ht="15" customHeight="1">
      <c r="A430" t="e">
        <f>VLOOKUP(C430,'Main Data'!C:C,1,0)</f>
        <v>#N/A</v>
      </c>
      <c r="B430" s="146"/>
      <c r="C430" s="145" t="s">
        <v>869</v>
      </c>
      <c r="D430" s="145" t="s">
        <v>870</v>
      </c>
      <c r="E430" s="145" t="s">
        <v>3</v>
      </c>
      <c r="F430" s="145" t="s">
        <v>280</v>
      </c>
      <c r="G430" s="145" t="s">
        <v>17</v>
      </c>
      <c r="H430" s="145" t="str">
        <f>H429</f>
        <v>EVENTS</v>
      </c>
      <c r="I430" s="145" t="s">
        <v>864</v>
      </c>
      <c r="J430" s="149">
        <v>485</v>
      </c>
      <c r="K430" s="149"/>
      <c r="L430" s="150">
        <v>0</v>
      </c>
      <c r="M430" s="150">
        <v>0</v>
      </c>
      <c r="N430" s="151">
        <v>6</v>
      </c>
    </row>
    <row r="431" spans="1:14" ht="15" customHeight="1">
      <c r="A431" t="e">
        <f>VLOOKUP(C431,'Main Data'!C:C,1,0)</f>
        <v>#N/A</v>
      </c>
      <c r="B431" s="146"/>
      <c r="C431" s="145" t="s">
        <v>871</v>
      </c>
      <c r="D431" s="145" t="s">
        <v>872</v>
      </c>
      <c r="E431" s="145" t="s">
        <v>3</v>
      </c>
      <c r="F431" s="145" t="s">
        <v>280</v>
      </c>
      <c r="G431" s="145" t="s">
        <v>17</v>
      </c>
      <c r="H431" s="145" t="str">
        <f>H430</f>
        <v>EVENTS</v>
      </c>
      <c r="I431" s="145" t="s">
        <v>864</v>
      </c>
      <c r="J431" s="149">
        <v>300</v>
      </c>
      <c r="K431" s="149"/>
      <c r="L431" s="150">
        <v>0</v>
      </c>
      <c r="M431" s="150">
        <v>0</v>
      </c>
      <c r="N431" s="151">
        <v>1</v>
      </c>
    </row>
    <row r="432" spans="1:14" ht="15" hidden="1" customHeight="1">
      <c r="A432" t="str">
        <f>VLOOKUP(C432,'Main Data'!C:C,1,0)</f>
        <v>5164</v>
      </c>
      <c r="B432" s="146"/>
      <c r="C432" s="145" t="s">
        <v>873</v>
      </c>
      <c r="D432" s="145" t="s">
        <v>874</v>
      </c>
      <c r="E432" s="145" t="s">
        <v>3</v>
      </c>
      <c r="F432" s="145" t="s">
        <v>280</v>
      </c>
      <c r="G432" s="145" t="s">
        <v>17</v>
      </c>
      <c r="H432" s="145" t="s">
        <v>226</v>
      </c>
      <c r="I432" s="145" t="s">
        <v>875</v>
      </c>
      <c r="J432" s="149">
        <v>1360</v>
      </c>
      <c r="K432" s="149"/>
      <c r="L432" s="150">
        <v>107.85</v>
      </c>
      <c r="M432" s="150">
        <v>123.33</v>
      </c>
      <c r="N432" s="151">
        <v>16</v>
      </c>
    </row>
    <row r="433" spans="1:14" ht="15" hidden="1" customHeight="1">
      <c r="A433" t="str">
        <f>VLOOKUP(C433,'Main Data'!C:C,1,0)</f>
        <v>5172</v>
      </c>
      <c r="B433" s="146"/>
      <c r="C433" s="145" t="s">
        <v>876</v>
      </c>
      <c r="D433" s="145" t="s">
        <v>877</v>
      </c>
      <c r="E433" s="145" t="s">
        <v>3</v>
      </c>
      <c r="F433" s="145" t="s">
        <v>280</v>
      </c>
      <c r="G433" s="145" t="s">
        <v>17</v>
      </c>
      <c r="H433" s="145" t="s">
        <v>226</v>
      </c>
      <c r="I433" s="145" t="s">
        <v>240</v>
      </c>
      <c r="J433" s="149">
        <v>100</v>
      </c>
      <c r="K433" s="149"/>
      <c r="L433" s="150">
        <v>8.52</v>
      </c>
      <c r="M433" s="150">
        <v>33.26</v>
      </c>
      <c r="N433" s="151">
        <v>10</v>
      </c>
    </row>
    <row r="434" spans="1:14" ht="15" hidden="1" customHeight="1">
      <c r="A434" t="str">
        <f>VLOOKUP(C434,'Main Data'!C:C,1,0)</f>
        <v>5175</v>
      </c>
      <c r="B434" s="146"/>
      <c r="C434" s="145" t="s">
        <v>878</v>
      </c>
      <c r="D434" s="145" t="s">
        <v>879</v>
      </c>
      <c r="E434" s="145" t="s">
        <v>3</v>
      </c>
      <c r="F434" s="145" t="s">
        <v>280</v>
      </c>
      <c r="G434" s="145" t="s">
        <v>17</v>
      </c>
      <c r="H434" s="145" t="s">
        <v>226</v>
      </c>
      <c r="I434" s="145" t="s">
        <v>240</v>
      </c>
      <c r="J434" s="149">
        <v>225</v>
      </c>
      <c r="K434" s="149"/>
      <c r="L434" s="150">
        <v>0</v>
      </c>
      <c r="M434" s="150">
        <v>39.31</v>
      </c>
      <c r="N434" s="151">
        <v>3</v>
      </c>
    </row>
    <row r="435" spans="1:14" ht="15" hidden="1" customHeight="1">
      <c r="A435" t="str">
        <f>VLOOKUP(C435,'Main Data'!C:C,1,0)</f>
        <v>5180</v>
      </c>
      <c r="B435" s="146"/>
      <c r="C435" s="145" t="s">
        <v>880</v>
      </c>
      <c r="D435" s="145" t="s">
        <v>881</v>
      </c>
      <c r="E435" s="145" t="s">
        <v>3</v>
      </c>
      <c r="F435" s="145" t="s">
        <v>280</v>
      </c>
      <c r="G435" s="145" t="s">
        <v>17</v>
      </c>
      <c r="H435" s="145" t="s">
        <v>226</v>
      </c>
      <c r="I435" s="145" t="s">
        <v>240</v>
      </c>
      <c r="J435" s="149">
        <v>285</v>
      </c>
      <c r="K435" s="149"/>
      <c r="L435" s="150">
        <v>0</v>
      </c>
      <c r="M435" s="150">
        <v>71.87</v>
      </c>
      <c r="N435" s="151">
        <v>3</v>
      </c>
    </row>
    <row r="436" spans="1:14" ht="15" hidden="1" customHeight="1">
      <c r="A436" t="str">
        <f>VLOOKUP(C436,'Main Data'!C:C,1,0)</f>
        <v>5184</v>
      </c>
      <c r="B436" s="146"/>
      <c r="C436" s="145" t="s">
        <v>882</v>
      </c>
      <c r="D436" s="145" t="s">
        <v>883</v>
      </c>
      <c r="E436" s="145" t="s">
        <v>3</v>
      </c>
      <c r="F436" s="145" t="s">
        <v>280</v>
      </c>
      <c r="G436" s="145" t="s">
        <v>17</v>
      </c>
      <c r="H436" s="145" t="s">
        <v>226</v>
      </c>
      <c r="I436" s="145" t="s">
        <v>240</v>
      </c>
      <c r="J436" s="149">
        <v>20</v>
      </c>
      <c r="K436" s="149"/>
      <c r="L436" s="150">
        <v>4.26</v>
      </c>
      <c r="M436" s="150">
        <v>5.56</v>
      </c>
      <c r="N436" s="151">
        <v>2</v>
      </c>
    </row>
    <row r="437" spans="1:14" ht="15" hidden="1" customHeight="1">
      <c r="A437" t="str">
        <f>VLOOKUP(C437,'Main Data'!C:C,1,0)</f>
        <v>5195</v>
      </c>
      <c r="B437" s="146"/>
      <c r="C437" s="145" t="s">
        <v>884</v>
      </c>
      <c r="D437" s="145" t="s">
        <v>885</v>
      </c>
      <c r="E437" s="145" t="s">
        <v>3</v>
      </c>
      <c r="F437" s="145" t="s">
        <v>280</v>
      </c>
      <c r="G437" s="145" t="s">
        <v>17</v>
      </c>
      <c r="H437" s="145" t="s">
        <v>226</v>
      </c>
      <c r="I437" s="145" t="s">
        <v>227</v>
      </c>
      <c r="J437" s="149">
        <v>310</v>
      </c>
      <c r="K437" s="149"/>
      <c r="L437" s="150">
        <v>8.52</v>
      </c>
      <c r="M437" s="150">
        <v>108.59</v>
      </c>
      <c r="N437" s="151">
        <v>30</v>
      </c>
    </row>
    <row r="438" spans="1:14" ht="15" hidden="1" customHeight="1">
      <c r="A438" t="str">
        <f>VLOOKUP(C438,'Main Data'!C:C,1,0)</f>
        <v>5196</v>
      </c>
      <c r="B438" s="146"/>
      <c r="C438" s="145" t="s">
        <v>886</v>
      </c>
      <c r="D438" s="145" t="s">
        <v>887</v>
      </c>
      <c r="E438" s="145" t="s">
        <v>3</v>
      </c>
      <c r="F438" s="145" t="s">
        <v>280</v>
      </c>
      <c r="G438" s="145" t="s">
        <v>17</v>
      </c>
      <c r="H438" s="145" t="s">
        <v>226</v>
      </c>
      <c r="I438" s="145" t="s">
        <v>227</v>
      </c>
      <c r="J438" s="149">
        <v>120</v>
      </c>
      <c r="K438" s="149"/>
      <c r="L438" s="150">
        <v>6.4</v>
      </c>
      <c r="M438" s="150">
        <v>34.42</v>
      </c>
      <c r="N438" s="151">
        <v>20</v>
      </c>
    </row>
    <row r="439" spans="1:14" ht="15" hidden="1" customHeight="1">
      <c r="A439" t="str">
        <f>VLOOKUP(C439,'Main Data'!C:C,1,0)</f>
        <v>5197</v>
      </c>
      <c r="B439" s="146"/>
      <c r="C439" s="145" t="s">
        <v>888</v>
      </c>
      <c r="D439" s="145" t="s">
        <v>889</v>
      </c>
      <c r="E439" s="145" t="s">
        <v>3</v>
      </c>
      <c r="F439" s="145" t="s">
        <v>280</v>
      </c>
      <c r="G439" s="145" t="s">
        <v>17</v>
      </c>
      <c r="H439" s="145" t="s">
        <v>226</v>
      </c>
      <c r="I439" s="145" t="s">
        <v>227</v>
      </c>
      <c r="J439" s="149">
        <v>160</v>
      </c>
      <c r="K439" s="149"/>
      <c r="L439" s="150">
        <v>8.52</v>
      </c>
      <c r="M439" s="150">
        <v>28.01</v>
      </c>
      <c r="N439" s="151">
        <v>20</v>
      </c>
    </row>
    <row r="440" spans="1:14" ht="15" hidden="1" customHeight="1">
      <c r="A440" t="str">
        <f>VLOOKUP(C440,'Main Data'!C:C,1,0)</f>
        <v>5198</v>
      </c>
      <c r="B440" s="146"/>
      <c r="C440" s="145" t="s">
        <v>890</v>
      </c>
      <c r="D440" s="145" t="s">
        <v>891</v>
      </c>
      <c r="E440" s="145" t="s">
        <v>3</v>
      </c>
      <c r="F440" s="145" t="s">
        <v>280</v>
      </c>
      <c r="G440" s="145" t="s">
        <v>17</v>
      </c>
      <c r="H440" s="145" t="s">
        <v>165</v>
      </c>
      <c r="I440" s="145" t="s">
        <v>227</v>
      </c>
      <c r="J440" s="149">
        <v>160</v>
      </c>
      <c r="K440" s="149"/>
      <c r="L440" s="150">
        <v>0</v>
      </c>
      <c r="M440" s="150">
        <v>25.29</v>
      </c>
      <c r="N440" s="151">
        <v>8</v>
      </c>
    </row>
    <row r="441" spans="1:14" ht="15" hidden="1" customHeight="1">
      <c r="A441" t="str">
        <f>VLOOKUP(C441,'Main Data'!C:C,1,0)</f>
        <v>5205</v>
      </c>
      <c r="B441" s="146"/>
      <c r="C441" s="145" t="s">
        <v>892</v>
      </c>
      <c r="D441" s="145" t="s">
        <v>893</v>
      </c>
      <c r="E441" s="145" t="s">
        <v>3</v>
      </c>
      <c r="F441" s="145" t="s">
        <v>280</v>
      </c>
      <c r="G441" s="145" t="s">
        <v>17</v>
      </c>
      <c r="H441" s="145" t="s">
        <v>226</v>
      </c>
      <c r="I441" s="145" t="s">
        <v>227</v>
      </c>
      <c r="J441" s="149">
        <v>120</v>
      </c>
      <c r="K441" s="149"/>
      <c r="L441" s="150">
        <v>6.39</v>
      </c>
      <c r="M441" s="150">
        <v>42.48</v>
      </c>
      <c r="N441" s="151">
        <v>20</v>
      </c>
    </row>
    <row r="442" spans="1:14" ht="15" customHeight="1">
      <c r="A442" t="e">
        <f>VLOOKUP(C442,'Main Data'!C:C,1,0)</f>
        <v>#N/A</v>
      </c>
      <c r="B442" s="146"/>
      <c r="C442" s="145" t="s">
        <v>894</v>
      </c>
      <c r="D442" s="145" t="s">
        <v>895</v>
      </c>
      <c r="E442" s="145" t="s">
        <v>76</v>
      </c>
      <c r="F442" s="145" t="s">
        <v>77</v>
      </c>
      <c r="G442" s="145" t="s">
        <v>78</v>
      </c>
      <c r="H442" s="145" t="s">
        <v>79</v>
      </c>
      <c r="I442" s="145" t="s">
        <v>86</v>
      </c>
      <c r="J442" s="149">
        <v>390</v>
      </c>
      <c r="K442" s="149"/>
      <c r="L442" s="150">
        <v>0</v>
      </c>
      <c r="M442" s="150">
        <v>0</v>
      </c>
      <c r="N442" s="151">
        <v>2</v>
      </c>
    </row>
    <row r="443" spans="1:14" ht="15" customHeight="1">
      <c r="A443" t="e">
        <f>VLOOKUP(C443,'Main Data'!C:C,1,0)</f>
        <v>#N/A</v>
      </c>
      <c r="B443" s="146"/>
      <c r="C443" s="145" t="s">
        <v>896</v>
      </c>
      <c r="D443" s="145" t="s">
        <v>897</v>
      </c>
      <c r="E443" s="145" t="s">
        <v>76</v>
      </c>
      <c r="F443" s="145" t="s">
        <v>77</v>
      </c>
      <c r="G443" s="145" t="s">
        <v>78</v>
      </c>
      <c r="H443" s="145" t="s">
        <v>79</v>
      </c>
      <c r="I443" s="145" t="s">
        <v>86</v>
      </c>
      <c r="J443" s="149">
        <v>190</v>
      </c>
      <c r="K443" s="149"/>
      <c r="L443" s="150">
        <v>0</v>
      </c>
      <c r="M443" s="150">
        <v>0</v>
      </c>
      <c r="N443" s="151">
        <v>1</v>
      </c>
    </row>
    <row r="444" spans="1:14" ht="15" customHeight="1">
      <c r="A444" t="e">
        <f>VLOOKUP(C444,'Main Data'!C:C,1,0)</f>
        <v>#N/A</v>
      </c>
      <c r="B444" s="146"/>
      <c r="C444" s="145" t="s">
        <v>898</v>
      </c>
      <c r="D444" s="145" t="s">
        <v>899</v>
      </c>
      <c r="E444" s="145" t="s">
        <v>76</v>
      </c>
      <c r="F444" s="145" t="s">
        <v>77</v>
      </c>
      <c r="G444" s="145" t="s">
        <v>78</v>
      </c>
      <c r="H444" s="145" t="s">
        <v>79</v>
      </c>
      <c r="I444" s="145" t="s">
        <v>86</v>
      </c>
      <c r="J444" s="149">
        <v>590</v>
      </c>
      <c r="K444" s="149"/>
      <c r="L444" s="150">
        <v>0</v>
      </c>
      <c r="M444" s="150">
        <v>0</v>
      </c>
      <c r="N444" s="151">
        <v>2</v>
      </c>
    </row>
    <row r="445" spans="1:14" ht="15" customHeight="1">
      <c r="A445" t="e">
        <f>VLOOKUP(C445,'Main Data'!C:C,1,0)</f>
        <v>#N/A</v>
      </c>
      <c r="B445" s="146"/>
      <c r="C445" s="145" t="s">
        <v>900</v>
      </c>
      <c r="D445" s="145" t="s">
        <v>901</v>
      </c>
      <c r="E445" s="145" t="s">
        <v>76</v>
      </c>
      <c r="F445" s="145" t="s">
        <v>77</v>
      </c>
      <c r="G445" s="145" t="s">
        <v>78</v>
      </c>
      <c r="H445" s="145" t="s">
        <v>79</v>
      </c>
      <c r="I445" s="145" t="s">
        <v>86</v>
      </c>
      <c r="J445" s="149">
        <v>65</v>
      </c>
      <c r="K445" s="149"/>
      <c r="L445" s="150">
        <v>0</v>
      </c>
      <c r="M445" s="150">
        <v>28</v>
      </c>
      <c r="N445" s="151">
        <v>1</v>
      </c>
    </row>
    <row r="446" spans="1:14" ht="15" customHeight="1">
      <c r="A446" t="e">
        <f>VLOOKUP(C446,'Main Data'!C:C,1,0)</f>
        <v>#N/A</v>
      </c>
      <c r="B446" s="146"/>
      <c r="C446" s="145" t="s">
        <v>902</v>
      </c>
      <c r="D446" s="145" t="s">
        <v>903</v>
      </c>
      <c r="E446" s="145" t="s">
        <v>76</v>
      </c>
      <c r="F446" s="145" t="s">
        <v>77</v>
      </c>
      <c r="G446" s="145" t="s">
        <v>78</v>
      </c>
      <c r="H446" s="145" t="s">
        <v>79</v>
      </c>
      <c r="I446" s="145" t="s">
        <v>86</v>
      </c>
      <c r="J446" s="149">
        <v>170</v>
      </c>
      <c r="K446" s="149"/>
      <c r="L446" s="150">
        <v>0</v>
      </c>
      <c r="M446" s="150">
        <v>0</v>
      </c>
      <c r="N446" s="151">
        <v>1</v>
      </c>
    </row>
    <row r="447" spans="1:14" ht="15" customHeight="1">
      <c r="A447" t="e">
        <f>VLOOKUP(C447,'Main Data'!C:C,1,0)</f>
        <v>#N/A</v>
      </c>
      <c r="B447" s="146"/>
      <c r="C447" s="145" t="s">
        <v>904</v>
      </c>
      <c r="D447" s="145" t="s">
        <v>905</v>
      </c>
      <c r="E447" s="145" t="s">
        <v>76</v>
      </c>
      <c r="F447" s="145" t="s">
        <v>77</v>
      </c>
      <c r="G447" s="145" t="s">
        <v>78</v>
      </c>
      <c r="H447" s="145" t="s">
        <v>79</v>
      </c>
      <c r="I447" s="145" t="s">
        <v>86</v>
      </c>
      <c r="J447" s="149">
        <v>490</v>
      </c>
      <c r="K447" s="149"/>
      <c r="L447" s="150">
        <v>0</v>
      </c>
      <c r="M447" s="150">
        <v>49.89</v>
      </c>
      <c r="N447" s="151">
        <v>2</v>
      </c>
    </row>
    <row r="448" spans="1:14" ht="15" customHeight="1">
      <c r="A448" t="e">
        <f>VLOOKUP(C448,'Main Data'!C:C,1,0)</f>
        <v>#N/A</v>
      </c>
      <c r="B448" s="146"/>
      <c r="C448" s="145" t="s">
        <v>906</v>
      </c>
      <c r="D448" s="145" t="s">
        <v>907</v>
      </c>
      <c r="E448" s="145" t="s">
        <v>76</v>
      </c>
      <c r="F448" s="145" t="s">
        <v>77</v>
      </c>
      <c r="G448" s="145" t="s">
        <v>78</v>
      </c>
      <c r="H448" s="145" t="s">
        <v>79</v>
      </c>
      <c r="I448" s="145" t="s">
        <v>86</v>
      </c>
      <c r="J448" s="149">
        <v>219</v>
      </c>
      <c r="K448" s="149"/>
      <c r="L448" s="150">
        <v>0</v>
      </c>
      <c r="M448" s="150">
        <v>107.67</v>
      </c>
      <c r="N448" s="151">
        <v>1</v>
      </c>
    </row>
    <row r="449" spans="1:14" ht="15" customHeight="1">
      <c r="A449" t="e">
        <f>VLOOKUP(C449,'Main Data'!C:C,1,0)</f>
        <v>#N/A</v>
      </c>
      <c r="B449" s="146"/>
      <c r="C449" s="145" t="s">
        <v>908</v>
      </c>
      <c r="D449" s="145" t="s">
        <v>909</v>
      </c>
      <c r="E449" s="145" t="s">
        <v>76</v>
      </c>
      <c r="F449" s="145" t="s">
        <v>77</v>
      </c>
      <c r="G449" s="145" t="s">
        <v>78</v>
      </c>
      <c r="H449" s="145" t="s">
        <v>79</v>
      </c>
      <c r="I449" s="145" t="s">
        <v>86</v>
      </c>
      <c r="J449" s="149">
        <v>438</v>
      </c>
      <c r="K449" s="149"/>
      <c r="L449" s="150">
        <v>0</v>
      </c>
      <c r="M449" s="150">
        <v>0</v>
      </c>
      <c r="N449" s="151">
        <v>2</v>
      </c>
    </row>
    <row r="450" spans="1:14" ht="15" customHeight="1">
      <c r="A450" t="e">
        <f>VLOOKUP(C450,'Main Data'!C:C,1,0)</f>
        <v>#N/A</v>
      </c>
      <c r="B450" s="146"/>
      <c r="C450" s="145" t="s">
        <v>910</v>
      </c>
      <c r="D450" s="145" t="s">
        <v>911</v>
      </c>
      <c r="E450" s="145" t="s">
        <v>76</v>
      </c>
      <c r="F450" s="145" t="s">
        <v>77</v>
      </c>
      <c r="G450" s="145" t="s">
        <v>78</v>
      </c>
      <c r="H450" s="145" t="s">
        <v>79</v>
      </c>
      <c r="I450" s="145" t="s">
        <v>86</v>
      </c>
      <c r="J450" s="149">
        <v>460</v>
      </c>
      <c r="K450" s="149"/>
      <c r="L450" s="150">
        <v>0</v>
      </c>
      <c r="M450" s="150">
        <v>0</v>
      </c>
      <c r="N450" s="151">
        <v>2</v>
      </c>
    </row>
    <row r="451" spans="1:14" ht="15" customHeight="1">
      <c r="A451" t="e">
        <f>VLOOKUP(C451,'Main Data'!C:C,1,0)</f>
        <v>#N/A</v>
      </c>
      <c r="B451" s="146"/>
      <c r="C451" s="145" t="s">
        <v>912</v>
      </c>
      <c r="D451" s="145" t="s">
        <v>913</v>
      </c>
      <c r="E451" s="145" t="s">
        <v>76</v>
      </c>
      <c r="F451" s="145" t="s">
        <v>77</v>
      </c>
      <c r="G451" s="145" t="s">
        <v>78</v>
      </c>
      <c r="H451" s="145" t="s">
        <v>79</v>
      </c>
      <c r="I451" s="145" t="s">
        <v>86</v>
      </c>
      <c r="J451" s="149">
        <v>810</v>
      </c>
      <c r="K451" s="149"/>
      <c r="L451" s="150">
        <v>0</v>
      </c>
      <c r="M451" s="150">
        <v>156</v>
      </c>
      <c r="N451" s="151">
        <v>6</v>
      </c>
    </row>
    <row r="452" spans="1:14" ht="15" customHeight="1">
      <c r="A452" t="e">
        <f>VLOOKUP(C452,'Main Data'!C:C,1,0)</f>
        <v>#N/A</v>
      </c>
      <c r="B452" s="146"/>
      <c r="C452" s="145" t="s">
        <v>914</v>
      </c>
      <c r="D452" s="145" t="s">
        <v>915</v>
      </c>
      <c r="E452" s="145" t="s">
        <v>76</v>
      </c>
      <c r="F452" s="145" t="s">
        <v>77</v>
      </c>
      <c r="G452" s="145" t="s">
        <v>78</v>
      </c>
      <c r="H452" s="145" t="s">
        <v>79</v>
      </c>
      <c r="I452" s="145" t="s">
        <v>86</v>
      </c>
      <c r="J452" s="149">
        <v>405</v>
      </c>
      <c r="K452" s="149"/>
      <c r="L452" s="150">
        <v>0</v>
      </c>
      <c r="M452" s="150">
        <v>76.5</v>
      </c>
      <c r="N452" s="151">
        <v>3</v>
      </c>
    </row>
    <row r="453" spans="1:14" ht="15" customHeight="1">
      <c r="A453" t="e">
        <f>VLOOKUP(C453,'Main Data'!C:C,1,0)</f>
        <v>#N/A</v>
      </c>
      <c r="B453" s="146"/>
      <c r="C453" s="145" t="s">
        <v>916</v>
      </c>
      <c r="D453" s="145" t="s">
        <v>917</v>
      </c>
      <c r="E453" s="145" t="s">
        <v>76</v>
      </c>
      <c r="F453" s="145" t="s">
        <v>77</v>
      </c>
      <c r="G453" s="145" t="s">
        <v>78</v>
      </c>
      <c r="H453" s="145" t="s">
        <v>79</v>
      </c>
      <c r="I453" s="145" t="s">
        <v>86</v>
      </c>
      <c r="J453" s="149">
        <v>270</v>
      </c>
      <c r="K453" s="149"/>
      <c r="L453" s="150">
        <v>0</v>
      </c>
      <c r="M453" s="150">
        <v>51.33</v>
      </c>
      <c r="N453" s="151">
        <v>2</v>
      </c>
    </row>
    <row r="454" spans="1:14" ht="15" customHeight="1">
      <c r="A454" t="e">
        <f>VLOOKUP(C454,'Main Data'!C:C,1,0)</f>
        <v>#N/A</v>
      </c>
      <c r="B454" s="146"/>
      <c r="C454" s="145" t="s">
        <v>918</v>
      </c>
      <c r="D454" s="145" t="s">
        <v>919</v>
      </c>
      <c r="E454" s="145" t="s">
        <v>76</v>
      </c>
      <c r="F454" s="145" t="s">
        <v>77</v>
      </c>
      <c r="G454" s="145" t="s">
        <v>78</v>
      </c>
      <c r="H454" s="145" t="s">
        <v>79</v>
      </c>
      <c r="I454" s="145" t="s">
        <v>86</v>
      </c>
      <c r="J454" s="149">
        <v>270</v>
      </c>
      <c r="K454" s="149"/>
      <c r="L454" s="150">
        <v>0</v>
      </c>
      <c r="M454" s="150">
        <v>51.2</v>
      </c>
      <c r="N454" s="151">
        <v>2</v>
      </c>
    </row>
    <row r="455" spans="1:14" ht="15" customHeight="1">
      <c r="A455" t="e">
        <f>VLOOKUP(C455,'Main Data'!C:C,1,0)</f>
        <v>#N/A</v>
      </c>
      <c r="B455" s="146"/>
      <c r="C455" s="145" t="s">
        <v>920</v>
      </c>
      <c r="D455" s="145" t="s">
        <v>921</v>
      </c>
      <c r="E455" s="145" t="s">
        <v>76</v>
      </c>
      <c r="F455" s="145" t="s">
        <v>77</v>
      </c>
      <c r="G455" s="145" t="s">
        <v>78</v>
      </c>
      <c r="H455" s="145" t="s">
        <v>79</v>
      </c>
      <c r="I455" s="145" t="s">
        <v>83</v>
      </c>
      <c r="J455" s="149">
        <v>210</v>
      </c>
      <c r="K455" s="149"/>
      <c r="L455" s="150">
        <v>0</v>
      </c>
      <c r="M455" s="150">
        <v>0</v>
      </c>
      <c r="N455" s="151">
        <v>2</v>
      </c>
    </row>
    <row r="456" spans="1:14" ht="15" customHeight="1">
      <c r="A456" t="e">
        <f>VLOOKUP(C456,'Main Data'!C:C,1,0)</f>
        <v>#N/A</v>
      </c>
      <c r="B456" s="146"/>
      <c r="C456" s="145" t="s">
        <v>922</v>
      </c>
      <c r="D456" s="145" t="s">
        <v>923</v>
      </c>
      <c r="E456" s="145" t="s">
        <v>76</v>
      </c>
      <c r="F456" s="145" t="s">
        <v>77</v>
      </c>
      <c r="G456" s="145" t="s">
        <v>78</v>
      </c>
      <c r="H456" s="145" t="s">
        <v>79</v>
      </c>
      <c r="I456" s="145" t="s">
        <v>83</v>
      </c>
      <c r="J456" s="149">
        <v>95</v>
      </c>
      <c r="K456" s="149"/>
      <c r="L456" s="150">
        <v>0</v>
      </c>
      <c r="M456" s="150">
        <v>0</v>
      </c>
      <c r="N456" s="151">
        <v>1</v>
      </c>
    </row>
    <row r="457" spans="1:14" ht="15" customHeight="1">
      <c r="A457" t="e">
        <f>VLOOKUP(C457,'Main Data'!C:C,1,0)</f>
        <v>#N/A</v>
      </c>
      <c r="B457" s="146"/>
      <c r="C457" s="145" t="s">
        <v>924</v>
      </c>
      <c r="D457" s="145" t="s">
        <v>925</v>
      </c>
      <c r="E457" s="145" t="s">
        <v>76</v>
      </c>
      <c r="F457" s="145" t="s">
        <v>77</v>
      </c>
      <c r="G457" s="145" t="s">
        <v>78</v>
      </c>
      <c r="H457" s="145" t="s">
        <v>79</v>
      </c>
      <c r="I457" s="145" t="s">
        <v>83</v>
      </c>
      <c r="J457" s="149">
        <v>190</v>
      </c>
      <c r="K457" s="149"/>
      <c r="L457" s="150">
        <v>0</v>
      </c>
      <c r="M457" s="150">
        <v>0</v>
      </c>
      <c r="N457" s="151">
        <v>2</v>
      </c>
    </row>
    <row r="458" spans="1:14" ht="15" customHeight="1">
      <c r="A458" t="e">
        <f>VLOOKUP(C458,'Main Data'!C:C,1,0)</f>
        <v>#N/A</v>
      </c>
      <c r="B458" s="146"/>
      <c r="C458" s="145" t="s">
        <v>926</v>
      </c>
      <c r="D458" s="145" t="s">
        <v>927</v>
      </c>
      <c r="E458" s="145" t="s">
        <v>76</v>
      </c>
      <c r="F458" s="145" t="s">
        <v>77</v>
      </c>
      <c r="G458" s="145" t="s">
        <v>78</v>
      </c>
      <c r="H458" s="145" t="s">
        <v>79</v>
      </c>
      <c r="I458" s="145" t="s">
        <v>83</v>
      </c>
      <c r="J458" s="149">
        <v>130</v>
      </c>
      <c r="K458" s="149"/>
      <c r="L458" s="150">
        <v>0</v>
      </c>
      <c r="M458" s="150">
        <v>0</v>
      </c>
      <c r="N458" s="151">
        <v>1</v>
      </c>
    </row>
    <row r="459" spans="1:14" ht="15" customHeight="1">
      <c r="A459" t="e">
        <f>VLOOKUP(C459,'Main Data'!C:C,1,0)</f>
        <v>#N/A</v>
      </c>
      <c r="B459" s="146"/>
      <c r="C459" s="145" t="s">
        <v>928</v>
      </c>
      <c r="D459" s="145" t="s">
        <v>929</v>
      </c>
      <c r="E459" s="145" t="s">
        <v>76</v>
      </c>
      <c r="F459" s="145" t="s">
        <v>77</v>
      </c>
      <c r="G459" s="145" t="s">
        <v>78</v>
      </c>
      <c r="H459" s="145" t="s">
        <v>79</v>
      </c>
      <c r="I459" s="145" t="s">
        <v>83</v>
      </c>
      <c r="J459" s="149">
        <v>130</v>
      </c>
      <c r="K459" s="149"/>
      <c r="L459" s="150">
        <v>0</v>
      </c>
      <c r="M459" s="150">
        <v>0</v>
      </c>
      <c r="N459" s="151">
        <v>1</v>
      </c>
    </row>
    <row r="460" spans="1:14" ht="15" customHeight="1">
      <c r="A460" t="e">
        <f>VLOOKUP(C460,'Main Data'!C:C,1,0)</f>
        <v>#N/A</v>
      </c>
      <c r="B460" s="146"/>
      <c r="C460" s="145" t="s">
        <v>930</v>
      </c>
      <c r="D460" s="145" t="s">
        <v>931</v>
      </c>
      <c r="E460" s="145" t="s">
        <v>76</v>
      </c>
      <c r="F460" s="145" t="s">
        <v>77</v>
      </c>
      <c r="G460" s="145" t="s">
        <v>78</v>
      </c>
      <c r="H460" s="145" t="s">
        <v>79</v>
      </c>
      <c r="I460" s="145" t="s">
        <v>83</v>
      </c>
      <c r="J460" s="149">
        <v>355</v>
      </c>
      <c r="K460" s="149"/>
      <c r="L460" s="150">
        <v>0</v>
      </c>
      <c r="M460" s="150">
        <v>160</v>
      </c>
      <c r="N460" s="151">
        <v>1</v>
      </c>
    </row>
    <row r="461" spans="1:14" ht="15" customHeight="1">
      <c r="A461" t="e">
        <f>VLOOKUP(C461,'Main Data'!C:C,1,0)</f>
        <v>#N/A</v>
      </c>
      <c r="B461" s="146"/>
      <c r="C461" s="145" t="s">
        <v>932</v>
      </c>
      <c r="D461" s="145" t="s">
        <v>933</v>
      </c>
      <c r="E461" s="145" t="s">
        <v>76</v>
      </c>
      <c r="F461" s="145" t="s">
        <v>77</v>
      </c>
      <c r="G461" s="145" t="s">
        <v>78</v>
      </c>
      <c r="H461" s="145" t="s">
        <v>79</v>
      </c>
      <c r="I461" s="145" t="s">
        <v>83</v>
      </c>
      <c r="J461" s="149">
        <v>190</v>
      </c>
      <c r="K461" s="149"/>
      <c r="L461" s="150">
        <v>0</v>
      </c>
      <c r="M461" s="150">
        <v>70</v>
      </c>
      <c r="N461" s="151">
        <v>2</v>
      </c>
    </row>
    <row r="462" spans="1:14" ht="15" customHeight="1">
      <c r="A462" t="e">
        <f>VLOOKUP(C462,'Main Data'!C:C,1,0)</f>
        <v>#N/A</v>
      </c>
      <c r="B462" s="146"/>
      <c r="C462" s="145" t="s">
        <v>934</v>
      </c>
      <c r="D462" s="145" t="s">
        <v>935</v>
      </c>
      <c r="E462" s="145" t="s">
        <v>76</v>
      </c>
      <c r="F462" s="145" t="s">
        <v>77</v>
      </c>
      <c r="G462" s="145" t="s">
        <v>78</v>
      </c>
      <c r="H462" s="145" t="s">
        <v>79</v>
      </c>
      <c r="I462" s="145" t="s">
        <v>83</v>
      </c>
      <c r="J462" s="149">
        <v>300</v>
      </c>
      <c r="K462" s="149"/>
      <c r="L462" s="150">
        <v>0</v>
      </c>
      <c r="M462" s="150">
        <v>100</v>
      </c>
      <c r="N462" s="151">
        <v>2</v>
      </c>
    </row>
    <row r="463" spans="1:14" ht="15" customHeight="1">
      <c r="A463" t="e">
        <f>VLOOKUP(C463,'Main Data'!C:C,1,0)</f>
        <v>#N/A</v>
      </c>
      <c r="B463" s="146"/>
      <c r="C463" s="145" t="s">
        <v>936</v>
      </c>
      <c r="D463" s="145" t="s">
        <v>937</v>
      </c>
      <c r="E463" s="145" t="s">
        <v>76</v>
      </c>
      <c r="F463" s="145" t="s">
        <v>77</v>
      </c>
      <c r="G463" s="145" t="s">
        <v>78</v>
      </c>
      <c r="H463" s="145" t="s">
        <v>79</v>
      </c>
      <c r="I463" s="145" t="s">
        <v>83</v>
      </c>
      <c r="J463" s="149">
        <v>95</v>
      </c>
      <c r="K463" s="149"/>
      <c r="L463" s="150">
        <v>0</v>
      </c>
      <c r="M463" s="150">
        <v>0</v>
      </c>
      <c r="N463" s="151">
        <v>1</v>
      </c>
    </row>
    <row r="464" spans="1:14" ht="15" customHeight="1">
      <c r="A464" t="e">
        <f>VLOOKUP(C464,'Main Data'!C:C,1,0)</f>
        <v>#N/A</v>
      </c>
      <c r="B464" s="146"/>
      <c r="C464" s="145" t="s">
        <v>938</v>
      </c>
      <c r="D464" s="145" t="s">
        <v>939</v>
      </c>
      <c r="E464" s="145" t="s">
        <v>76</v>
      </c>
      <c r="F464" s="145" t="s">
        <v>77</v>
      </c>
      <c r="G464" s="145" t="s">
        <v>78</v>
      </c>
      <c r="H464" s="145" t="s">
        <v>79</v>
      </c>
      <c r="I464" s="145" t="s">
        <v>83</v>
      </c>
      <c r="J464" s="149">
        <v>260</v>
      </c>
      <c r="K464" s="149"/>
      <c r="L464" s="150">
        <v>0</v>
      </c>
      <c r="M464" s="150">
        <v>115.2</v>
      </c>
      <c r="N464" s="151">
        <v>2</v>
      </c>
    </row>
    <row r="465" spans="1:14" ht="15" hidden="1" customHeight="1">
      <c r="A465" t="str">
        <f>VLOOKUP(C465,'Main Data'!C:C,1,0)</f>
        <v>FPR001</v>
      </c>
      <c r="B465" s="146"/>
      <c r="C465" s="144" t="s">
        <v>940</v>
      </c>
      <c r="D465" s="144" t="s">
        <v>941</v>
      </c>
      <c r="E465" s="144" t="s">
        <v>3</v>
      </c>
      <c r="F465" s="144" t="s">
        <v>16</v>
      </c>
      <c r="G465" s="145" t="s">
        <v>43</v>
      </c>
      <c r="H465" s="145" t="s">
        <v>18</v>
      </c>
      <c r="I465" s="145" t="s">
        <v>942</v>
      </c>
      <c r="J465" s="149">
        <v>8175</v>
      </c>
      <c r="K465" s="149"/>
      <c r="L465" s="150">
        <v>22.5</v>
      </c>
      <c r="M465" s="150">
        <v>535.45050793650796</v>
      </c>
      <c r="N465" s="151">
        <v>109</v>
      </c>
    </row>
    <row r="466" spans="1:14" ht="15" hidden="1" customHeight="1">
      <c r="A466" t="str">
        <f>VLOOKUP(C466,'Main Data'!C:C,1,0)</f>
        <v>FPR001</v>
      </c>
      <c r="B466" s="146"/>
      <c r="C466" s="146" t="str">
        <f>C465</f>
        <v>FPR001</v>
      </c>
      <c r="D466" s="146" t="str">
        <f>D465</f>
        <v>Avo. Toast</v>
      </c>
      <c r="E466" s="146" t="str">
        <f>E465</f>
        <v>Item</v>
      </c>
      <c r="F466" s="147" t="str">
        <f>F465</f>
        <v>KITCHEN</v>
      </c>
      <c r="G466" s="145" t="s">
        <v>17</v>
      </c>
      <c r="H466" s="145" t="s">
        <v>18</v>
      </c>
      <c r="I466" s="145" t="s">
        <v>942</v>
      </c>
      <c r="J466" s="149">
        <v>2250</v>
      </c>
      <c r="K466" s="149"/>
      <c r="L466" s="150">
        <v>0</v>
      </c>
      <c r="M466" s="150">
        <v>148</v>
      </c>
      <c r="N466" s="151">
        <v>30</v>
      </c>
    </row>
    <row r="467" spans="1:14" ht="15" hidden="1" customHeight="1">
      <c r="A467" t="str">
        <f>VLOOKUP(C467,'Main Data'!C:C,1,0)</f>
        <v>FPR002</v>
      </c>
      <c r="B467" s="146"/>
      <c r="C467" s="144" t="s">
        <v>943</v>
      </c>
      <c r="D467" s="144" t="s">
        <v>944</v>
      </c>
      <c r="E467" s="144" t="s">
        <v>3</v>
      </c>
      <c r="F467" s="144" t="s">
        <v>16</v>
      </c>
      <c r="G467" s="145" t="s">
        <v>43</v>
      </c>
      <c r="H467" s="145" t="s">
        <v>18</v>
      </c>
      <c r="I467" s="145" t="s">
        <v>942</v>
      </c>
      <c r="J467" s="149">
        <v>3960</v>
      </c>
      <c r="K467" s="149"/>
      <c r="L467" s="150">
        <v>28.18</v>
      </c>
      <c r="M467" s="150">
        <v>586.16</v>
      </c>
      <c r="N467" s="151">
        <v>44</v>
      </c>
    </row>
    <row r="468" spans="1:14" ht="15" hidden="1" customHeight="1">
      <c r="A468" t="str">
        <f>VLOOKUP(C468,'Main Data'!C:C,1,0)</f>
        <v>FPR002</v>
      </c>
      <c r="B468" s="146"/>
      <c r="C468" s="146" t="str">
        <f>C467</f>
        <v>FPR002</v>
      </c>
      <c r="D468" s="146" t="str">
        <f>D467</f>
        <v>Big Brkfast</v>
      </c>
      <c r="E468" s="146" t="str">
        <f>E467</f>
        <v>Item</v>
      </c>
      <c r="F468" s="147" t="str">
        <f>F467</f>
        <v>KITCHEN</v>
      </c>
      <c r="G468" s="145" t="s">
        <v>17</v>
      </c>
      <c r="H468" s="145" t="s">
        <v>18</v>
      </c>
      <c r="I468" s="145" t="s">
        <v>942</v>
      </c>
      <c r="J468" s="149">
        <v>1170</v>
      </c>
      <c r="K468" s="149"/>
      <c r="L468" s="150">
        <v>0</v>
      </c>
      <c r="M468" s="150">
        <v>173.06</v>
      </c>
      <c r="N468" s="151">
        <v>13</v>
      </c>
    </row>
    <row r="469" spans="1:14" ht="15" hidden="1" customHeight="1">
      <c r="A469" t="str">
        <f>VLOOKUP(C469,'Main Data'!C:C,1,0)</f>
        <v>FPR003</v>
      </c>
      <c r="B469" s="146"/>
      <c r="C469" s="144" t="s">
        <v>945</v>
      </c>
      <c r="D469" s="144" t="s">
        <v>946</v>
      </c>
      <c r="E469" s="144" t="s">
        <v>3</v>
      </c>
      <c r="F469" s="144" t="s">
        <v>16</v>
      </c>
      <c r="G469" s="145" t="s">
        <v>43</v>
      </c>
      <c r="H469" s="145" t="s">
        <v>18</v>
      </c>
      <c r="I469" s="145" t="s">
        <v>942</v>
      </c>
      <c r="J469" s="149">
        <v>1495</v>
      </c>
      <c r="K469" s="149"/>
      <c r="L469" s="150">
        <v>19.5</v>
      </c>
      <c r="M469" s="150">
        <v>164.578</v>
      </c>
      <c r="N469" s="151">
        <v>23</v>
      </c>
    </row>
    <row r="470" spans="1:14" ht="15" hidden="1" customHeight="1">
      <c r="A470" t="str">
        <f>VLOOKUP(C470,'Main Data'!C:C,1,0)</f>
        <v>FPR003</v>
      </c>
      <c r="B470" s="146"/>
      <c r="C470" s="146" t="str">
        <f>C469</f>
        <v>FPR003</v>
      </c>
      <c r="D470" s="146" t="str">
        <f>D469</f>
        <v>Benedict - Beef Bacon</v>
      </c>
      <c r="E470" s="146" t="str">
        <f>E469</f>
        <v>Item</v>
      </c>
      <c r="F470" s="147" t="str">
        <f>F469</f>
        <v>KITCHEN</v>
      </c>
      <c r="G470" s="145" t="s">
        <v>17</v>
      </c>
      <c r="H470" s="145" t="s">
        <v>18</v>
      </c>
      <c r="I470" s="145" t="s">
        <v>942</v>
      </c>
      <c r="J470" s="149">
        <v>520</v>
      </c>
      <c r="K470" s="149"/>
      <c r="L470" s="150">
        <v>52</v>
      </c>
      <c r="M470" s="150">
        <v>57.24</v>
      </c>
      <c r="N470" s="151">
        <v>8</v>
      </c>
    </row>
    <row r="471" spans="1:14" ht="15" hidden="1" customHeight="1">
      <c r="A471" t="str">
        <f>VLOOKUP(C471,'Main Data'!C:C,1,0)</f>
        <v>FPR004</v>
      </c>
      <c r="B471" s="146"/>
      <c r="C471" s="144" t="s">
        <v>947</v>
      </c>
      <c r="D471" s="144" t="s">
        <v>948</v>
      </c>
      <c r="E471" s="144" t="s">
        <v>3</v>
      </c>
      <c r="F471" s="144" t="s">
        <v>16</v>
      </c>
      <c r="G471" s="145" t="s">
        <v>43</v>
      </c>
      <c r="H471" s="145" t="s">
        <v>18</v>
      </c>
      <c r="I471" s="145" t="s">
        <v>942</v>
      </c>
      <c r="J471" s="149">
        <v>2925</v>
      </c>
      <c r="K471" s="149"/>
      <c r="L471" s="150">
        <v>0</v>
      </c>
      <c r="M471" s="150">
        <v>432.99099999999999</v>
      </c>
      <c r="N471" s="151">
        <v>39</v>
      </c>
    </row>
    <row r="472" spans="1:14" ht="15" hidden="1" customHeight="1">
      <c r="A472" t="str">
        <f>VLOOKUP(C472,'Main Data'!C:C,1,0)</f>
        <v>FPR004</v>
      </c>
      <c r="B472" s="146"/>
      <c r="C472" s="146" t="str">
        <f>C471</f>
        <v>FPR004</v>
      </c>
      <c r="D472" s="146" t="str">
        <f>D471</f>
        <v>Benedict - With Salmon</v>
      </c>
      <c r="E472" s="146" t="str">
        <f>E471</f>
        <v>Item</v>
      </c>
      <c r="F472" s="147" t="str">
        <f>F471</f>
        <v>KITCHEN</v>
      </c>
      <c r="G472" s="145" t="s">
        <v>17</v>
      </c>
      <c r="H472" s="145" t="s">
        <v>18</v>
      </c>
      <c r="I472" s="145" t="s">
        <v>942</v>
      </c>
      <c r="J472" s="149">
        <v>1275</v>
      </c>
      <c r="K472" s="149"/>
      <c r="L472" s="150">
        <v>45</v>
      </c>
      <c r="M472" s="150">
        <v>188.66</v>
      </c>
      <c r="N472" s="151">
        <v>17</v>
      </c>
    </row>
    <row r="473" spans="1:14" ht="15" hidden="1" customHeight="1">
      <c r="A473" t="str">
        <f>VLOOKUP(C473,'Main Data'!C:C,1,0)</f>
        <v>FPR005</v>
      </c>
      <c r="B473" s="146"/>
      <c r="C473" s="144" t="s">
        <v>949</v>
      </c>
      <c r="D473" s="144" t="s">
        <v>950</v>
      </c>
      <c r="E473" s="144" t="s">
        <v>3</v>
      </c>
      <c r="F473" s="144" t="s">
        <v>16</v>
      </c>
      <c r="G473" s="145" t="s">
        <v>43</v>
      </c>
      <c r="H473" s="145" t="s">
        <v>18</v>
      </c>
      <c r="I473" s="145" t="s">
        <v>942</v>
      </c>
      <c r="J473" s="149">
        <v>720</v>
      </c>
      <c r="K473" s="149"/>
      <c r="L473" s="150">
        <v>0</v>
      </c>
      <c r="M473" s="150">
        <v>125.66500000000001</v>
      </c>
      <c r="N473" s="151">
        <v>8</v>
      </c>
    </row>
    <row r="474" spans="1:14" ht="15" hidden="1" customHeight="1">
      <c r="A474" t="str">
        <f>VLOOKUP(C474,'Main Data'!C:C,1,0)</f>
        <v>FPR005</v>
      </c>
      <c r="B474" s="146"/>
      <c r="C474" s="146" t="str">
        <f>C473</f>
        <v>FPR005</v>
      </c>
      <c r="D474" s="146" t="str">
        <f>D473</f>
        <v>Benedict- With Truffle</v>
      </c>
      <c r="E474" s="146" t="str">
        <f>E473</f>
        <v>Item</v>
      </c>
      <c r="F474" s="147" t="str">
        <f>F473</f>
        <v>KITCHEN</v>
      </c>
      <c r="G474" s="145" t="s">
        <v>17</v>
      </c>
      <c r="H474" s="145" t="s">
        <v>18</v>
      </c>
      <c r="I474" s="145" t="s">
        <v>942</v>
      </c>
      <c r="J474" s="149">
        <v>180</v>
      </c>
      <c r="K474" s="149"/>
      <c r="L474" s="150">
        <v>0</v>
      </c>
      <c r="M474" s="150">
        <v>31.52</v>
      </c>
      <c r="N474" s="151">
        <v>2</v>
      </c>
    </row>
    <row r="475" spans="1:14" ht="15" hidden="1" customHeight="1">
      <c r="A475" t="str">
        <f>VLOOKUP(C475,'Main Data'!C:C,1,0)</f>
        <v>FPR006</v>
      </c>
      <c r="B475" s="146"/>
      <c r="C475" s="144" t="s">
        <v>951</v>
      </c>
      <c r="D475" s="144" t="s">
        <v>952</v>
      </c>
      <c r="E475" s="144" t="s">
        <v>3</v>
      </c>
      <c r="F475" s="144" t="s">
        <v>16</v>
      </c>
      <c r="G475" s="145" t="s">
        <v>427</v>
      </c>
      <c r="H475" s="145" t="s">
        <v>18</v>
      </c>
      <c r="I475" s="145" t="s">
        <v>942</v>
      </c>
      <c r="J475" s="149">
        <v>630</v>
      </c>
      <c r="K475" s="149"/>
      <c r="L475" s="150">
        <v>0</v>
      </c>
      <c r="M475" s="150">
        <v>166.32</v>
      </c>
      <c r="N475" s="151">
        <v>14</v>
      </c>
    </row>
    <row r="476" spans="1:14" ht="15" hidden="1" customHeight="1">
      <c r="A476" t="str">
        <f>VLOOKUP(C476,'Main Data'!C:C,1,0)</f>
        <v>FPR006</v>
      </c>
      <c r="B476" s="146"/>
      <c r="C476" s="146" t="str">
        <f t="shared" ref="C476:F477" si="4">C475</f>
        <v>FPR006</v>
      </c>
      <c r="D476" s="146" t="str">
        <f t="shared" si="4"/>
        <v>Buffalo Yogurt</v>
      </c>
      <c r="E476" s="146" t="str">
        <f t="shared" si="4"/>
        <v>Item</v>
      </c>
      <c r="F476" s="147" t="str">
        <f t="shared" si="4"/>
        <v>KITCHEN</v>
      </c>
      <c r="G476" s="145" t="s">
        <v>17</v>
      </c>
      <c r="H476" s="145" t="s">
        <v>18</v>
      </c>
      <c r="I476" s="145" t="s">
        <v>942</v>
      </c>
      <c r="J476" s="149">
        <v>495</v>
      </c>
      <c r="K476" s="149"/>
      <c r="L476" s="150">
        <v>0.62</v>
      </c>
      <c r="M476" s="150">
        <v>130.68</v>
      </c>
      <c r="N476" s="151">
        <v>11</v>
      </c>
    </row>
    <row r="477" spans="1:14" ht="15" hidden="1" customHeight="1">
      <c r="A477" t="str">
        <f>VLOOKUP(C477,'Main Data'!C:C,1,0)</f>
        <v>FPR006</v>
      </c>
      <c r="B477" s="146"/>
      <c r="C477" s="146" t="str">
        <f t="shared" si="4"/>
        <v>FPR006</v>
      </c>
      <c r="D477" s="146" t="str">
        <f t="shared" si="4"/>
        <v>Buffalo Yogurt</v>
      </c>
      <c r="E477" s="146" t="str">
        <f t="shared" si="4"/>
        <v>Item</v>
      </c>
      <c r="F477" s="147" t="str">
        <f t="shared" si="4"/>
        <v>KITCHEN</v>
      </c>
      <c r="G477" s="145" t="s">
        <v>156</v>
      </c>
      <c r="H477" s="145" t="s">
        <v>18</v>
      </c>
      <c r="I477" s="145" t="s">
        <v>942</v>
      </c>
      <c r="J477" s="149">
        <v>45</v>
      </c>
      <c r="K477" s="149"/>
      <c r="L477" s="150">
        <v>0</v>
      </c>
      <c r="M477" s="150">
        <v>11.88</v>
      </c>
      <c r="N477" s="151">
        <v>1</v>
      </c>
    </row>
    <row r="478" spans="1:14" ht="15" hidden="1" customHeight="1">
      <c r="A478" t="str">
        <f>VLOOKUP(C478,'Main Data'!C:C,1,0)</f>
        <v>FPR007</v>
      </c>
      <c r="B478" s="146"/>
      <c r="C478" s="144" t="s">
        <v>953</v>
      </c>
      <c r="D478" s="144" t="s">
        <v>954</v>
      </c>
      <c r="E478" s="144" t="s">
        <v>3</v>
      </c>
      <c r="F478" s="144" t="s">
        <v>16</v>
      </c>
      <c r="G478" s="145" t="s">
        <v>427</v>
      </c>
      <c r="H478" s="145" t="s">
        <v>18</v>
      </c>
      <c r="I478" s="145" t="s">
        <v>942</v>
      </c>
      <c r="J478" s="149">
        <v>520</v>
      </c>
      <c r="K478" s="149"/>
      <c r="L478" s="150">
        <v>0</v>
      </c>
      <c r="M478" s="150">
        <v>60.02</v>
      </c>
      <c r="N478" s="151">
        <v>8</v>
      </c>
    </row>
    <row r="479" spans="1:14" ht="15" hidden="1" customHeight="1">
      <c r="A479" t="str">
        <f>VLOOKUP(C479,'Main Data'!C:C,1,0)</f>
        <v>FPR007</v>
      </c>
      <c r="B479" s="146"/>
      <c r="C479" s="146" t="str">
        <f>C478</f>
        <v>FPR007</v>
      </c>
      <c r="D479" s="146" t="str">
        <f>D478</f>
        <v>Oatmeal Porridge</v>
      </c>
      <c r="E479" s="146" t="str">
        <f>E478</f>
        <v>Item</v>
      </c>
      <c r="F479" s="147" t="str">
        <f>F478</f>
        <v>KITCHEN</v>
      </c>
      <c r="G479" s="145" t="s">
        <v>17</v>
      </c>
      <c r="H479" s="145" t="s">
        <v>18</v>
      </c>
      <c r="I479" s="145" t="s">
        <v>942</v>
      </c>
      <c r="J479" s="149">
        <v>195</v>
      </c>
      <c r="K479" s="149"/>
      <c r="L479" s="150">
        <v>0</v>
      </c>
      <c r="M479" s="150">
        <v>22.25</v>
      </c>
      <c r="N479" s="151">
        <v>3</v>
      </c>
    </row>
    <row r="480" spans="1:14" ht="15" hidden="1" customHeight="1">
      <c r="A480" t="str">
        <f>VLOOKUP(C480,'Main Data'!C:C,1,0)</f>
        <v>FPR008</v>
      </c>
      <c r="B480" s="146"/>
      <c r="C480" s="144" t="s">
        <v>955</v>
      </c>
      <c r="D480" s="144" t="s">
        <v>956</v>
      </c>
      <c r="E480" s="144" t="s">
        <v>3</v>
      </c>
      <c r="F480" s="144" t="s">
        <v>16</v>
      </c>
      <c r="G480" s="145" t="s">
        <v>427</v>
      </c>
      <c r="H480" s="145" t="s">
        <v>18</v>
      </c>
      <c r="I480" s="145" t="s">
        <v>942</v>
      </c>
      <c r="J480" s="149">
        <v>825</v>
      </c>
      <c r="K480" s="149"/>
      <c r="L480" s="150">
        <v>0</v>
      </c>
      <c r="M480" s="150">
        <v>68.628333333333302</v>
      </c>
      <c r="N480" s="151">
        <v>11</v>
      </c>
    </row>
    <row r="481" spans="1:14" ht="15" hidden="1" customHeight="1">
      <c r="A481" t="str">
        <f>VLOOKUP(C481,'Main Data'!C:C,1,0)</f>
        <v>FPR008</v>
      </c>
      <c r="B481" s="146"/>
      <c r="C481" s="146" t="str">
        <f t="shared" ref="C481:F482" si="5">C480</f>
        <v>FPR008</v>
      </c>
      <c r="D481" s="146" t="str">
        <f t="shared" si="5"/>
        <v>Omelete Primavera</v>
      </c>
      <c r="E481" s="146" t="str">
        <f t="shared" si="5"/>
        <v>Item</v>
      </c>
      <c r="F481" s="147" t="str">
        <f t="shared" si="5"/>
        <v>KITCHEN</v>
      </c>
      <c r="G481" s="145" t="s">
        <v>17</v>
      </c>
      <c r="H481" s="145" t="s">
        <v>18</v>
      </c>
      <c r="I481" s="145" t="s">
        <v>942</v>
      </c>
      <c r="J481" s="149">
        <v>900</v>
      </c>
      <c r="K481" s="149"/>
      <c r="L481" s="150">
        <v>60</v>
      </c>
      <c r="M481" s="150">
        <v>74.739999999999995</v>
      </c>
      <c r="N481" s="151">
        <v>12</v>
      </c>
    </row>
    <row r="482" spans="1:14" ht="15" hidden="1" customHeight="1">
      <c r="A482" t="str">
        <f>VLOOKUP(C482,'Main Data'!C:C,1,0)</f>
        <v>FPR008</v>
      </c>
      <c r="B482" s="146"/>
      <c r="C482" s="146" t="str">
        <f t="shared" si="5"/>
        <v>FPR008</v>
      </c>
      <c r="D482" s="146" t="str">
        <f t="shared" si="5"/>
        <v>Omelete Primavera</v>
      </c>
      <c r="E482" s="146" t="str">
        <f t="shared" si="5"/>
        <v>Item</v>
      </c>
      <c r="F482" s="147" t="str">
        <f t="shared" si="5"/>
        <v>KITCHEN</v>
      </c>
      <c r="G482" s="145" t="s">
        <v>429</v>
      </c>
      <c r="H482" s="145" t="s">
        <v>18</v>
      </c>
      <c r="I482" s="145" t="s">
        <v>942</v>
      </c>
      <c r="J482" s="149">
        <v>1050</v>
      </c>
      <c r="K482" s="149"/>
      <c r="L482" s="150">
        <v>0</v>
      </c>
      <c r="M482" s="150">
        <v>86.864999999999995</v>
      </c>
      <c r="N482" s="151">
        <v>14</v>
      </c>
    </row>
    <row r="483" spans="1:14" ht="15" hidden="1" customHeight="1">
      <c r="A483" t="str">
        <f>VLOOKUP(C483,'Main Data'!C:C,1,0)</f>
        <v>FPR009</v>
      </c>
      <c r="B483" s="146"/>
      <c r="C483" s="144" t="s">
        <v>957</v>
      </c>
      <c r="D483" s="144" t="s">
        <v>958</v>
      </c>
      <c r="E483" s="144" t="s">
        <v>3</v>
      </c>
      <c r="F483" s="144" t="s">
        <v>16</v>
      </c>
      <c r="G483" s="145" t="s">
        <v>427</v>
      </c>
      <c r="H483" s="145" t="s">
        <v>18</v>
      </c>
      <c r="I483" s="145" t="s">
        <v>942</v>
      </c>
      <c r="J483" s="149">
        <v>380</v>
      </c>
      <c r="K483" s="149"/>
      <c r="L483" s="150">
        <v>0</v>
      </c>
      <c r="M483" s="150">
        <v>68.584999999999994</v>
      </c>
      <c r="N483" s="151">
        <v>4</v>
      </c>
    </row>
    <row r="484" spans="1:14" ht="15" hidden="1" customHeight="1">
      <c r="A484" t="str">
        <f>VLOOKUP(C484,'Main Data'!C:C,1,0)</f>
        <v>FPR009</v>
      </c>
      <c r="B484" s="146"/>
      <c r="C484" s="146" t="str">
        <f>C483</f>
        <v>FPR009</v>
      </c>
      <c r="D484" s="146" t="str">
        <f>D483</f>
        <v>Caviar Omelette</v>
      </c>
      <c r="E484" s="146" t="str">
        <f>E483</f>
        <v>Item</v>
      </c>
      <c r="F484" s="147" t="str">
        <f>F483</f>
        <v>KITCHEN</v>
      </c>
      <c r="G484" s="145" t="s">
        <v>17</v>
      </c>
      <c r="H484" s="145" t="s">
        <v>18</v>
      </c>
      <c r="I484" s="145" t="s">
        <v>942</v>
      </c>
      <c r="J484" s="149">
        <v>190</v>
      </c>
      <c r="K484" s="149"/>
      <c r="L484" s="150">
        <v>19</v>
      </c>
      <c r="M484" s="150">
        <v>34.274999999999999</v>
      </c>
      <c r="N484" s="151">
        <v>2</v>
      </c>
    </row>
    <row r="485" spans="1:14" ht="15" hidden="1" customHeight="1">
      <c r="A485" t="str">
        <f>VLOOKUP(C485,'Main Data'!C:C,1,0)</f>
        <v>FPR011</v>
      </c>
      <c r="B485" s="146"/>
      <c r="C485" s="144" t="s">
        <v>959</v>
      </c>
      <c r="D485" s="144" t="s">
        <v>960</v>
      </c>
      <c r="E485" s="144" t="s">
        <v>3</v>
      </c>
      <c r="F485" s="144" t="s">
        <v>16</v>
      </c>
      <c r="G485" s="145" t="s">
        <v>427</v>
      </c>
      <c r="H485" s="145" t="s">
        <v>18</v>
      </c>
      <c r="I485" s="145" t="s">
        <v>942</v>
      </c>
      <c r="J485" s="149">
        <v>420</v>
      </c>
      <c r="K485" s="149"/>
      <c r="L485" s="150">
        <v>0</v>
      </c>
      <c r="M485" s="150">
        <v>52.36</v>
      </c>
      <c r="N485" s="151">
        <v>12</v>
      </c>
    </row>
    <row r="486" spans="1:14" ht="15" hidden="1" customHeight="1">
      <c r="A486" t="str">
        <f>VLOOKUP(C486,'Main Data'!C:C,1,0)</f>
        <v>FPR011</v>
      </c>
      <c r="B486" s="146"/>
      <c r="C486" s="146" t="str">
        <f t="shared" ref="C486:F487" si="6">C485</f>
        <v>FPR011</v>
      </c>
      <c r="D486" s="146" t="str">
        <f t="shared" si="6"/>
        <v>Sign. Scramble</v>
      </c>
      <c r="E486" s="146" t="str">
        <f t="shared" si="6"/>
        <v>Item</v>
      </c>
      <c r="F486" s="147" t="str">
        <f t="shared" si="6"/>
        <v>KITCHEN</v>
      </c>
      <c r="G486" s="145" t="s">
        <v>17</v>
      </c>
      <c r="H486" s="145" t="s">
        <v>18</v>
      </c>
      <c r="I486" s="145" t="s">
        <v>942</v>
      </c>
      <c r="J486" s="149">
        <v>665</v>
      </c>
      <c r="K486" s="149"/>
      <c r="L486" s="150">
        <v>14</v>
      </c>
      <c r="M486" s="150">
        <v>82.729696969697002</v>
      </c>
      <c r="N486" s="151">
        <v>19</v>
      </c>
    </row>
    <row r="487" spans="1:14" ht="15" hidden="1" customHeight="1">
      <c r="A487" t="str">
        <f>VLOOKUP(C487,'Main Data'!C:C,1,0)</f>
        <v>FPR011</v>
      </c>
      <c r="B487" s="146"/>
      <c r="C487" s="146" t="str">
        <f t="shared" si="6"/>
        <v>FPR011</v>
      </c>
      <c r="D487" s="146" t="str">
        <f t="shared" si="6"/>
        <v>Sign. Scramble</v>
      </c>
      <c r="E487" s="146" t="str">
        <f t="shared" si="6"/>
        <v>Item</v>
      </c>
      <c r="F487" s="147" t="str">
        <f t="shared" si="6"/>
        <v>KITCHEN</v>
      </c>
      <c r="G487" s="145" t="s">
        <v>429</v>
      </c>
      <c r="H487" s="145" t="s">
        <v>18</v>
      </c>
      <c r="I487" s="145" t="s">
        <v>942</v>
      </c>
      <c r="J487" s="149">
        <v>1015</v>
      </c>
      <c r="K487" s="149"/>
      <c r="L487" s="150">
        <v>0</v>
      </c>
      <c r="M487" s="150">
        <v>126.896666666667</v>
      </c>
      <c r="N487" s="151">
        <v>29</v>
      </c>
    </row>
    <row r="488" spans="1:14" ht="15" hidden="1" customHeight="1">
      <c r="A488" t="str">
        <f>VLOOKUP(C488,'Main Data'!C:C,1,0)</f>
        <v>FPR012</v>
      </c>
      <c r="B488" s="146"/>
      <c r="C488" s="144" t="s">
        <v>961</v>
      </c>
      <c r="D488" s="144" t="s">
        <v>962</v>
      </c>
      <c r="E488" s="144" t="s">
        <v>3</v>
      </c>
      <c r="F488" s="144" t="s">
        <v>16</v>
      </c>
      <c r="G488" s="145" t="s">
        <v>17</v>
      </c>
      <c r="H488" s="145" t="s">
        <v>18</v>
      </c>
      <c r="I488" s="145" t="s">
        <v>963</v>
      </c>
      <c r="J488" s="149">
        <v>165</v>
      </c>
      <c r="K488" s="149"/>
      <c r="L488" s="150">
        <v>16.5</v>
      </c>
      <c r="M488" s="150">
        <v>43.06</v>
      </c>
      <c r="N488" s="151">
        <v>3</v>
      </c>
    </row>
    <row r="489" spans="1:14" ht="15" hidden="1" customHeight="1">
      <c r="A489" t="str">
        <f>VLOOKUP(C489,'Main Data'!C:C,1,0)</f>
        <v>FPR012</v>
      </c>
      <c r="B489" s="146"/>
      <c r="C489" s="146" t="str">
        <f>C488</f>
        <v>FPR012</v>
      </c>
      <c r="D489" s="146" t="str">
        <f>D488</f>
        <v>Beef Pelmeni</v>
      </c>
      <c r="E489" s="146" t="str">
        <f>E488</f>
        <v>Item</v>
      </c>
      <c r="F489" s="147" t="str">
        <f>F488</f>
        <v>KITCHEN</v>
      </c>
      <c r="G489" s="145" t="s">
        <v>429</v>
      </c>
      <c r="H489" s="145" t="s">
        <v>18</v>
      </c>
      <c r="I489" s="145" t="s">
        <v>963</v>
      </c>
      <c r="J489" s="149">
        <v>110</v>
      </c>
      <c r="K489" s="149"/>
      <c r="L489" s="150">
        <v>0</v>
      </c>
      <c r="M489" s="150">
        <v>30.45</v>
      </c>
      <c r="N489" s="151">
        <v>2</v>
      </c>
    </row>
    <row r="490" spans="1:14" ht="15" hidden="1" customHeight="1">
      <c r="A490" t="str">
        <f>VLOOKUP(C490,'Main Data'!C:C,1,0)</f>
        <v>FPR013</v>
      </c>
      <c r="B490" s="146"/>
      <c r="C490" s="145" t="s">
        <v>964</v>
      </c>
      <c r="D490" s="145" t="s">
        <v>965</v>
      </c>
      <c r="E490" s="145" t="s">
        <v>3</v>
      </c>
      <c r="F490" s="145" t="s">
        <v>16</v>
      </c>
      <c r="G490" s="145" t="s">
        <v>17</v>
      </c>
      <c r="H490" s="145" t="s">
        <v>18</v>
      </c>
      <c r="I490" s="145" t="s">
        <v>963</v>
      </c>
      <c r="J490" s="149">
        <v>935</v>
      </c>
      <c r="K490" s="149"/>
      <c r="L490" s="150">
        <v>12.62</v>
      </c>
      <c r="M490" s="150">
        <v>110.93</v>
      </c>
      <c r="N490" s="151">
        <v>17</v>
      </c>
    </row>
    <row r="491" spans="1:14" ht="15" hidden="1" customHeight="1">
      <c r="A491" t="str">
        <f>VLOOKUP(C491,'Main Data'!C:C,1,0)</f>
        <v>FPR014</v>
      </c>
      <c r="B491" s="146"/>
      <c r="C491" s="145" t="s">
        <v>966</v>
      </c>
      <c r="D491" s="145" t="s">
        <v>967</v>
      </c>
      <c r="E491" s="145" t="s">
        <v>3</v>
      </c>
      <c r="F491" s="145" t="s">
        <v>16</v>
      </c>
      <c r="G491" s="145" t="s">
        <v>17</v>
      </c>
      <c r="H491" s="145" t="s">
        <v>18</v>
      </c>
      <c r="I491" s="145" t="s">
        <v>963</v>
      </c>
      <c r="J491" s="149">
        <v>600</v>
      </c>
      <c r="K491" s="149"/>
      <c r="L491" s="150">
        <v>15</v>
      </c>
      <c r="M491" s="150">
        <v>110.5025</v>
      </c>
      <c r="N491" s="151">
        <v>8</v>
      </c>
    </row>
    <row r="492" spans="1:14" ht="15" hidden="1" customHeight="1">
      <c r="A492" t="str">
        <f>VLOOKUP(C492,'Main Data'!C:C,1,0)</f>
        <v>FPR016</v>
      </c>
      <c r="B492" s="146"/>
      <c r="C492" s="145" t="s">
        <v>968</v>
      </c>
      <c r="D492" s="145" t="s">
        <v>969</v>
      </c>
      <c r="E492" s="145" t="s">
        <v>3</v>
      </c>
      <c r="F492" s="145" t="s">
        <v>16</v>
      </c>
      <c r="G492" s="145" t="s">
        <v>156</v>
      </c>
      <c r="H492" s="145" t="s">
        <v>655</v>
      </c>
      <c r="I492" s="145" t="s">
        <v>963</v>
      </c>
      <c r="J492" s="149">
        <v>440</v>
      </c>
      <c r="K492" s="149"/>
      <c r="L492" s="150">
        <v>11</v>
      </c>
      <c r="M492" s="150">
        <v>74.010000000000005</v>
      </c>
      <c r="N492" s="151">
        <v>8</v>
      </c>
    </row>
    <row r="493" spans="1:14" ht="15" hidden="1" customHeight="1">
      <c r="A493" t="str">
        <f>VLOOKUP(C493,'Main Data'!C:C,1,0)</f>
        <v>FPR017</v>
      </c>
      <c r="B493" s="146"/>
      <c r="C493" s="144" t="s">
        <v>970</v>
      </c>
      <c r="D493" s="144" t="s">
        <v>971</v>
      </c>
      <c r="E493" s="144" t="s">
        <v>3</v>
      </c>
      <c r="F493" s="144" t="s">
        <v>16</v>
      </c>
      <c r="G493" s="145" t="s">
        <v>17</v>
      </c>
      <c r="H493" s="145" t="s">
        <v>18</v>
      </c>
      <c r="I493" s="145" t="s">
        <v>963</v>
      </c>
      <c r="J493" s="149">
        <v>210</v>
      </c>
      <c r="K493" s="149"/>
      <c r="L493" s="150">
        <v>0</v>
      </c>
      <c r="M493" s="150">
        <v>30.76</v>
      </c>
      <c r="N493" s="151">
        <v>7</v>
      </c>
    </row>
    <row r="494" spans="1:14" ht="15" hidden="1" customHeight="1">
      <c r="A494" t="str">
        <f>VLOOKUP(C494,'Main Data'!C:C,1,0)</f>
        <v>FPR017</v>
      </c>
      <c r="B494" s="146"/>
      <c r="C494" s="146" t="str">
        <f>C493</f>
        <v>FPR017</v>
      </c>
      <c r="D494" s="146" t="str">
        <f>D493</f>
        <v>Scrambled Eggs- Kids</v>
      </c>
      <c r="E494" s="146" t="str">
        <f>E493</f>
        <v>Item</v>
      </c>
      <c r="F494" s="147" t="str">
        <f>F493</f>
        <v>KITCHEN</v>
      </c>
      <c r="G494" s="145" t="s">
        <v>429</v>
      </c>
      <c r="H494" s="145" t="s">
        <v>18</v>
      </c>
      <c r="I494" s="145" t="s">
        <v>963</v>
      </c>
      <c r="J494" s="149">
        <v>60</v>
      </c>
      <c r="K494" s="149"/>
      <c r="L494" s="150">
        <v>0</v>
      </c>
      <c r="M494" s="150">
        <v>8.75</v>
      </c>
      <c r="N494" s="151">
        <v>2</v>
      </c>
    </row>
    <row r="495" spans="1:14" ht="15" hidden="1" customHeight="1">
      <c r="A495" t="str">
        <f>VLOOKUP(C495,'Main Data'!C:C,1,0)</f>
        <v>FPR018</v>
      </c>
      <c r="B495" s="146"/>
      <c r="C495" s="144" t="s">
        <v>972</v>
      </c>
      <c r="D495" s="144" t="s">
        <v>973</v>
      </c>
      <c r="E495" s="144" t="s">
        <v>3</v>
      </c>
      <c r="F495" s="144" t="s">
        <v>16</v>
      </c>
      <c r="G495" s="145" t="s">
        <v>17</v>
      </c>
      <c r="H495" s="145" t="s">
        <v>18</v>
      </c>
      <c r="I495" s="145" t="s">
        <v>963</v>
      </c>
      <c r="J495" s="149">
        <v>390</v>
      </c>
      <c r="K495" s="149"/>
      <c r="L495" s="150">
        <v>13</v>
      </c>
      <c r="M495" s="150">
        <v>51.28</v>
      </c>
      <c r="N495" s="151">
        <v>6</v>
      </c>
    </row>
    <row r="496" spans="1:14" ht="15" hidden="1" customHeight="1">
      <c r="A496" t="str">
        <f>VLOOKUP(C496,'Main Data'!C:C,1,0)</f>
        <v>FPR018</v>
      </c>
      <c r="B496" s="146"/>
      <c r="C496" s="146" t="str">
        <f>C495</f>
        <v>FPR018</v>
      </c>
      <c r="D496" s="146" t="str">
        <f>D495</f>
        <v>T. Penne Chicken</v>
      </c>
      <c r="E496" s="146" t="str">
        <f>E495</f>
        <v>Item</v>
      </c>
      <c r="F496" s="147" t="str">
        <f>F495</f>
        <v>KITCHEN</v>
      </c>
      <c r="G496" s="145" t="s">
        <v>429</v>
      </c>
      <c r="H496" s="145" t="s">
        <v>18</v>
      </c>
      <c r="I496" s="145" t="s">
        <v>963</v>
      </c>
      <c r="J496" s="149">
        <v>130</v>
      </c>
      <c r="K496" s="149"/>
      <c r="L496" s="150">
        <v>0</v>
      </c>
      <c r="M496" s="150">
        <v>16</v>
      </c>
      <c r="N496" s="151">
        <v>2</v>
      </c>
    </row>
    <row r="497" spans="1:14" ht="15" hidden="1" customHeight="1">
      <c r="A497" t="str">
        <f>VLOOKUP(C497,'Main Data'!C:C,1,0)</f>
        <v>FPR020</v>
      </c>
      <c r="B497" s="146"/>
      <c r="C497" s="145" t="s">
        <v>974</v>
      </c>
      <c r="D497" s="145" t="s">
        <v>975</v>
      </c>
      <c r="E497" s="145" t="s">
        <v>3</v>
      </c>
      <c r="F497" s="145" t="s">
        <v>16</v>
      </c>
      <c r="G497" s="145" t="s">
        <v>156</v>
      </c>
      <c r="H497" s="145" t="s">
        <v>655</v>
      </c>
      <c r="I497" s="145" t="s">
        <v>963</v>
      </c>
      <c r="J497" s="149">
        <v>495</v>
      </c>
      <c r="K497" s="149"/>
      <c r="L497" s="150">
        <v>33</v>
      </c>
      <c r="M497" s="150">
        <v>91.63</v>
      </c>
      <c r="N497" s="151">
        <v>9</v>
      </c>
    </row>
    <row r="498" spans="1:14" ht="15" hidden="1" customHeight="1">
      <c r="A498" t="str">
        <f>VLOOKUP(C498,'Main Data'!C:C,1,0)</f>
        <v>FPR021</v>
      </c>
      <c r="B498" s="146"/>
      <c r="C498" s="145" t="s">
        <v>976</v>
      </c>
      <c r="D498" s="145" t="s">
        <v>977</v>
      </c>
      <c r="E498" s="145" t="s">
        <v>3</v>
      </c>
      <c r="F498" s="145" t="s">
        <v>16</v>
      </c>
      <c r="G498" s="145" t="s">
        <v>156</v>
      </c>
      <c r="H498" s="145" t="s">
        <v>655</v>
      </c>
      <c r="I498" s="145" t="s">
        <v>978</v>
      </c>
      <c r="J498" s="149">
        <v>110</v>
      </c>
      <c r="K498" s="149"/>
      <c r="L498" s="150">
        <v>0</v>
      </c>
      <c r="M498" s="150">
        <v>20.45</v>
      </c>
      <c r="N498" s="151">
        <v>2</v>
      </c>
    </row>
    <row r="499" spans="1:14" ht="15" hidden="1" customHeight="1">
      <c r="A499" t="str">
        <f>VLOOKUP(C499,'Main Data'!C:C,1,0)</f>
        <v>FPR022</v>
      </c>
      <c r="B499" s="146"/>
      <c r="C499" s="145" t="s">
        <v>979</v>
      </c>
      <c r="D499" s="145" t="s">
        <v>980</v>
      </c>
      <c r="E499" s="145" t="s">
        <v>3</v>
      </c>
      <c r="F499" s="145" t="s">
        <v>16</v>
      </c>
      <c r="G499" s="145" t="s">
        <v>156</v>
      </c>
      <c r="H499" s="145" t="s">
        <v>655</v>
      </c>
      <c r="I499" s="145" t="s">
        <v>978</v>
      </c>
      <c r="J499" s="149">
        <v>55</v>
      </c>
      <c r="K499" s="149"/>
      <c r="L499" s="150">
        <v>0</v>
      </c>
      <c r="M499" s="150">
        <v>10.74</v>
      </c>
      <c r="N499" s="151">
        <v>1</v>
      </c>
    </row>
    <row r="500" spans="1:14" ht="15" hidden="1" customHeight="1">
      <c r="A500" t="str">
        <f>VLOOKUP(C500,'Main Data'!C:C,1,0)</f>
        <v>FPR023</v>
      </c>
      <c r="B500" s="146"/>
      <c r="C500" s="145" t="s">
        <v>981</v>
      </c>
      <c r="D500" s="145" t="s">
        <v>982</v>
      </c>
      <c r="E500" s="145" t="s">
        <v>3</v>
      </c>
      <c r="F500" s="145" t="s">
        <v>16</v>
      </c>
      <c r="G500" s="145" t="s">
        <v>156</v>
      </c>
      <c r="H500" s="145" t="s">
        <v>655</v>
      </c>
      <c r="I500" s="145" t="s">
        <v>978</v>
      </c>
      <c r="J500" s="149">
        <v>0</v>
      </c>
      <c r="K500" s="149"/>
      <c r="L500" s="150">
        <v>0</v>
      </c>
      <c r="M500" s="150">
        <v>0</v>
      </c>
      <c r="N500" s="151">
        <v>59</v>
      </c>
    </row>
    <row r="501" spans="1:14" ht="15" hidden="1" customHeight="1">
      <c r="A501" t="str">
        <f>VLOOKUP(C501,'Main Data'!C:C,1,0)</f>
        <v>FPR024</v>
      </c>
      <c r="B501" s="146"/>
      <c r="C501" s="145" t="s">
        <v>983</v>
      </c>
      <c r="D501" s="145" t="s">
        <v>984</v>
      </c>
      <c r="E501" s="145" t="s">
        <v>3</v>
      </c>
      <c r="F501" s="145" t="s">
        <v>16</v>
      </c>
      <c r="G501" s="145" t="s">
        <v>156</v>
      </c>
      <c r="H501" s="145" t="s">
        <v>655</v>
      </c>
      <c r="I501" s="145" t="s">
        <v>978</v>
      </c>
      <c r="J501" s="149">
        <v>845</v>
      </c>
      <c r="K501" s="149"/>
      <c r="L501" s="150">
        <v>0</v>
      </c>
      <c r="M501" s="150">
        <v>123.73666666666701</v>
      </c>
      <c r="N501" s="151">
        <v>13</v>
      </c>
    </row>
    <row r="502" spans="1:14" ht="15" hidden="1" customHeight="1">
      <c r="A502" t="str">
        <f>VLOOKUP(C502,'Main Data'!C:C,1,0)</f>
        <v>FPR026</v>
      </c>
      <c r="B502" s="146"/>
      <c r="C502" s="145" t="s">
        <v>985</v>
      </c>
      <c r="D502" s="145" t="s">
        <v>986</v>
      </c>
      <c r="E502" s="145" t="s">
        <v>3</v>
      </c>
      <c r="F502" s="145" t="s">
        <v>16</v>
      </c>
      <c r="G502" s="145" t="s">
        <v>156</v>
      </c>
      <c r="H502" s="145" t="s">
        <v>655</v>
      </c>
      <c r="I502" s="145" t="s">
        <v>978</v>
      </c>
      <c r="J502" s="149">
        <v>1020</v>
      </c>
      <c r="K502" s="149"/>
      <c r="L502" s="150">
        <v>0</v>
      </c>
      <c r="M502" s="150">
        <v>156.636</v>
      </c>
      <c r="N502" s="151">
        <v>17</v>
      </c>
    </row>
    <row r="503" spans="1:14" ht="15" hidden="1" customHeight="1">
      <c r="A503" t="str">
        <f>VLOOKUP(C503,'Main Data'!C:C,1,0)</f>
        <v>FPR027</v>
      </c>
      <c r="B503" s="146"/>
      <c r="C503" s="144" t="s">
        <v>987</v>
      </c>
      <c r="D503" s="144" t="s">
        <v>988</v>
      </c>
      <c r="E503" s="144" t="s">
        <v>3</v>
      </c>
      <c r="F503" s="144" t="s">
        <v>16</v>
      </c>
      <c r="G503" s="145" t="s">
        <v>427</v>
      </c>
      <c r="H503" s="145" t="s">
        <v>18</v>
      </c>
      <c r="I503" s="145" t="s">
        <v>978</v>
      </c>
      <c r="J503" s="149">
        <v>1425</v>
      </c>
      <c r="K503" s="149"/>
      <c r="L503" s="150">
        <v>0</v>
      </c>
      <c r="M503" s="150">
        <v>159.01249999999999</v>
      </c>
      <c r="N503" s="151">
        <v>19</v>
      </c>
    </row>
    <row r="504" spans="1:14" ht="15" hidden="1" customHeight="1">
      <c r="A504" t="str">
        <f>VLOOKUP(C504,'Main Data'!C:C,1,0)</f>
        <v>FPR027</v>
      </c>
      <c r="B504" s="146"/>
      <c r="C504" s="146" t="str">
        <f t="shared" ref="C504:D506" si="7">C503</f>
        <v>FPR027</v>
      </c>
      <c r="D504" s="146" t="str">
        <f t="shared" si="7"/>
        <v>Syrniki S.Cream</v>
      </c>
      <c r="E504" s="146" t="str">
        <f t="shared" ref="E504:F506" si="8">E503</f>
        <v>Item</v>
      </c>
      <c r="F504" s="147" t="str">
        <f t="shared" si="8"/>
        <v>KITCHEN</v>
      </c>
      <c r="G504" s="145" t="s">
        <v>43</v>
      </c>
      <c r="H504" s="145" t="s">
        <v>18</v>
      </c>
      <c r="I504" s="145" t="s">
        <v>978</v>
      </c>
      <c r="J504" s="149">
        <v>1275</v>
      </c>
      <c r="K504" s="149"/>
      <c r="L504" s="150">
        <v>15.74</v>
      </c>
      <c r="M504" s="150">
        <v>138.40700000000001</v>
      </c>
      <c r="N504" s="151">
        <v>17</v>
      </c>
    </row>
    <row r="505" spans="1:14" ht="15" hidden="1" customHeight="1">
      <c r="A505" t="str">
        <f>VLOOKUP(C505,'Main Data'!C:C,1,0)</f>
        <v>FPR027</v>
      </c>
      <c r="B505" s="146"/>
      <c r="C505" s="146" t="str">
        <f t="shared" si="7"/>
        <v>FPR027</v>
      </c>
      <c r="D505" s="146" t="str">
        <f t="shared" si="7"/>
        <v>Syrniki S.Cream</v>
      </c>
      <c r="E505" s="146" t="str">
        <f t="shared" si="8"/>
        <v>Item</v>
      </c>
      <c r="F505" s="147" t="str">
        <f t="shared" si="8"/>
        <v>KITCHEN</v>
      </c>
      <c r="G505" s="145" t="s">
        <v>429</v>
      </c>
      <c r="H505" s="145" t="s">
        <v>18</v>
      </c>
      <c r="I505" s="145" t="s">
        <v>978</v>
      </c>
      <c r="J505" s="149">
        <v>2175</v>
      </c>
      <c r="K505" s="149"/>
      <c r="L505" s="150">
        <v>0</v>
      </c>
      <c r="M505" s="150">
        <v>227.72499999999999</v>
      </c>
      <c r="N505" s="151">
        <v>29</v>
      </c>
    </row>
    <row r="506" spans="1:14" ht="15" hidden="1" customHeight="1">
      <c r="A506" t="str">
        <f>VLOOKUP(C506,'Main Data'!C:C,1,0)</f>
        <v>FPR027</v>
      </c>
      <c r="B506" s="146"/>
      <c r="C506" s="146" t="str">
        <f t="shared" si="7"/>
        <v>FPR027</v>
      </c>
      <c r="D506" s="146" t="str">
        <f t="shared" si="7"/>
        <v>Syrniki S.Cream</v>
      </c>
      <c r="E506" s="146" t="str">
        <f t="shared" si="8"/>
        <v>Item</v>
      </c>
      <c r="F506" s="147" t="str">
        <f t="shared" si="8"/>
        <v>KITCHEN</v>
      </c>
      <c r="G506" s="145" t="s">
        <v>156</v>
      </c>
      <c r="H506" s="145" t="s">
        <v>18</v>
      </c>
      <c r="I506" s="145" t="s">
        <v>978</v>
      </c>
      <c r="J506" s="149">
        <v>150</v>
      </c>
      <c r="K506" s="149"/>
      <c r="L506" s="150">
        <v>0</v>
      </c>
      <c r="M506" s="150">
        <v>16.37</v>
      </c>
      <c r="N506" s="151">
        <v>2</v>
      </c>
    </row>
    <row r="507" spans="1:14" ht="15" hidden="1" customHeight="1">
      <c r="A507" t="str">
        <f>VLOOKUP(C507,'Main Data'!C:C,1,0)</f>
        <v>FPR028</v>
      </c>
      <c r="B507" s="146"/>
      <c r="C507" s="145" t="s">
        <v>989</v>
      </c>
      <c r="D507" s="145" t="s">
        <v>990</v>
      </c>
      <c r="E507" s="145" t="s">
        <v>3</v>
      </c>
      <c r="F507" s="145" t="s">
        <v>16</v>
      </c>
      <c r="G507" s="145" t="s">
        <v>156</v>
      </c>
      <c r="H507" s="145" t="s">
        <v>655</v>
      </c>
      <c r="I507" s="145" t="s">
        <v>978</v>
      </c>
      <c r="J507" s="149">
        <v>1740</v>
      </c>
      <c r="K507" s="149"/>
      <c r="L507" s="150">
        <v>12.74</v>
      </c>
      <c r="M507" s="150">
        <v>285.71083333333303</v>
      </c>
      <c r="N507" s="151">
        <v>29</v>
      </c>
    </row>
    <row r="508" spans="1:14" ht="15" hidden="1" customHeight="1">
      <c r="A508" t="str">
        <f>VLOOKUP(C508,'Main Data'!C:C,1,0)</f>
        <v>FPR030</v>
      </c>
      <c r="B508" s="146"/>
      <c r="C508" s="145" t="s">
        <v>991</v>
      </c>
      <c r="D508" s="145" t="s">
        <v>992</v>
      </c>
      <c r="E508" s="145" t="s">
        <v>3</v>
      </c>
      <c r="F508" s="145" t="s">
        <v>16</v>
      </c>
      <c r="G508" s="145" t="s">
        <v>427</v>
      </c>
      <c r="H508" s="145" t="s">
        <v>18</v>
      </c>
      <c r="I508" s="145" t="s">
        <v>993</v>
      </c>
      <c r="J508" s="149">
        <v>4070</v>
      </c>
      <c r="K508" s="149"/>
      <c r="L508" s="150">
        <v>36.11</v>
      </c>
      <c r="M508" s="150">
        <v>379.75166666666701</v>
      </c>
      <c r="N508" s="151">
        <v>74</v>
      </c>
    </row>
    <row r="509" spans="1:14" ht="15" hidden="1" customHeight="1">
      <c r="A509" t="str">
        <f>VLOOKUP(C509,'Main Data'!C:C,1,0)</f>
        <v>FPR031</v>
      </c>
      <c r="B509" s="146"/>
      <c r="C509" s="145" t="s">
        <v>994</v>
      </c>
      <c r="D509" s="145" t="s">
        <v>995</v>
      </c>
      <c r="E509" s="145" t="s">
        <v>3</v>
      </c>
      <c r="F509" s="145" t="s">
        <v>16</v>
      </c>
      <c r="G509" s="145" t="s">
        <v>427</v>
      </c>
      <c r="H509" s="145" t="s">
        <v>18</v>
      </c>
      <c r="I509" s="145" t="s">
        <v>993</v>
      </c>
      <c r="J509" s="149">
        <v>2520</v>
      </c>
      <c r="K509" s="149"/>
      <c r="L509" s="150">
        <v>0</v>
      </c>
      <c r="M509" s="150">
        <v>474.065</v>
      </c>
      <c r="N509" s="151">
        <v>21</v>
      </c>
    </row>
    <row r="510" spans="1:14" ht="15" hidden="1" customHeight="1">
      <c r="A510" t="str">
        <f>VLOOKUP(C510,'Main Data'!C:C,1,0)</f>
        <v>FPR032</v>
      </c>
      <c r="B510" s="146"/>
      <c r="C510" s="145" t="s">
        <v>996</v>
      </c>
      <c r="D510" s="145" t="s">
        <v>997</v>
      </c>
      <c r="E510" s="145" t="s">
        <v>3</v>
      </c>
      <c r="F510" s="145" t="s">
        <v>16</v>
      </c>
      <c r="G510" s="145" t="s">
        <v>427</v>
      </c>
      <c r="H510" s="145" t="s">
        <v>18</v>
      </c>
      <c r="I510" s="145" t="s">
        <v>993</v>
      </c>
      <c r="J510" s="149">
        <v>8800</v>
      </c>
      <c r="K510" s="149"/>
      <c r="L510" s="150">
        <v>99.67</v>
      </c>
      <c r="M510" s="150">
        <v>1444.68869047619</v>
      </c>
      <c r="N510" s="151">
        <v>80</v>
      </c>
    </row>
    <row r="511" spans="1:14" ht="15" hidden="1" customHeight="1">
      <c r="A511" t="str">
        <f>VLOOKUP(C511,'Main Data'!C:C,1,0)</f>
        <v>FPR033</v>
      </c>
      <c r="B511" s="146"/>
      <c r="C511" s="144" t="s">
        <v>998</v>
      </c>
      <c r="D511" s="144" t="s">
        <v>999</v>
      </c>
      <c r="E511" s="144" t="s">
        <v>3</v>
      </c>
      <c r="F511" s="144" t="s">
        <v>16</v>
      </c>
      <c r="G511" s="145" t="s">
        <v>427</v>
      </c>
      <c r="H511" s="145" t="s">
        <v>18</v>
      </c>
      <c r="I511" s="145" t="s">
        <v>993</v>
      </c>
      <c r="J511" s="149">
        <v>1235</v>
      </c>
      <c r="K511" s="149"/>
      <c r="L511" s="150">
        <v>0.37</v>
      </c>
      <c r="M511" s="150">
        <v>224.38142857142901</v>
      </c>
      <c r="N511" s="151">
        <v>19</v>
      </c>
    </row>
    <row r="512" spans="1:14" ht="15" hidden="1" customHeight="1">
      <c r="A512" t="str">
        <f>VLOOKUP(C512,'Main Data'!C:C,1,0)</f>
        <v>FPR033</v>
      </c>
      <c r="B512" s="146"/>
      <c r="C512" s="146" t="str">
        <f>C511</f>
        <v>FPR033</v>
      </c>
      <c r="D512" s="146" t="str">
        <f>D511</f>
        <v>Cauliflower Popcorn</v>
      </c>
      <c r="E512" s="146" t="str">
        <f>E511</f>
        <v>Item</v>
      </c>
      <c r="F512" s="147" t="str">
        <f>F511</f>
        <v>KITCHEN</v>
      </c>
      <c r="G512" s="145" t="s">
        <v>429</v>
      </c>
      <c r="H512" s="145" t="s">
        <v>18</v>
      </c>
      <c r="I512" s="145" t="s">
        <v>993</v>
      </c>
      <c r="J512" s="149">
        <v>910</v>
      </c>
      <c r="K512" s="149"/>
      <c r="L512" s="150">
        <v>0</v>
      </c>
      <c r="M512" s="150">
        <v>166.78333333333299</v>
      </c>
      <c r="N512" s="151">
        <v>14</v>
      </c>
    </row>
    <row r="513" spans="1:14" ht="15" hidden="1" customHeight="1">
      <c r="A513" t="str">
        <f>VLOOKUP(C513,'Main Data'!C:C,1,0)</f>
        <v>FPR034</v>
      </c>
      <c r="B513" s="146"/>
      <c r="C513" s="145" t="s">
        <v>1000</v>
      </c>
      <c r="D513" s="145" t="s">
        <v>1001</v>
      </c>
      <c r="E513" s="145" t="s">
        <v>3</v>
      </c>
      <c r="F513" s="145" t="s">
        <v>16</v>
      </c>
      <c r="G513" s="145" t="s">
        <v>427</v>
      </c>
      <c r="H513" s="145" t="s">
        <v>18</v>
      </c>
      <c r="I513" s="145" t="s">
        <v>993</v>
      </c>
      <c r="J513" s="149">
        <v>3080</v>
      </c>
      <c r="K513" s="149"/>
      <c r="L513" s="150">
        <v>0</v>
      </c>
      <c r="M513" s="150">
        <v>585.26750000000004</v>
      </c>
      <c r="N513" s="151">
        <v>56</v>
      </c>
    </row>
    <row r="514" spans="1:14" ht="15" hidden="1" customHeight="1">
      <c r="A514" t="str">
        <f>VLOOKUP(C514,'Main Data'!C:C,1,0)</f>
        <v>FPR035</v>
      </c>
      <c r="B514" s="146"/>
      <c r="C514" s="145" t="s">
        <v>1002</v>
      </c>
      <c r="D514" s="145" t="s">
        <v>1003</v>
      </c>
      <c r="E514" s="145" t="s">
        <v>3</v>
      </c>
      <c r="F514" s="145" t="s">
        <v>16</v>
      </c>
      <c r="G514" s="145" t="s">
        <v>427</v>
      </c>
      <c r="H514" s="145" t="s">
        <v>18</v>
      </c>
      <c r="I514" s="145" t="s">
        <v>993</v>
      </c>
      <c r="J514" s="149">
        <v>10080</v>
      </c>
      <c r="K514" s="149"/>
      <c r="L514" s="150">
        <v>58</v>
      </c>
      <c r="M514" s="150">
        <v>1197.73204365079</v>
      </c>
      <c r="N514" s="151">
        <v>126</v>
      </c>
    </row>
    <row r="515" spans="1:14" ht="15" hidden="1" customHeight="1">
      <c r="A515" t="str">
        <f>VLOOKUP(C515,'Main Data'!C:C,1,0)</f>
        <v>FPR036</v>
      </c>
      <c r="B515" s="146"/>
      <c r="C515" s="145" t="s">
        <v>1004</v>
      </c>
      <c r="D515" s="145" t="s">
        <v>1005</v>
      </c>
      <c r="E515" s="145" t="s">
        <v>3</v>
      </c>
      <c r="F515" s="145" t="s">
        <v>16</v>
      </c>
      <c r="G515" s="145" t="s">
        <v>427</v>
      </c>
      <c r="H515" s="145" t="s">
        <v>18</v>
      </c>
      <c r="I515" s="145" t="s">
        <v>993</v>
      </c>
      <c r="J515" s="149">
        <v>805</v>
      </c>
      <c r="K515" s="149"/>
      <c r="L515" s="150">
        <v>0</v>
      </c>
      <c r="M515" s="150">
        <v>76.77</v>
      </c>
      <c r="N515" s="151">
        <v>7</v>
      </c>
    </row>
    <row r="516" spans="1:14" ht="15" hidden="1" customHeight="1">
      <c r="A516" t="str">
        <f>VLOOKUP(C516,'Main Data'!C:C,1,0)</f>
        <v>FPR037</v>
      </c>
      <c r="B516" s="146"/>
      <c r="C516" s="145" t="s">
        <v>1006</v>
      </c>
      <c r="D516" s="145" t="s">
        <v>1007</v>
      </c>
      <c r="E516" s="145" t="s">
        <v>3</v>
      </c>
      <c r="F516" s="145" t="s">
        <v>16</v>
      </c>
      <c r="G516" s="145" t="s">
        <v>427</v>
      </c>
      <c r="H516" s="145" t="s">
        <v>18</v>
      </c>
      <c r="I516" s="145" t="s">
        <v>993</v>
      </c>
      <c r="J516" s="149">
        <v>10250</v>
      </c>
      <c r="K516" s="149"/>
      <c r="L516" s="150">
        <v>37.5</v>
      </c>
      <c r="M516" s="150">
        <v>2430.1041666666702</v>
      </c>
      <c r="N516" s="151">
        <v>82</v>
      </c>
    </row>
    <row r="517" spans="1:14" ht="15" hidden="1" customHeight="1">
      <c r="A517" t="str">
        <f>VLOOKUP(C517,'Main Data'!C:C,1,0)</f>
        <v>FPR038</v>
      </c>
      <c r="B517" s="146"/>
      <c r="C517" s="144" t="s">
        <v>1008</v>
      </c>
      <c r="D517" s="144" t="s">
        <v>1009</v>
      </c>
      <c r="E517" s="144" t="s">
        <v>3</v>
      </c>
      <c r="F517" s="144" t="s">
        <v>16</v>
      </c>
      <c r="G517" s="145" t="s">
        <v>427</v>
      </c>
      <c r="H517" s="145" t="s">
        <v>18</v>
      </c>
      <c r="I517" s="145" t="s">
        <v>993</v>
      </c>
      <c r="J517" s="149">
        <v>2720</v>
      </c>
      <c r="K517" s="149"/>
      <c r="L517" s="150">
        <v>72.83</v>
      </c>
      <c r="M517" s="150">
        <v>633.827</v>
      </c>
      <c r="N517" s="151">
        <v>32</v>
      </c>
    </row>
    <row r="518" spans="1:14" ht="15" hidden="1" customHeight="1">
      <c r="A518" t="str">
        <f>VLOOKUP(C518,'Main Data'!C:C,1,0)</f>
        <v>FPR038</v>
      </c>
      <c r="B518" s="146"/>
      <c r="C518" s="146" t="str">
        <f>C517</f>
        <v>FPR038</v>
      </c>
      <c r="D518" s="146" t="str">
        <f>D517</f>
        <v>Fried Calamari</v>
      </c>
      <c r="E518" s="146" t="str">
        <f>E517</f>
        <v>Item</v>
      </c>
      <c r="F518" s="147" t="str">
        <f>F517</f>
        <v>KITCHEN</v>
      </c>
      <c r="G518" s="145" t="s">
        <v>429</v>
      </c>
      <c r="H518" s="145" t="s">
        <v>18</v>
      </c>
      <c r="I518" s="145" t="s">
        <v>993</v>
      </c>
      <c r="J518" s="149">
        <v>4760</v>
      </c>
      <c r="K518" s="149"/>
      <c r="L518" s="150">
        <v>2.62</v>
      </c>
      <c r="M518" s="150">
        <v>1110.4622222222199</v>
      </c>
      <c r="N518" s="151">
        <v>56</v>
      </c>
    </row>
    <row r="519" spans="1:14" ht="15" hidden="1" customHeight="1">
      <c r="A519" t="str">
        <f>VLOOKUP(C519,'Main Data'!C:C,1,0)</f>
        <v>FPR039</v>
      </c>
      <c r="B519" s="146"/>
      <c r="C519" s="145" t="s">
        <v>1010</v>
      </c>
      <c r="D519" s="145" t="s">
        <v>1011</v>
      </c>
      <c r="E519" s="145" t="s">
        <v>3</v>
      </c>
      <c r="F519" s="145" t="s">
        <v>16</v>
      </c>
      <c r="G519" s="145" t="s">
        <v>427</v>
      </c>
      <c r="H519" s="145" t="s">
        <v>18</v>
      </c>
      <c r="I519" s="145" t="s">
        <v>993</v>
      </c>
      <c r="J519" s="149">
        <v>1800</v>
      </c>
      <c r="K519" s="149"/>
      <c r="L519" s="150">
        <v>0</v>
      </c>
      <c r="M519" s="150">
        <v>330.99</v>
      </c>
      <c r="N519" s="151">
        <v>24</v>
      </c>
    </row>
    <row r="520" spans="1:14" ht="15" hidden="1" customHeight="1">
      <c r="A520" t="str">
        <f>VLOOKUP(C520,'Main Data'!C:C,1,0)</f>
        <v>FPR040</v>
      </c>
      <c r="B520" s="146"/>
      <c r="C520" s="145" t="s">
        <v>1012</v>
      </c>
      <c r="D520" s="145" t="s">
        <v>1013</v>
      </c>
      <c r="E520" s="145" t="s">
        <v>3</v>
      </c>
      <c r="F520" s="145" t="s">
        <v>16</v>
      </c>
      <c r="G520" s="145" t="s">
        <v>427</v>
      </c>
      <c r="H520" s="145" t="s">
        <v>18</v>
      </c>
      <c r="I520" s="145" t="s">
        <v>993</v>
      </c>
      <c r="J520" s="149">
        <v>4560</v>
      </c>
      <c r="K520" s="149"/>
      <c r="L520" s="150">
        <v>0</v>
      </c>
      <c r="M520" s="150">
        <v>887.97749999999996</v>
      </c>
      <c r="N520" s="151">
        <v>57</v>
      </c>
    </row>
    <row r="521" spans="1:14" ht="15" hidden="1" customHeight="1">
      <c r="A521" t="str">
        <f>VLOOKUP(C521,'Main Data'!C:C,1,0)</f>
        <v>FPR041</v>
      </c>
      <c r="B521" s="146"/>
      <c r="C521" s="145" t="s">
        <v>1014</v>
      </c>
      <c r="D521" s="145" t="s">
        <v>1015</v>
      </c>
      <c r="E521" s="145" t="s">
        <v>3</v>
      </c>
      <c r="F521" s="145" t="s">
        <v>16</v>
      </c>
      <c r="G521" s="145" t="s">
        <v>427</v>
      </c>
      <c r="H521" s="145" t="s">
        <v>18</v>
      </c>
      <c r="I521" s="145" t="s">
        <v>993</v>
      </c>
      <c r="J521" s="149">
        <v>2565</v>
      </c>
      <c r="K521" s="149"/>
      <c r="L521" s="150">
        <v>0</v>
      </c>
      <c r="M521" s="150">
        <v>542.70083333333298</v>
      </c>
      <c r="N521" s="151">
        <v>27</v>
      </c>
    </row>
    <row r="522" spans="1:14" ht="15" hidden="1" customHeight="1">
      <c r="A522" t="str">
        <f>VLOOKUP(C522,'Main Data'!C:C,1,0)</f>
        <v>FPR042</v>
      </c>
      <c r="B522" s="146"/>
      <c r="C522" s="145" t="s">
        <v>1016</v>
      </c>
      <c r="D522" s="145" t="s">
        <v>1017</v>
      </c>
      <c r="E522" s="145" t="s">
        <v>3</v>
      </c>
      <c r="F522" s="145" t="s">
        <v>16</v>
      </c>
      <c r="G522" s="145" t="s">
        <v>427</v>
      </c>
      <c r="H522" s="145" t="s">
        <v>18</v>
      </c>
      <c r="I522" s="145" t="s">
        <v>993</v>
      </c>
      <c r="J522" s="149">
        <v>900</v>
      </c>
      <c r="K522" s="149"/>
      <c r="L522" s="150">
        <v>0</v>
      </c>
      <c r="M522" s="150">
        <v>162.29</v>
      </c>
      <c r="N522" s="151">
        <v>10</v>
      </c>
    </row>
    <row r="523" spans="1:14" ht="15" hidden="1" customHeight="1">
      <c r="A523" t="str">
        <f>VLOOKUP(C523,'Main Data'!C:C,1,0)</f>
        <v>FPR043</v>
      </c>
      <c r="B523" s="146"/>
      <c r="C523" s="145" t="s">
        <v>1018</v>
      </c>
      <c r="D523" s="145" t="s">
        <v>1019</v>
      </c>
      <c r="E523" s="145" t="s">
        <v>3</v>
      </c>
      <c r="F523" s="145" t="s">
        <v>16</v>
      </c>
      <c r="G523" s="145" t="s">
        <v>427</v>
      </c>
      <c r="H523" s="145" t="s">
        <v>18</v>
      </c>
      <c r="I523" s="145" t="s">
        <v>993</v>
      </c>
      <c r="J523" s="149">
        <v>1950</v>
      </c>
      <c r="K523" s="149"/>
      <c r="L523" s="150">
        <v>0</v>
      </c>
      <c r="M523" s="150">
        <v>168.34899999999999</v>
      </c>
      <c r="N523" s="151">
        <v>30</v>
      </c>
    </row>
    <row r="524" spans="1:14" ht="15" hidden="1" customHeight="1">
      <c r="A524" t="str">
        <f>VLOOKUP(C524,'Main Data'!C:C,1,0)</f>
        <v>FPR044</v>
      </c>
      <c r="B524" s="146"/>
      <c r="C524" s="145" t="s">
        <v>1020</v>
      </c>
      <c r="D524" s="145" t="s">
        <v>1021</v>
      </c>
      <c r="E524" s="145" t="s">
        <v>3</v>
      </c>
      <c r="F524" s="145" t="s">
        <v>16</v>
      </c>
      <c r="G524" s="145" t="s">
        <v>427</v>
      </c>
      <c r="H524" s="145" t="s">
        <v>18</v>
      </c>
      <c r="I524" s="145" t="s">
        <v>993</v>
      </c>
      <c r="J524" s="149">
        <v>3990</v>
      </c>
      <c r="K524" s="149"/>
      <c r="L524" s="150">
        <v>1.93</v>
      </c>
      <c r="M524" s="150">
        <v>593.78</v>
      </c>
      <c r="N524" s="151">
        <v>38</v>
      </c>
    </row>
    <row r="525" spans="1:14" ht="15" hidden="1" customHeight="1">
      <c r="A525" t="str">
        <f>VLOOKUP(C525,'Main Data'!C:C,1,0)</f>
        <v>FPR045</v>
      </c>
      <c r="B525" s="146"/>
      <c r="C525" s="145" t="s">
        <v>1022</v>
      </c>
      <c r="D525" s="145" t="s">
        <v>1023</v>
      </c>
      <c r="E525" s="145" t="s">
        <v>3</v>
      </c>
      <c r="F525" s="145" t="s">
        <v>16</v>
      </c>
      <c r="G525" s="145" t="s">
        <v>427</v>
      </c>
      <c r="H525" s="145" t="s">
        <v>18</v>
      </c>
      <c r="I525" s="145" t="s">
        <v>993</v>
      </c>
      <c r="J525" s="149">
        <v>2040</v>
      </c>
      <c r="K525" s="149"/>
      <c r="L525" s="150">
        <v>0</v>
      </c>
      <c r="M525" s="150">
        <v>270.82666666666699</v>
      </c>
      <c r="N525" s="151">
        <v>24</v>
      </c>
    </row>
    <row r="526" spans="1:14" ht="15" hidden="1" customHeight="1">
      <c r="A526" t="str">
        <f>VLOOKUP(C526,'Main Data'!C:C,1,0)</f>
        <v>FPR046</v>
      </c>
      <c r="B526" s="146"/>
      <c r="C526" s="144" t="s">
        <v>1024</v>
      </c>
      <c r="D526" s="144" t="s">
        <v>1025</v>
      </c>
      <c r="E526" s="144" t="s">
        <v>3</v>
      </c>
      <c r="F526" s="144" t="s">
        <v>16</v>
      </c>
      <c r="G526" s="145" t="s">
        <v>427</v>
      </c>
      <c r="H526" s="145" t="s">
        <v>18</v>
      </c>
      <c r="I526" s="145" t="s">
        <v>993</v>
      </c>
      <c r="J526" s="149">
        <v>3995</v>
      </c>
      <c r="K526" s="149"/>
      <c r="L526" s="150">
        <v>71.849999999999994</v>
      </c>
      <c r="M526" s="150">
        <v>1040.5616666666699</v>
      </c>
      <c r="N526" s="151">
        <v>47</v>
      </c>
    </row>
    <row r="527" spans="1:14" ht="15" hidden="1" customHeight="1">
      <c r="A527" t="str">
        <f>VLOOKUP(C527,'Main Data'!C:C,1,0)</f>
        <v>FPR046</v>
      </c>
      <c r="B527" s="146"/>
      <c r="C527" s="146" t="str">
        <f>C526</f>
        <v>FPR046</v>
      </c>
      <c r="D527" s="146" t="str">
        <f>D526</f>
        <v>Shrimp Popcorn</v>
      </c>
      <c r="E527" s="146" t="str">
        <f>E526</f>
        <v>Item</v>
      </c>
      <c r="F527" s="147" t="str">
        <f>F526</f>
        <v>KITCHEN</v>
      </c>
      <c r="G527" s="145" t="s">
        <v>429</v>
      </c>
      <c r="H527" s="145" t="s">
        <v>18</v>
      </c>
      <c r="I527" s="145" t="s">
        <v>993</v>
      </c>
      <c r="J527" s="149">
        <v>5610</v>
      </c>
      <c r="K527" s="149"/>
      <c r="L527" s="150">
        <v>25.5</v>
      </c>
      <c r="M527" s="150">
        <v>1387.2765533910499</v>
      </c>
      <c r="N527" s="151">
        <v>66</v>
      </c>
    </row>
    <row r="528" spans="1:14" ht="15" hidden="1" customHeight="1">
      <c r="A528" t="str">
        <f>VLOOKUP(C528,'Main Data'!C:C,1,0)</f>
        <v>FPR047</v>
      </c>
      <c r="B528" s="146"/>
      <c r="C528" s="145" t="s">
        <v>1026</v>
      </c>
      <c r="D528" s="145" t="s">
        <v>1027</v>
      </c>
      <c r="E528" s="145" t="s">
        <v>3</v>
      </c>
      <c r="F528" s="145" t="s">
        <v>16</v>
      </c>
      <c r="G528" s="145" t="s">
        <v>427</v>
      </c>
      <c r="H528" s="145" t="s">
        <v>18</v>
      </c>
      <c r="I528" s="145" t="s">
        <v>993</v>
      </c>
      <c r="J528" s="149">
        <v>3565</v>
      </c>
      <c r="K528" s="149"/>
      <c r="L528" s="150">
        <v>0</v>
      </c>
      <c r="M528" s="150">
        <v>820.84833333333302</v>
      </c>
      <c r="N528" s="151">
        <v>31</v>
      </c>
    </row>
    <row r="529" spans="1:14" ht="15" hidden="1" customHeight="1">
      <c r="A529" t="str">
        <f>VLOOKUP(C529,'Main Data'!C:C,1,0)</f>
        <v>FPR048</v>
      </c>
      <c r="B529" s="146"/>
      <c r="C529" s="144" t="s">
        <v>1028</v>
      </c>
      <c r="D529" s="144" t="s">
        <v>1029</v>
      </c>
      <c r="E529" s="144" t="s">
        <v>3</v>
      </c>
      <c r="F529" s="144" t="s">
        <v>16</v>
      </c>
      <c r="G529" s="145" t="s">
        <v>427</v>
      </c>
      <c r="H529" s="145" t="s">
        <v>18</v>
      </c>
      <c r="I529" s="145" t="s">
        <v>993</v>
      </c>
      <c r="J529" s="149">
        <v>1170</v>
      </c>
      <c r="K529" s="149"/>
      <c r="L529" s="150">
        <v>0</v>
      </c>
      <c r="M529" s="150">
        <v>414.01</v>
      </c>
      <c r="N529" s="151">
        <v>9</v>
      </c>
    </row>
    <row r="530" spans="1:14" ht="15" hidden="1" customHeight="1">
      <c r="A530" t="str">
        <f>VLOOKUP(C530,'Main Data'!C:C,1,0)</f>
        <v>FPR048</v>
      </c>
      <c r="B530" s="146"/>
      <c r="C530" s="146" t="str">
        <f>C529</f>
        <v>FPR048</v>
      </c>
      <c r="D530" s="146" t="str">
        <f>D529</f>
        <v>Warm Shrimps</v>
      </c>
      <c r="E530" s="146" t="str">
        <f>E529</f>
        <v>Item</v>
      </c>
      <c r="F530" s="147" t="str">
        <f>F529</f>
        <v>KITCHEN</v>
      </c>
      <c r="G530" s="145" t="s">
        <v>429</v>
      </c>
      <c r="H530" s="145" t="s">
        <v>18</v>
      </c>
      <c r="I530" s="145" t="s">
        <v>993</v>
      </c>
      <c r="J530" s="149">
        <v>650</v>
      </c>
      <c r="K530" s="149"/>
      <c r="L530" s="150">
        <v>0</v>
      </c>
      <c r="M530" s="150">
        <v>149.37</v>
      </c>
      <c r="N530" s="151">
        <v>5</v>
      </c>
    </row>
    <row r="531" spans="1:14" ht="15" hidden="1" customHeight="1">
      <c r="A531" t="str">
        <f>VLOOKUP(C531,'Main Data'!C:C,1,0)</f>
        <v>FPR049</v>
      </c>
      <c r="B531" s="146"/>
      <c r="C531" s="145" t="s">
        <v>1030</v>
      </c>
      <c r="D531" s="145" t="s">
        <v>1031</v>
      </c>
      <c r="E531" s="145" t="s">
        <v>3</v>
      </c>
      <c r="F531" s="145" t="s">
        <v>16</v>
      </c>
      <c r="G531" s="145" t="s">
        <v>43</v>
      </c>
      <c r="H531" s="145" t="s">
        <v>18</v>
      </c>
      <c r="I531" s="145" t="s">
        <v>1032</v>
      </c>
      <c r="J531" s="149">
        <v>2700</v>
      </c>
      <c r="K531" s="149"/>
      <c r="L531" s="150">
        <v>0</v>
      </c>
      <c r="M531" s="150">
        <v>956.47</v>
      </c>
      <c r="N531" s="151">
        <v>4</v>
      </c>
    </row>
    <row r="532" spans="1:14" ht="15" hidden="1" customHeight="1">
      <c r="A532" t="str">
        <f>VLOOKUP(C532,'Main Data'!C:C,1,0)</f>
        <v>FPR050</v>
      </c>
      <c r="B532" s="146"/>
      <c r="C532" s="145" t="s">
        <v>1033</v>
      </c>
      <c r="D532" s="145" t="s">
        <v>1034</v>
      </c>
      <c r="E532" s="145" t="s">
        <v>3</v>
      </c>
      <c r="F532" s="145" t="s">
        <v>16</v>
      </c>
      <c r="G532" s="145" t="s">
        <v>43</v>
      </c>
      <c r="H532" s="145" t="s">
        <v>18</v>
      </c>
      <c r="I532" s="145" t="s">
        <v>1032</v>
      </c>
      <c r="J532" s="149">
        <v>4350</v>
      </c>
      <c r="K532" s="149"/>
      <c r="L532" s="150">
        <v>0</v>
      </c>
      <c r="M532" s="150">
        <v>835.368333333333</v>
      </c>
      <c r="N532" s="151">
        <v>30</v>
      </c>
    </row>
    <row r="533" spans="1:14" ht="15" hidden="1" customHeight="1">
      <c r="A533" t="str">
        <f>VLOOKUP(C533,'Main Data'!C:C,1,0)</f>
        <v>FPR051</v>
      </c>
      <c r="B533" s="146"/>
      <c r="C533" s="145" t="s">
        <v>1035</v>
      </c>
      <c r="D533" s="145" t="s">
        <v>1036</v>
      </c>
      <c r="E533" s="145" t="s">
        <v>3</v>
      </c>
      <c r="F533" s="145" t="s">
        <v>16</v>
      </c>
      <c r="G533" s="145" t="s">
        <v>1037</v>
      </c>
      <c r="H533" s="145" t="s">
        <v>18</v>
      </c>
      <c r="I533" s="145" t="s">
        <v>1032</v>
      </c>
      <c r="J533" s="149">
        <v>660</v>
      </c>
      <c r="K533" s="149"/>
      <c r="L533" s="150">
        <v>66</v>
      </c>
      <c r="M533" s="150">
        <v>91.26</v>
      </c>
      <c r="N533" s="151">
        <v>6</v>
      </c>
    </row>
    <row r="534" spans="1:14" ht="15" hidden="1" customHeight="1">
      <c r="A534" t="str">
        <f>VLOOKUP(C534,'Main Data'!C:C,1,0)</f>
        <v>FPR052</v>
      </c>
      <c r="B534" s="146"/>
      <c r="C534" s="145" t="s">
        <v>1038</v>
      </c>
      <c r="D534" s="145" t="s">
        <v>1039</v>
      </c>
      <c r="E534" s="145" t="s">
        <v>3</v>
      </c>
      <c r="F534" s="145" t="s">
        <v>16</v>
      </c>
      <c r="G534" s="145" t="s">
        <v>43</v>
      </c>
      <c r="H534" s="145" t="s">
        <v>18</v>
      </c>
      <c r="I534" s="145" t="s">
        <v>1032</v>
      </c>
      <c r="J534" s="149">
        <v>13110</v>
      </c>
      <c r="K534" s="149"/>
      <c r="L534" s="150">
        <v>80.84</v>
      </c>
      <c r="M534" s="150">
        <v>1984.7159622909801</v>
      </c>
      <c r="N534" s="151">
        <v>138</v>
      </c>
    </row>
    <row r="535" spans="1:14" ht="15" hidden="1" customHeight="1">
      <c r="A535" t="str">
        <f>VLOOKUP(C535,'Main Data'!C:C,1,0)</f>
        <v>FPR053</v>
      </c>
      <c r="B535" s="146"/>
      <c r="C535" s="145" t="s">
        <v>1040</v>
      </c>
      <c r="D535" s="145" t="s">
        <v>1041</v>
      </c>
      <c r="E535" s="145" t="s">
        <v>3</v>
      </c>
      <c r="F535" s="145" t="s">
        <v>16</v>
      </c>
      <c r="G535" s="145" t="s">
        <v>43</v>
      </c>
      <c r="H535" s="145" t="s">
        <v>18</v>
      </c>
      <c r="I535" s="145" t="s">
        <v>1032</v>
      </c>
      <c r="J535" s="149">
        <v>5180</v>
      </c>
      <c r="K535" s="149"/>
      <c r="L535" s="150">
        <v>0</v>
      </c>
      <c r="M535" s="150">
        <v>1238.0899999999999</v>
      </c>
      <c r="N535" s="151">
        <v>37</v>
      </c>
    </row>
    <row r="536" spans="1:14" ht="15" hidden="1" customHeight="1">
      <c r="A536" t="str">
        <f>VLOOKUP(C536,'Main Data'!C:C,1,0)</f>
        <v>FPR054</v>
      </c>
      <c r="B536" s="146"/>
      <c r="C536" s="145" t="s">
        <v>1042</v>
      </c>
      <c r="D536" s="145" t="s">
        <v>1043</v>
      </c>
      <c r="E536" s="145" t="s">
        <v>3</v>
      </c>
      <c r="F536" s="145" t="s">
        <v>16</v>
      </c>
      <c r="G536" s="145" t="s">
        <v>43</v>
      </c>
      <c r="H536" s="145" t="s">
        <v>18</v>
      </c>
      <c r="I536" s="145" t="s">
        <v>1032</v>
      </c>
      <c r="J536" s="149">
        <v>15500</v>
      </c>
      <c r="K536" s="149"/>
      <c r="L536" s="150">
        <v>93.88</v>
      </c>
      <c r="M536" s="150">
        <v>2876.93</v>
      </c>
      <c r="N536" s="151">
        <v>100</v>
      </c>
    </row>
    <row r="537" spans="1:14" ht="15" hidden="1" customHeight="1">
      <c r="A537" t="str">
        <f>VLOOKUP(C537,'Main Data'!C:C,1,0)</f>
        <v>FPR055</v>
      </c>
      <c r="B537" s="146"/>
      <c r="C537" s="145" t="s">
        <v>1044</v>
      </c>
      <c r="D537" s="145" t="s">
        <v>1045</v>
      </c>
      <c r="E537" s="145" t="s">
        <v>3</v>
      </c>
      <c r="F537" s="145" t="s">
        <v>16</v>
      </c>
      <c r="G537" s="145" t="s">
        <v>43</v>
      </c>
      <c r="H537" s="145" t="s">
        <v>18</v>
      </c>
      <c r="I537" s="145" t="s">
        <v>1032</v>
      </c>
      <c r="J537" s="149">
        <v>13570</v>
      </c>
      <c r="K537" s="149"/>
      <c r="L537" s="150">
        <v>0</v>
      </c>
      <c r="M537" s="150">
        <v>4287.2953333333298</v>
      </c>
      <c r="N537" s="151">
        <v>46</v>
      </c>
    </row>
    <row r="538" spans="1:14" ht="15" hidden="1" customHeight="1">
      <c r="A538" t="str">
        <f>VLOOKUP(C538,'Main Data'!C:C,1,0)</f>
        <v>FPR056</v>
      </c>
      <c r="B538" s="146"/>
      <c r="C538" s="145" t="s">
        <v>1046</v>
      </c>
      <c r="D538" s="145" t="s">
        <v>1047</v>
      </c>
      <c r="E538" s="145" t="s">
        <v>3</v>
      </c>
      <c r="F538" s="145" t="s">
        <v>16</v>
      </c>
      <c r="G538" s="145" t="s">
        <v>43</v>
      </c>
      <c r="H538" s="145" t="s">
        <v>18</v>
      </c>
      <c r="I538" s="145" t="s">
        <v>1032</v>
      </c>
      <c r="J538" s="149">
        <v>12690</v>
      </c>
      <c r="K538" s="149"/>
      <c r="L538" s="150">
        <v>1.34</v>
      </c>
      <c r="M538" s="150">
        <v>3970.7559999999999</v>
      </c>
      <c r="N538" s="151">
        <v>54</v>
      </c>
    </row>
    <row r="539" spans="1:14" ht="15" hidden="1" customHeight="1">
      <c r="A539" t="str">
        <f>VLOOKUP(C539,'Main Data'!C:C,1,0)</f>
        <v>FPR057</v>
      </c>
      <c r="B539" s="146"/>
      <c r="C539" s="145" t="s">
        <v>1048</v>
      </c>
      <c r="D539" s="145" t="s">
        <v>1049</v>
      </c>
      <c r="E539" s="145" t="s">
        <v>3</v>
      </c>
      <c r="F539" s="145" t="s">
        <v>16</v>
      </c>
      <c r="G539" s="145" t="s">
        <v>43</v>
      </c>
      <c r="H539" s="145" t="s">
        <v>18</v>
      </c>
      <c r="I539" s="145" t="s">
        <v>1032</v>
      </c>
      <c r="J539" s="149">
        <v>9800</v>
      </c>
      <c r="K539" s="149"/>
      <c r="L539" s="150">
        <v>0</v>
      </c>
      <c r="M539" s="150">
        <v>2289.17133333333</v>
      </c>
      <c r="N539" s="151">
        <v>70</v>
      </c>
    </row>
    <row r="540" spans="1:14" ht="15" hidden="1" customHeight="1">
      <c r="A540" t="str">
        <f>VLOOKUP(C540,'Main Data'!C:C,1,0)</f>
        <v>FPR058</v>
      </c>
      <c r="B540" s="146"/>
      <c r="C540" s="145" t="s">
        <v>1050</v>
      </c>
      <c r="D540" s="145" t="s">
        <v>1051</v>
      </c>
      <c r="E540" s="145" t="s">
        <v>3</v>
      </c>
      <c r="F540" s="145" t="s">
        <v>16</v>
      </c>
      <c r="G540" s="145" t="s">
        <v>43</v>
      </c>
      <c r="H540" s="145" t="s">
        <v>18</v>
      </c>
      <c r="I540" s="145" t="s">
        <v>1032</v>
      </c>
      <c r="J540" s="149">
        <v>8820</v>
      </c>
      <c r="K540" s="149"/>
      <c r="L540" s="150">
        <v>0</v>
      </c>
      <c r="M540" s="150">
        <v>1856.55923076923</v>
      </c>
      <c r="N540" s="151">
        <v>49</v>
      </c>
    </row>
    <row r="541" spans="1:14" ht="15" hidden="1" customHeight="1">
      <c r="A541" t="str">
        <f>VLOOKUP(C541,'Main Data'!C:C,1,0)</f>
        <v>FPR059</v>
      </c>
      <c r="B541" s="146"/>
      <c r="C541" s="145" t="s">
        <v>1052</v>
      </c>
      <c r="D541" s="145" t="s">
        <v>1053</v>
      </c>
      <c r="E541" s="145" t="s">
        <v>3</v>
      </c>
      <c r="F541" s="145" t="s">
        <v>16</v>
      </c>
      <c r="G541" s="145" t="s">
        <v>43</v>
      </c>
      <c r="H541" s="145" t="s">
        <v>18</v>
      </c>
      <c r="I541" s="145" t="s">
        <v>1032</v>
      </c>
      <c r="J541" s="149">
        <v>24725</v>
      </c>
      <c r="K541" s="149"/>
      <c r="L541" s="150">
        <v>133.63</v>
      </c>
      <c r="M541" s="150">
        <v>3975.55778202909</v>
      </c>
      <c r="N541" s="151">
        <v>215</v>
      </c>
    </row>
    <row r="542" spans="1:14" ht="15" hidden="1" customHeight="1">
      <c r="A542" t="str">
        <f>VLOOKUP(C542,'Main Data'!C:C,1,0)</f>
        <v>FPR060</v>
      </c>
      <c r="B542" s="146"/>
      <c r="C542" s="145" t="s">
        <v>1054</v>
      </c>
      <c r="D542" s="145" t="s">
        <v>1055</v>
      </c>
      <c r="E542" s="145" t="s">
        <v>3</v>
      </c>
      <c r="F542" s="145" t="s">
        <v>16</v>
      </c>
      <c r="G542" s="145" t="s">
        <v>43</v>
      </c>
      <c r="H542" s="145" t="s">
        <v>18</v>
      </c>
      <c r="I542" s="145" t="s">
        <v>1032</v>
      </c>
      <c r="J542" s="149">
        <v>2625</v>
      </c>
      <c r="K542" s="149"/>
      <c r="L542" s="150">
        <v>0</v>
      </c>
      <c r="M542" s="150">
        <v>1242.74</v>
      </c>
      <c r="N542" s="151">
        <v>15</v>
      </c>
    </row>
    <row r="543" spans="1:14" ht="15" hidden="1" customHeight="1">
      <c r="A543" t="str">
        <f>VLOOKUP(C543,'Main Data'!C:C,1,0)</f>
        <v>FPR061</v>
      </c>
      <c r="B543" s="146"/>
      <c r="C543" s="145" t="s">
        <v>1056</v>
      </c>
      <c r="D543" s="145" t="s">
        <v>1057</v>
      </c>
      <c r="E543" s="145" t="s">
        <v>3</v>
      </c>
      <c r="F543" s="145" t="s">
        <v>16</v>
      </c>
      <c r="G543" s="145" t="s">
        <v>427</v>
      </c>
      <c r="H543" s="145" t="s">
        <v>18</v>
      </c>
      <c r="I543" s="145" t="s">
        <v>1058</v>
      </c>
      <c r="J543" s="149">
        <v>1520</v>
      </c>
      <c r="K543" s="149"/>
      <c r="L543" s="150">
        <v>28.5</v>
      </c>
      <c r="M543" s="150">
        <v>175.05</v>
      </c>
      <c r="N543" s="151">
        <v>16</v>
      </c>
    </row>
    <row r="544" spans="1:14" ht="15" hidden="1" customHeight="1">
      <c r="A544" t="str">
        <f>VLOOKUP(C544,'Main Data'!C:C,1,0)</f>
        <v>FPR062</v>
      </c>
      <c r="B544" s="146"/>
      <c r="C544" s="144" t="s">
        <v>1059</v>
      </c>
      <c r="D544" s="144" t="s">
        <v>1060</v>
      </c>
      <c r="E544" s="144" t="s">
        <v>3</v>
      </c>
      <c r="F544" s="144" t="s">
        <v>16</v>
      </c>
      <c r="G544" s="145" t="s">
        <v>427</v>
      </c>
      <c r="H544" s="145" t="s">
        <v>18</v>
      </c>
      <c r="I544" s="145" t="s">
        <v>1058</v>
      </c>
      <c r="J544" s="149">
        <v>665</v>
      </c>
      <c r="K544" s="149"/>
      <c r="L544" s="150">
        <v>0.54</v>
      </c>
      <c r="M544" s="150">
        <v>58.53</v>
      </c>
      <c r="N544" s="151">
        <v>7</v>
      </c>
    </row>
    <row r="545" spans="1:14" ht="15" hidden="1" customHeight="1">
      <c r="A545" t="str">
        <f>VLOOKUP(C545,'Main Data'!C:C,1,0)</f>
        <v>FPR062</v>
      </c>
      <c r="B545" s="146"/>
      <c r="C545" s="146" t="str">
        <f>C544</f>
        <v>FPR062</v>
      </c>
      <c r="D545" s="146" t="str">
        <f>D544</f>
        <v>Gnocchi with Pesto</v>
      </c>
      <c r="E545" s="146" t="str">
        <f>E544</f>
        <v>Item</v>
      </c>
      <c r="F545" s="147" t="str">
        <f>F544</f>
        <v>KITCHEN</v>
      </c>
      <c r="G545" s="145" t="s">
        <v>429</v>
      </c>
      <c r="H545" s="145" t="s">
        <v>18</v>
      </c>
      <c r="I545" s="145" t="s">
        <v>1058</v>
      </c>
      <c r="J545" s="149">
        <v>760</v>
      </c>
      <c r="K545" s="149"/>
      <c r="L545" s="150">
        <v>0</v>
      </c>
      <c r="M545" s="150">
        <v>66.75</v>
      </c>
      <c r="N545" s="151">
        <v>8</v>
      </c>
    </row>
    <row r="546" spans="1:14" ht="15" hidden="1" customHeight="1">
      <c r="A546" t="str">
        <f>VLOOKUP(C546,'Main Data'!C:C,1,0)</f>
        <v>FPR063</v>
      </c>
      <c r="B546" s="146"/>
      <c r="C546" s="145" t="s">
        <v>1061</v>
      </c>
      <c r="D546" s="145" t="s">
        <v>1062</v>
      </c>
      <c r="E546" s="145" t="s">
        <v>3</v>
      </c>
      <c r="F546" s="145" t="s">
        <v>16</v>
      </c>
      <c r="G546" s="145" t="s">
        <v>43</v>
      </c>
      <c r="H546" s="145" t="s">
        <v>18</v>
      </c>
      <c r="I546" s="145" t="s">
        <v>1058</v>
      </c>
      <c r="J546" s="149">
        <v>14175</v>
      </c>
      <c r="K546" s="149"/>
      <c r="L546" s="150">
        <v>126</v>
      </c>
      <c r="M546" s="150">
        <v>2167.24138888889</v>
      </c>
      <c r="N546" s="151">
        <v>135</v>
      </c>
    </row>
    <row r="547" spans="1:14" ht="15" hidden="1" customHeight="1">
      <c r="A547" t="str">
        <f>VLOOKUP(C547,'Main Data'!C:C,1,0)</f>
        <v>FPR064</v>
      </c>
      <c r="B547" s="146"/>
      <c r="C547" s="144" t="s">
        <v>1063</v>
      </c>
      <c r="D547" s="144" t="s">
        <v>1064</v>
      </c>
      <c r="E547" s="144" t="s">
        <v>3</v>
      </c>
      <c r="F547" s="144" t="s">
        <v>16</v>
      </c>
      <c r="G547" s="145" t="s">
        <v>427</v>
      </c>
      <c r="H547" s="145" t="s">
        <v>18</v>
      </c>
      <c r="I547" s="145" t="s">
        <v>1058</v>
      </c>
      <c r="J547" s="149">
        <v>910</v>
      </c>
      <c r="K547" s="149"/>
      <c r="L547" s="150">
        <v>0</v>
      </c>
      <c r="M547" s="150">
        <v>256.67</v>
      </c>
      <c r="N547" s="151">
        <v>7</v>
      </c>
    </row>
    <row r="548" spans="1:14" ht="15" hidden="1" customHeight="1">
      <c r="A548" t="str">
        <f>VLOOKUP(C548,'Main Data'!C:C,1,0)</f>
        <v>FPR064</v>
      </c>
      <c r="B548" s="146"/>
      <c r="C548" s="146" t="str">
        <f>C547</f>
        <v>FPR064</v>
      </c>
      <c r="D548" s="146" t="str">
        <f>D547</f>
        <v>Lemon Risotto</v>
      </c>
      <c r="E548" s="146" t="str">
        <f>E547</f>
        <v>Item</v>
      </c>
      <c r="F548" s="147" t="str">
        <f>F547</f>
        <v>KITCHEN</v>
      </c>
      <c r="G548" s="145" t="s">
        <v>429</v>
      </c>
      <c r="H548" s="145" t="s">
        <v>18</v>
      </c>
      <c r="I548" s="145" t="s">
        <v>1058</v>
      </c>
      <c r="J548" s="149">
        <v>2210</v>
      </c>
      <c r="K548" s="149"/>
      <c r="L548" s="150">
        <v>0</v>
      </c>
      <c r="M548" s="150">
        <v>551.04666666666697</v>
      </c>
      <c r="N548" s="151">
        <v>17</v>
      </c>
    </row>
    <row r="549" spans="1:14" ht="15" hidden="1" customHeight="1">
      <c r="A549" t="str">
        <f>VLOOKUP(C549,'Main Data'!C:C,1,0)</f>
        <v>FPR065</v>
      </c>
      <c r="B549" s="146"/>
      <c r="C549" s="144" t="s">
        <v>1065</v>
      </c>
      <c r="D549" s="144" t="s">
        <v>1066</v>
      </c>
      <c r="E549" s="144" t="s">
        <v>3</v>
      </c>
      <c r="F549" s="144" t="s">
        <v>16</v>
      </c>
      <c r="G549" s="145" t="s">
        <v>427</v>
      </c>
      <c r="H549" s="145" t="s">
        <v>18</v>
      </c>
      <c r="I549" s="145" t="s">
        <v>1058</v>
      </c>
      <c r="J549" s="149">
        <v>1890</v>
      </c>
      <c r="K549" s="149"/>
      <c r="L549" s="150">
        <v>41.27</v>
      </c>
      <c r="M549" s="150">
        <v>337.435</v>
      </c>
      <c r="N549" s="151">
        <v>14</v>
      </c>
    </row>
    <row r="550" spans="1:14" ht="15" hidden="1" customHeight="1">
      <c r="A550" t="str">
        <f>VLOOKUP(C550,'Main Data'!C:C,1,0)</f>
        <v>FPR065</v>
      </c>
      <c r="B550" s="146"/>
      <c r="C550" s="146" t="str">
        <f>C549</f>
        <v>FPR065</v>
      </c>
      <c r="D550" s="146" t="str">
        <f>D549</f>
        <v>Linguine Vongole</v>
      </c>
      <c r="E550" s="146" t="str">
        <f>E549</f>
        <v>Item</v>
      </c>
      <c r="F550" s="147" t="str">
        <f>F549</f>
        <v>KITCHEN</v>
      </c>
      <c r="G550" s="145" t="s">
        <v>429</v>
      </c>
      <c r="H550" s="145" t="s">
        <v>18</v>
      </c>
      <c r="I550" s="145" t="s">
        <v>1058</v>
      </c>
      <c r="J550" s="149">
        <v>3105</v>
      </c>
      <c r="K550" s="149"/>
      <c r="L550" s="150">
        <v>81</v>
      </c>
      <c r="M550" s="150">
        <v>545.25</v>
      </c>
      <c r="N550" s="151">
        <v>23</v>
      </c>
    </row>
    <row r="551" spans="1:14" ht="15" hidden="1" customHeight="1">
      <c r="A551" t="str">
        <f>VLOOKUP(C551,'Main Data'!C:C,1,0)</f>
        <v>FPR066</v>
      </c>
      <c r="B551" s="146"/>
      <c r="C551" s="144" t="s">
        <v>1067</v>
      </c>
      <c r="D551" s="144" t="s">
        <v>1068</v>
      </c>
      <c r="E551" s="144" t="s">
        <v>3</v>
      </c>
      <c r="F551" s="144" t="s">
        <v>16</v>
      </c>
      <c r="G551" s="145" t="s">
        <v>427</v>
      </c>
      <c r="H551" s="145" t="s">
        <v>18</v>
      </c>
      <c r="I551" s="145" t="s">
        <v>1058</v>
      </c>
      <c r="J551" s="149">
        <v>1995</v>
      </c>
      <c r="K551" s="149"/>
      <c r="L551" s="150">
        <v>0</v>
      </c>
      <c r="M551" s="150">
        <v>572.48</v>
      </c>
      <c r="N551" s="151">
        <v>7</v>
      </c>
    </row>
    <row r="552" spans="1:14" ht="15" hidden="1" customHeight="1">
      <c r="A552" t="str">
        <f>VLOOKUP(C552,'Main Data'!C:C,1,0)</f>
        <v>FPR066</v>
      </c>
      <c r="B552" s="146"/>
      <c r="C552" s="146" t="str">
        <f>C551</f>
        <v>FPR066</v>
      </c>
      <c r="D552" s="146" t="str">
        <f>D551</f>
        <v>Linguini Lobster</v>
      </c>
      <c r="E552" s="146" t="str">
        <f>E551</f>
        <v>Item</v>
      </c>
      <c r="F552" s="147" t="str">
        <f>F551</f>
        <v>KITCHEN</v>
      </c>
      <c r="G552" s="145" t="s">
        <v>429</v>
      </c>
      <c r="H552" s="145" t="s">
        <v>18</v>
      </c>
      <c r="I552" s="145" t="s">
        <v>1058</v>
      </c>
      <c r="J552" s="149">
        <v>3135</v>
      </c>
      <c r="K552" s="149"/>
      <c r="L552" s="150">
        <v>0</v>
      </c>
      <c r="M552" s="150">
        <v>964.39</v>
      </c>
      <c r="N552" s="151">
        <v>11</v>
      </c>
    </row>
    <row r="553" spans="1:14" ht="15" hidden="1" customHeight="1">
      <c r="A553" t="str">
        <f>VLOOKUP(C553,'Main Data'!C:C,1,0)</f>
        <v>FPR067</v>
      </c>
      <c r="B553" s="146"/>
      <c r="C553" s="144" t="s">
        <v>1069</v>
      </c>
      <c r="D553" s="144" t="s">
        <v>1070</v>
      </c>
      <c r="E553" s="144" t="s">
        <v>3</v>
      </c>
      <c r="F553" s="144" t="s">
        <v>16</v>
      </c>
      <c r="G553" s="145" t="s">
        <v>427</v>
      </c>
      <c r="H553" s="145" t="s">
        <v>18</v>
      </c>
      <c r="I553" s="145" t="s">
        <v>1058</v>
      </c>
      <c r="J553" s="149">
        <v>65</v>
      </c>
      <c r="K553" s="149"/>
      <c r="L553" s="150">
        <v>0</v>
      </c>
      <c r="M553" s="150">
        <v>4.83</v>
      </c>
      <c r="N553" s="151">
        <v>1</v>
      </c>
    </row>
    <row r="554" spans="1:14" ht="15" hidden="1" customHeight="1">
      <c r="A554" t="str">
        <f>VLOOKUP(C554,'Main Data'!C:C,1,0)</f>
        <v>FPR067</v>
      </c>
      <c r="B554" s="146"/>
      <c r="C554" s="146" t="str">
        <f>C553</f>
        <v>FPR067</v>
      </c>
      <c r="D554" s="146" t="str">
        <f>D553</f>
        <v>Minestrone Pesto</v>
      </c>
      <c r="E554" s="146" t="str">
        <f>E553</f>
        <v>Item</v>
      </c>
      <c r="F554" s="147" t="str">
        <f>F553</f>
        <v>KITCHEN</v>
      </c>
      <c r="G554" s="145" t="s">
        <v>429</v>
      </c>
      <c r="H554" s="145" t="s">
        <v>18</v>
      </c>
      <c r="I554" s="145" t="s">
        <v>1058</v>
      </c>
      <c r="J554" s="149">
        <v>1300</v>
      </c>
      <c r="K554" s="149"/>
      <c r="L554" s="150">
        <v>0</v>
      </c>
      <c r="M554" s="150">
        <v>96.293333333333393</v>
      </c>
      <c r="N554" s="151">
        <v>20</v>
      </c>
    </row>
    <row r="555" spans="1:14" ht="15" hidden="1" customHeight="1">
      <c r="A555" t="str">
        <f>VLOOKUP(C555,'Main Data'!C:C,1,0)</f>
        <v>FPR068</v>
      </c>
      <c r="B555" s="146"/>
      <c r="C555" s="144" t="s">
        <v>1071</v>
      </c>
      <c r="D555" s="144" t="s">
        <v>1072</v>
      </c>
      <c r="E555" s="144" t="s">
        <v>3</v>
      </c>
      <c r="F555" s="144" t="s">
        <v>16</v>
      </c>
      <c r="G555" s="145" t="s">
        <v>427</v>
      </c>
      <c r="H555" s="145" t="s">
        <v>18</v>
      </c>
      <c r="I555" s="145" t="s">
        <v>1058</v>
      </c>
      <c r="J555" s="149">
        <v>2500</v>
      </c>
      <c r="K555" s="149"/>
      <c r="L555" s="150">
        <v>10</v>
      </c>
      <c r="M555" s="150">
        <v>437.75</v>
      </c>
      <c r="N555" s="151">
        <v>20</v>
      </c>
    </row>
    <row r="556" spans="1:14" ht="15" hidden="1" customHeight="1">
      <c r="A556" t="str">
        <f>VLOOKUP(C556,'Main Data'!C:C,1,0)</f>
        <v>FPR068</v>
      </c>
      <c r="B556" s="146"/>
      <c r="C556" s="146" t="str">
        <f>C555</f>
        <v>FPR068</v>
      </c>
      <c r="D556" s="146" t="str">
        <f>D555</f>
        <v>Mush Truf. Risotto</v>
      </c>
      <c r="E556" s="146" t="str">
        <f>E555</f>
        <v>Item</v>
      </c>
      <c r="F556" s="147" t="str">
        <f>F555</f>
        <v>KITCHEN</v>
      </c>
      <c r="G556" s="145" t="s">
        <v>429</v>
      </c>
      <c r="H556" s="145" t="s">
        <v>18</v>
      </c>
      <c r="I556" s="145" t="s">
        <v>1058</v>
      </c>
      <c r="J556" s="149">
        <v>6125</v>
      </c>
      <c r="K556" s="149"/>
      <c r="L556" s="150">
        <v>37.5</v>
      </c>
      <c r="M556" s="150">
        <v>1094.7249999999999</v>
      </c>
      <c r="N556" s="151">
        <v>49</v>
      </c>
    </row>
    <row r="557" spans="1:14" ht="15" hidden="1" customHeight="1">
      <c r="A557" t="str">
        <f>VLOOKUP(C557,'Main Data'!C:C,1,0)</f>
        <v>FPR069</v>
      </c>
      <c r="B557" s="146"/>
      <c r="C557" s="144" t="s">
        <v>1073</v>
      </c>
      <c r="D557" s="144" t="s">
        <v>1074</v>
      </c>
      <c r="E557" s="144" t="s">
        <v>3</v>
      </c>
      <c r="F557" s="144" t="s">
        <v>16</v>
      </c>
      <c r="G557" s="145" t="s">
        <v>427</v>
      </c>
      <c r="H557" s="145" t="s">
        <v>18</v>
      </c>
      <c r="I557" s="145" t="s">
        <v>1058</v>
      </c>
      <c r="J557" s="149">
        <v>260</v>
      </c>
      <c r="K557" s="149"/>
      <c r="L557" s="150">
        <v>0</v>
      </c>
      <c r="M557" s="150">
        <v>41.34</v>
      </c>
      <c r="N557" s="151">
        <v>2</v>
      </c>
    </row>
    <row r="558" spans="1:14" ht="15" hidden="1" customHeight="1">
      <c r="A558" t="str">
        <f>VLOOKUP(C558,'Main Data'!C:C,1,0)</f>
        <v>FPR069</v>
      </c>
      <c r="B558" s="146"/>
      <c r="C558" s="146" t="str">
        <f>C557</f>
        <v>FPR069</v>
      </c>
      <c r="D558" s="146" t="str">
        <f>D557</f>
        <v>Tag. Puttanesca</v>
      </c>
      <c r="E558" s="146" t="str">
        <f>E557</f>
        <v>Item</v>
      </c>
      <c r="F558" s="147" t="str">
        <f>F557</f>
        <v>KITCHEN</v>
      </c>
      <c r="G558" s="145" t="s">
        <v>429</v>
      </c>
      <c r="H558" s="145" t="s">
        <v>18</v>
      </c>
      <c r="I558" s="145" t="s">
        <v>1058</v>
      </c>
      <c r="J558" s="149">
        <v>1300</v>
      </c>
      <c r="K558" s="149"/>
      <c r="L558" s="150">
        <v>39</v>
      </c>
      <c r="M558" s="150">
        <v>207.07</v>
      </c>
      <c r="N558" s="151">
        <v>10</v>
      </c>
    </row>
    <row r="559" spans="1:14" ht="15" hidden="1" customHeight="1">
      <c r="A559" t="str">
        <f>VLOOKUP(C559,'Main Data'!C:C,1,0)</f>
        <v>FPR070</v>
      </c>
      <c r="B559" s="146"/>
      <c r="C559" s="145" t="s">
        <v>1075</v>
      </c>
      <c r="D559" s="145" t="s">
        <v>1076</v>
      </c>
      <c r="E559" s="145" t="s">
        <v>3</v>
      </c>
      <c r="F559" s="145" t="s">
        <v>16</v>
      </c>
      <c r="G559" s="145" t="s">
        <v>1037</v>
      </c>
      <c r="H559" s="145" t="s">
        <v>18</v>
      </c>
      <c r="I559" s="145" t="s">
        <v>1037</v>
      </c>
      <c r="J559" s="149">
        <v>6175</v>
      </c>
      <c r="K559" s="149"/>
      <c r="L559" s="150">
        <v>28.5</v>
      </c>
      <c r="M559" s="150">
        <v>937.90333333333297</v>
      </c>
      <c r="N559" s="151">
        <v>65</v>
      </c>
    </row>
    <row r="560" spans="1:14" ht="15" hidden="1" customHeight="1">
      <c r="A560" t="str">
        <f>VLOOKUP(C560,'Main Data'!C:C,1,0)</f>
        <v>FPR071</v>
      </c>
      <c r="B560" s="146"/>
      <c r="C560" s="145" t="s">
        <v>1077</v>
      </c>
      <c r="D560" s="145" t="s">
        <v>1078</v>
      </c>
      <c r="E560" s="145" t="s">
        <v>3</v>
      </c>
      <c r="F560" s="145" t="s">
        <v>16</v>
      </c>
      <c r="G560" s="145" t="s">
        <v>1037</v>
      </c>
      <c r="H560" s="145" t="s">
        <v>18</v>
      </c>
      <c r="I560" s="145" t="s">
        <v>1037</v>
      </c>
      <c r="J560" s="149">
        <v>2750</v>
      </c>
      <c r="K560" s="149"/>
      <c r="L560" s="150">
        <v>0</v>
      </c>
      <c r="M560" s="150">
        <v>416.24</v>
      </c>
      <c r="N560" s="151">
        <v>22</v>
      </c>
    </row>
    <row r="561" spans="1:14" ht="15" hidden="1" customHeight="1">
      <c r="A561" t="str">
        <f>VLOOKUP(C561,'Main Data'!C:C,1,0)</f>
        <v>FPR072</v>
      </c>
      <c r="B561" s="146"/>
      <c r="C561" s="145" t="s">
        <v>1079</v>
      </c>
      <c r="D561" s="145" t="s">
        <v>1080</v>
      </c>
      <c r="E561" s="145" t="s">
        <v>3</v>
      </c>
      <c r="F561" s="145" t="s">
        <v>16</v>
      </c>
      <c r="G561" s="145" t="s">
        <v>1037</v>
      </c>
      <c r="H561" s="145" t="s">
        <v>18</v>
      </c>
      <c r="I561" s="145" t="s">
        <v>1037</v>
      </c>
      <c r="J561" s="149">
        <v>17510</v>
      </c>
      <c r="K561" s="149"/>
      <c r="L561" s="150">
        <v>173.57</v>
      </c>
      <c r="M561" s="150">
        <v>1599.2541127004999</v>
      </c>
      <c r="N561" s="151">
        <v>206</v>
      </c>
    </row>
    <row r="562" spans="1:14" ht="15" hidden="1" customHeight="1">
      <c r="A562" t="str">
        <f>VLOOKUP(C562,'Main Data'!C:C,1,0)</f>
        <v>FPR073</v>
      </c>
      <c r="B562" s="146"/>
      <c r="C562" s="145" t="s">
        <v>1081</v>
      </c>
      <c r="D562" s="145" t="s">
        <v>1082</v>
      </c>
      <c r="E562" s="145" t="s">
        <v>3</v>
      </c>
      <c r="F562" s="145" t="s">
        <v>16</v>
      </c>
      <c r="G562" s="145" t="s">
        <v>1037</v>
      </c>
      <c r="H562" s="145" t="s">
        <v>18</v>
      </c>
      <c r="I562" s="145" t="s">
        <v>1037</v>
      </c>
      <c r="J562" s="149">
        <v>4050</v>
      </c>
      <c r="K562" s="149"/>
      <c r="L562" s="150">
        <v>0</v>
      </c>
      <c r="M562" s="150">
        <v>626.32500000000005</v>
      </c>
      <c r="N562" s="151">
        <v>45</v>
      </c>
    </row>
    <row r="563" spans="1:14" ht="15" hidden="1" customHeight="1">
      <c r="A563" t="str">
        <f>VLOOKUP(C563,'Main Data'!C:C,1,0)</f>
        <v>FPR074</v>
      </c>
      <c r="B563" s="146"/>
      <c r="C563" s="145" t="s">
        <v>1083</v>
      </c>
      <c r="D563" s="145" t="s">
        <v>1084</v>
      </c>
      <c r="E563" s="145" t="s">
        <v>3</v>
      </c>
      <c r="F563" s="145" t="s">
        <v>16</v>
      </c>
      <c r="G563" s="145" t="s">
        <v>1037</v>
      </c>
      <c r="H563" s="145" t="s">
        <v>18</v>
      </c>
      <c r="I563" s="145" t="s">
        <v>1037</v>
      </c>
      <c r="J563" s="149">
        <v>2550</v>
      </c>
      <c r="K563" s="149"/>
      <c r="L563" s="150">
        <v>0.49</v>
      </c>
      <c r="M563" s="150">
        <v>739.41366666666704</v>
      </c>
      <c r="N563" s="151">
        <v>17</v>
      </c>
    </row>
    <row r="564" spans="1:14" ht="15" hidden="1" customHeight="1">
      <c r="A564" t="str">
        <f>VLOOKUP(C564,'Main Data'!C:C,1,0)</f>
        <v>FPR075</v>
      </c>
      <c r="B564" s="146"/>
      <c r="C564" s="145" t="s">
        <v>1085</v>
      </c>
      <c r="D564" s="145" t="s">
        <v>1086</v>
      </c>
      <c r="E564" s="145" t="s">
        <v>3</v>
      </c>
      <c r="F564" s="145" t="s">
        <v>16</v>
      </c>
      <c r="G564" s="145" t="s">
        <v>1037</v>
      </c>
      <c r="H564" s="145" t="s">
        <v>18</v>
      </c>
      <c r="I564" s="145" t="s">
        <v>1037</v>
      </c>
      <c r="J564" s="149">
        <v>7280</v>
      </c>
      <c r="K564" s="149"/>
      <c r="L564" s="150">
        <v>80</v>
      </c>
      <c r="M564" s="150">
        <v>1221.6152380952401</v>
      </c>
      <c r="N564" s="151">
        <v>56</v>
      </c>
    </row>
    <row r="565" spans="1:14" ht="15" hidden="1" customHeight="1">
      <c r="A565" t="str">
        <f>VLOOKUP(C565,'Main Data'!C:C,1,0)</f>
        <v>FPR076</v>
      </c>
      <c r="B565" s="146"/>
      <c r="C565" s="145" t="s">
        <v>1087</v>
      </c>
      <c r="D565" s="145" t="s">
        <v>1088</v>
      </c>
      <c r="E565" s="145" t="s">
        <v>3</v>
      </c>
      <c r="F565" s="145" t="s">
        <v>16</v>
      </c>
      <c r="G565" s="145" t="s">
        <v>43</v>
      </c>
      <c r="H565" s="145" t="s">
        <v>18</v>
      </c>
      <c r="I565" s="145" t="s">
        <v>1089</v>
      </c>
      <c r="J565" s="149">
        <v>455</v>
      </c>
      <c r="K565" s="149"/>
      <c r="L565" s="150">
        <v>0</v>
      </c>
      <c r="M565" s="150">
        <v>73.34</v>
      </c>
      <c r="N565" s="151">
        <v>13</v>
      </c>
    </row>
    <row r="566" spans="1:14" ht="15" hidden="1" customHeight="1">
      <c r="A566" t="str">
        <f>VLOOKUP(C566,'Main Data'!C:C,1,0)</f>
        <v>FPR077</v>
      </c>
      <c r="B566" s="146"/>
      <c r="C566" s="144" t="s">
        <v>1090</v>
      </c>
      <c r="D566" s="144" t="s">
        <v>132</v>
      </c>
      <c r="E566" s="144" t="s">
        <v>3</v>
      </c>
      <c r="F566" s="144" t="s">
        <v>16</v>
      </c>
      <c r="G566" s="145" t="s">
        <v>43</v>
      </c>
      <c r="H566" s="145" t="s">
        <v>18</v>
      </c>
      <c r="I566" s="145" t="s">
        <v>1089</v>
      </c>
      <c r="J566" s="149">
        <v>1740</v>
      </c>
      <c r="K566" s="149"/>
      <c r="L566" s="150">
        <v>0</v>
      </c>
      <c r="M566" s="150">
        <v>114.728071428571</v>
      </c>
      <c r="N566" s="151">
        <v>58</v>
      </c>
    </row>
    <row r="567" spans="1:14" ht="15" hidden="1" customHeight="1">
      <c r="A567" t="str">
        <f>VLOOKUP(C567,'Main Data'!C:C,1,0)</f>
        <v>FPR077</v>
      </c>
      <c r="B567" s="146"/>
      <c r="C567" s="146" t="str">
        <f>C566</f>
        <v>FPR077</v>
      </c>
      <c r="D567" s="146" t="str">
        <f>D566</f>
        <v>French Fries</v>
      </c>
      <c r="E567" s="146" t="str">
        <f>E566</f>
        <v>Item</v>
      </c>
      <c r="F567" s="147" t="str">
        <f>F566</f>
        <v>KITCHEN</v>
      </c>
      <c r="G567" s="145" t="s">
        <v>429</v>
      </c>
      <c r="H567" s="145" t="s">
        <v>18</v>
      </c>
      <c r="I567" s="145" t="s">
        <v>1089</v>
      </c>
      <c r="J567" s="149">
        <v>3420</v>
      </c>
      <c r="K567" s="149"/>
      <c r="L567" s="150">
        <v>9</v>
      </c>
      <c r="M567" s="150">
        <v>233.917218253968</v>
      </c>
      <c r="N567" s="151">
        <v>114</v>
      </c>
    </row>
    <row r="568" spans="1:14" ht="15" hidden="1" customHeight="1">
      <c r="A568" t="str">
        <f>VLOOKUP(C568,'Main Data'!C:C,1,0)</f>
        <v>FPR078</v>
      </c>
      <c r="B568" s="146"/>
      <c r="C568" s="145" t="s">
        <v>1091</v>
      </c>
      <c r="D568" s="145" t="s">
        <v>1092</v>
      </c>
      <c r="E568" s="145" t="s">
        <v>3</v>
      </c>
      <c r="F568" s="145" t="s">
        <v>16</v>
      </c>
      <c r="G568" s="145" t="s">
        <v>43</v>
      </c>
      <c r="H568" s="145" t="s">
        <v>18</v>
      </c>
      <c r="I568" s="145" t="s">
        <v>1089</v>
      </c>
      <c r="J568" s="149">
        <v>1350</v>
      </c>
      <c r="K568" s="149"/>
      <c r="L568" s="150">
        <v>1.1499999999999999</v>
      </c>
      <c r="M568" s="150">
        <v>234.83666666666701</v>
      </c>
      <c r="N568" s="151">
        <v>27</v>
      </c>
    </row>
    <row r="569" spans="1:14" ht="15" hidden="1" customHeight="1">
      <c r="A569" t="str">
        <f>VLOOKUP(C569,'Main Data'!C:C,1,0)</f>
        <v>FPR079</v>
      </c>
      <c r="B569" s="146"/>
      <c r="C569" s="145" t="s">
        <v>1093</v>
      </c>
      <c r="D569" s="145" t="s">
        <v>1094</v>
      </c>
      <c r="E569" s="145" t="s">
        <v>3</v>
      </c>
      <c r="F569" s="145" t="s">
        <v>16</v>
      </c>
      <c r="G569" s="145" t="s">
        <v>43</v>
      </c>
      <c r="H569" s="145" t="s">
        <v>18</v>
      </c>
      <c r="I569" s="145" t="s">
        <v>1089</v>
      </c>
      <c r="J569" s="149">
        <v>1050</v>
      </c>
      <c r="K569" s="149"/>
      <c r="L569" s="150">
        <v>0</v>
      </c>
      <c r="M569" s="150">
        <v>225.56</v>
      </c>
      <c r="N569" s="151">
        <v>30</v>
      </c>
    </row>
    <row r="570" spans="1:14" ht="15" hidden="1" customHeight="1">
      <c r="A570" t="str">
        <f>VLOOKUP(C570,'Main Data'!C:C,1,0)</f>
        <v>FPR080</v>
      </c>
      <c r="B570" s="146"/>
      <c r="C570" s="145" t="s">
        <v>1095</v>
      </c>
      <c r="D570" s="145" t="s">
        <v>1096</v>
      </c>
      <c r="E570" s="145" t="s">
        <v>3</v>
      </c>
      <c r="F570" s="145" t="s">
        <v>16</v>
      </c>
      <c r="G570" s="145" t="s">
        <v>43</v>
      </c>
      <c r="H570" s="145" t="s">
        <v>18</v>
      </c>
      <c r="I570" s="145" t="s">
        <v>1089</v>
      </c>
      <c r="J570" s="149">
        <v>2680</v>
      </c>
      <c r="K570" s="149"/>
      <c r="L570" s="150">
        <v>0.23</v>
      </c>
      <c r="M570" s="150">
        <v>618.99800000000005</v>
      </c>
      <c r="N570" s="151">
        <v>67</v>
      </c>
    </row>
    <row r="571" spans="1:14" ht="15" hidden="1" customHeight="1">
      <c r="A571" t="str">
        <f>VLOOKUP(C571,'Main Data'!C:C,1,0)</f>
        <v>FPR081</v>
      </c>
      <c r="B571" s="146"/>
      <c r="C571" s="145" t="s">
        <v>1097</v>
      </c>
      <c r="D571" s="145" t="s">
        <v>1098</v>
      </c>
      <c r="E571" s="145" t="s">
        <v>3</v>
      </c>
      <c r="F571" s="145" t="s">
        <v>16</v>
      </c>
      <c r="G571" s="145" t="s">
        <v>43</v>
      </c>
      <c r="H571" s="145" t="s">
        <v>18</v>
      </c>
      <c r="I571" s="145" t="s">
        <v>1089</v>
      </c>
      <c r="J571" s="149">
        <v>1360</v>
      </c>
      <c r="K571" s="149"/>
      <c r="L571" s="150">
        <v>0</v>
      </c>
      <c r="M571" s="150">
        <v>217.09</v>
      </c>
      <c r="N571" s="151">
        <v>34</v>
      </c>
    </row>
    <row r="572" spans="1:14" ht="15" hidden="1" customHeight="1">
      <c r="A572" t="str">
        <f>VLOOKUP(C572,'Main Data'!C:C,1,0)</f>
        <v>FPR082</v>
      </c>
      <c r="B572" s="146"/>
      <c r="C572" s="144" t="s">
        <v>1099</v>
      </c>
      <c r="D572" s="144" t="s">
        <v>1100</v>
      </c>
      <c r="E572" s="144" t="s">
        <v>3</v>
      </c>
      <c r="F572" s="144" t="s">
        <v>16</v>
      </c>
      <c r="G572" s="145" t="s">
        <v>427</v>
      </c>
      <c r="H572" s="145" t="s">
        <v>18</v>
      </c>
      <c r="I572" s="145" t="s">
        <v>1089</v>
      </c>
      <c r="J572" s="149">
        <v>1170</v>
      </c>
      <c r="K572" s="149"/>
      <c r="L572" s="150">
        <v>0</v>
      </c>
      <c r="M572" s="150">
        <v>131.61166666666699</v>
      </c>
      <c r="N572" s="151">
        <v>26</v>
      </c>
    </row>
    <row r="573" spans="1:14" ht="15" hidden="1" customHeight="1">
      <c r="A573" t="str">
        <f>VLOOKUP(C573,'Main Data'!C:C,1,0)</f>
        <v>FPR082</v>
      </c>
      <c r="B573" s="146"/>
      <c r="C573" s="146" t="str">
        <f>C572</f>
        <v>FPR082</v>
      </c>
      <c r="D573" s="146" t="str">
        <f>D572</f>
        <v>Swt Potato Fries</v>
      </c>
      <c r="E573" s="146" t="str">
        <f>E572</f>
        <v>Item</v>
      </c>
      <c r="F573" s="147" t="str">
        <f>F572</f>
        <v>KITCHEN</v>
      </c>
      <c r="G573" s="145" t="s">
        <v>429</v>
      </c>
      <c r="H573" s="145" t="s">
        <v>18</v>
      </c>
      <c r="I573" s="145" t="s">
        <v>1089</v>
      </c>
      <c r="J573" s="149">
        <v>2025</v>
      </c>
      <c r="K573" s="149"/>
      <c r="L573" s="150">
        <v>14.54</v>
      </c>
      <c r="M573" s="150">
        <v>230.77</v>
      </c>
      <c r="N573" s="151">
        <v>45</v>
      </c>
    </row>
    <row r="574" spans="1:14" ht="15" hidden="1" customHeight="1">
      <c r="A574" t="str">
        <f>VLOOKUP(C574,'Main Data'!C:C,1,0)</f>
        <v>FPR083</v>
      </c>
      <c r="B574" s="146"/>
      <c r="C574" s="145" t="s">
        <v>1101</v>
      </c>
      <c r="D574" s="145" t="s">
        <v>1102</v>
      </c>
      <c r="E574" s="145" t="s">
        <v>3</v>
      </c>
      <c r="F574" s="145" t="s">
        <v>16</v>
      </c>
      <c r="G574" s="145" t="s">
        <v>427</v>
      </c>
      <c r="H574" s="145" t="s">
        <v>18</v>
      </c>
      <c r="I574" s="145" t="s">
        <v>650</v>
      </c>
      <c r="J574" s="149">
        <v>280</v>
      </c>
      <c r="K574" s="149"/>
      <c r="L574" s="150">
        <v>0</v>
      </c>
      <c r="M574" s="150">
        <v>58.4</v>
      </c>
      <c r="N574" s="151">
        <v>16</v>
      </c>
    </row>
    <row r="575" spans="1:14" ht="15" hidden="1" customHeight="1">
      <c r="A575" t="str">
        <f>VLOOKUP(C575,'Main Data'!C:C,1,0)</f>
        <v>FPR084</v>
      </c>
      <c r="B575" s="146"/>
      <c r="C575" s="145" t="s">
        <v>1103</v>
      </c>
      <c r="D575" s="145" t="s">
        <v>1104</v>
      </c>
      <c r="E575" s="145" t="s">
        <v>3</v>
      </c>
      <c r="F575" s="145" t="s">
        <v>16</v>
      </c>
      <c r="G575" s="145" t="s">
        <v>43</v>
      </c>
      <c r="H575" s="145" t="s">
        <v>18</v>
      </c>
      <c r="I575" s="145" t="s">
        <v>650</v>
      </c>
      <c r="J575" s="149">
        <v>210</v>
      </c>
      <c r="K575" s="149"/>
      <c r="L575" s="150">
        <v>37.5</v>
      </c>
      <c r="M575" s="150">
        <v>37.24</v>
      </c>
      <c r="N575" s="151">
        <v>14</v>
      </c>
    </row>
    <row r="576" spans="1:14" ht="15" hidden="1" customHeight="1">
      <c r="A576" t="str">
        <f>VLOOKUP(C576,'Main Data'!C:C,1,0)</f>
        <v>FPR087</v>
      </c>
      <c r="B576" s="146"/>
      <c r="C576" s="145" t="s">
        <v>1105</v>
      </c>
      <c r="D576" s="145" t="s">
        <v>1106</v>
      </c>
      <c r="E576" s="145" t="s">
        <v>3</v>
      </c>
      <c r="F576" s="145" t="s">
        <v>16</v>
      </c>
      <c r="G576" s="145" t="s">
        <v>427</v>
      </c>
      <c r="H576" s="145" t="s">
        <v>18</v>
      </c>
      <c r="I576" s="145" t="s">
        <v>650</v>
      </c>
      <c r="J576" s="149">
        <v>60</v>
      </c>
      <c r="K576" s="149"/>
      <c r="L576" s="150">
        <v>0</v>
      </c>
      <c r="M576" s="150">
        <v>8.1850000000000005</v>
      </c>
      <c r="N576" s="151">
        <v>1</v>
      </c>
    </row>
    <row r="577" spans="1:14" ht="15" hidden="1" customHeight="1">
      <c r="A577" t="str">
        <f>VLOOKUP(C577,'Main Data'!C:C,1,0)</f>
        <v>FPR088</v>
      </c>
      <c r="B577" s="146"/>
      <c r="C577" s="145" t="s">
        <v>1107</v>
      </c>
      <c r="D577" s="145" t="s">
        <v>1108</v>
      </c>
      <c r="E577" s="145" t="s">
        <v>3</v>
      </c>
      <c r="F577" s="145" t="s">
        <v>16</v>
      </c>
      <c r="G577" s="145" t="s">
        <v>43</v>
      </c>
      <c r="H577" s="145" t="s">
        <v>18</v>
      </c>
      <c r="I577" s="145" t="s">
        <v>650</v>
      </c>
      <c r="J577" s="149">
        <v>225</v>
      </c>
      <c r="K577" s="149"/>
      <c r="L577" s="150">
        <v>0</v>
      </c>
      <c r="M577" s="150">
        <v>32.21</v>
      </c>
      <c r="N577" s="151">
        <v>15</v>
      </c>
    </row>
    <row r="578" spans="1:14" ht="15" hidden="1" customHeight="1">
      <c r="A578" t="str">
        <f>VLOOKUP(C578,'Main Data'!C:C,1,0)</f>
        <v>FPR089</v>
      </c>
      <c r="B578" s="146"/>
      <c r="C578" s="145" t="s">
        <v>1109</v>
      </c>
      <c r="D578" s="145" t="s">
        <v>1110</v>
      </c>
      <c r="E578" s="145" t="s">
        <v>3</v>
      </c>
      <c r="F578" s="145" t="s">
        <v>16</v>
      </c>
      <c r="G578" s="145" t="s">
        <v>43</v>
      </c>
      <c r="H578" s="145" t="s">
        <v>18</v>
      </c>
      <c r="I578" s="145" t="s">
        <v>650</v>
      </c>
      <c r="J578" s="149">
        <v>110</v>
      </c>
      <c r="K578" s="149"/>
      <c r="L578" s="150">
        <v>0</v>
      </c>
      <c r="M578" s="150">
        <v>14.45</v>
      </c>
      <c r="N578" s="151">
        <v>7</v>
      </c>
    </row>
    <row r="579" spans="1:14" ht="15" hidden="1" customHeight="1">
      <c r="A579" t="str">
        <f>VLOOKUP(C579,'Main Data'!C:C,1,0)</f>
        <v>FPR090</v>
      </c>
      <c r="B579" s="146"/>
      <c r="C579" s="145" t="s">
        <v>1111</v>
      </c>
      <c r="D579" s="145" t="s">
        <v>1112</v>
      </c>
      <c r="E579" s="145" t="s">
        <v>3</v>
      </c>
      <c r="F579" s="145" t="s">
        <v>16</v>
      </c>
      <c r="G579" s="145" t="s">
        <v>156</v>
      </c>
      <c r="H579" s="145" t="s">
        <v>655</v>
      </c>
      <c r="I579" s="145" t="s">
        <v>650</v>
      </c>
      <c r="J579" s="149">
        <v>130</v>
      </c>
      <c r="K579" s="149"/>
      <c r="L579" s="150">
        <v>0</v>
      </c>
      <c r="M579" s="150">
        <v>21.98</v>
      </c>
      <c r="N579" s="151">
        <v>13</v>
      </c>
    </row>
    <row r="580" spans="1:14" ht="15" hidden="1" customHeight="1">
      <c r="A580" t="str">
        <f>VLOOKUP(C580,'Main Data'!C:C,1,0)</f>
        <v>FPR091</v>
      </c>
      <c r="B580" s="146"/>
      <c r="C580" s="145" t="s">
        <v>1113</v>
      </c>
      <c r="D580" s="145" t="s">
        <v>1114</v>
      </c>
      <c r="E580" s="145" t="s">
        <v>3</v>
      </c>
      <c r="F580" s="145" t="s">
        <v>16</v>
      </c>
      <c r="G580" s="145" t="s">
        <v>43</v>
      </c>
      <c r="H580" s="145" t="s">
        <v>18</v>
      </c>
      <c r="I580" s="145" t="s">
        <v>650</v>
      </c>
      <c r="J580" s="149">
        <v>50</v>
      </c>
      <c r="K580" s="149"/>
      <c r="L580" s="150">
        <v>15</v>
      </c>
      <c r="M580" s="150">
        <v>8.06</v>
      </c>
      <c r="N580" s="151">
        <v>2</v>
      </c>
    </row>
    <row r="581" spans="1:14" ht="15" hidden="1" customHeight="1">
      <c r="A581" t="str">
        <f>VLOOKUP(C581,'Main Data'!C:C,1,0)</f>
        <v>FPR092</v>
      </c>
      <c r="B581" s="146"/>
      <c r="C581" s="145" t="s">
        <v>1115</v>
      </c>
      <c r="D581" s="145" t="s">
        <v>1116</v>
      </c>
      <c r="E581" s="145" t="s">
        <v>3</v>
      </c>
      <c r="F581" s="145" t="s">
        <v>16</v>
      </c>
      <c r="G581" s="145" t="s">
        <v>427</v>
      </c>
      <c r="H581" s="145" t="s">
        <v>18</v>
      </c>
      <c r="I581" s="145" t="s">
        <v>650</v>
      </c>
      <c r="J581" s="149">
        <v>60</v>
      </c>
      <c r="K581" s="149"/>
      <c r="L581" s="150">
        <v>0</v>
      </c>
      <c r="M581" s="150">
        <v>10.89</v>
      </c>
      <c r="N581" s="151">
        <v>3</v>
      </c>
    </row>
    <row r="582" spans="1:14" ht="15" hidden="1" customHeight="1">
      <c r="A582" t="str">
        <f>VLOOKUP(C582,'Main Data'!C:C,1,0)</f>
        <v>FPR094</v>
      </c>
      <c r="B582" s="146"/>
      <c r="C582" s="145" t="s">
        <v>1117</v>
      </c>
      <c r="D582" s="145" t="s">
        <v>580</v>
      </c>
      <c r="E582" s="145" t="s">
        <v>3</v>
      </c>
      <c r="F582" s="145" t="s">
        <v>16</v>
      </c>
      <c r="G582" s="145" t="s">
        <v>43</v>
      </c>
      <c r="H582" s="145" t="s">
        <v>18</v>
      </c>
      <c r="I582" s="145" t="s">
        <v>650</v>
      </c>
      <c r="J582" s="149">
        <v>325</v>
      </c>
      <c r="K582" s="149"/>
      <c r="L582" s="150">
        <v>0</v>
      </c>
      <c r="M582" s="150">
        <v>54.88</v>
      </c>
      <c r="N582" s="151">
        <v>14</v>
      </c>
    </row>
    <row r="583" spans="1:14" ht="15" hidden="1" customHeight="1">
      <c r="A583" t="str">
        <f>VLOOKUP(C583,'Main Data'!C:C,1,0)</f>
        <v>FPR095</v>
      </c>
      <c r="B583" s="146"/>
      <c r="C583" s="145" t="s">
        <v>1118</v>
      </c>
      <c r="D583" s="145" t="s">
        <v>1119</v>
      </c>
      <c r="E583" s="145" t="s">
        <v>3</v>
      </c>
      <c r="F583" s="145" t="s">
        <v>16</v>
      </c>
      <c r="G583" s="145" t="s">
        <v>43</v>
      </c>
      <c r="H583" s="145" t="s">
        <v>18</v>
      </c>
      <c r="I583" s="145" t="s">
        <v>650</v>
      </c>
      <c r="J583" s="149">
        <v>90</v>
      </c>
      <c r="K583" s="149"/>
      <c r="L583" s="150">
        <v>6</v>
      </c>
      <c r="M583" s="150">
        <v>14.6</v>
      </c>
      <c r="N583" s="151">
        <v>9</v>
      </c>
    </row>
    <row r="584" spans="1:14" ht="15" hidden="1" customHeight="1">
      <c r="A584" t="str">
        <f>VLOOKUP(C584,'Main Data'!C:C,1,0)</f>
        <v>FPR096</v>
      </c>
      <c r="B584" s="146"/>
      <c r="C584" s="145" t="s">
        <v>1120</v>
      </c>
      <c r="D584" s="145" t="s">
        <v>1121</v>
      </c>
      <c r="E584" s="145" t="s">
        <v>3</v>
      </c>
      <c r="F584" s="145" t="s">
        <v>16</v>
      </c>
      <c r="G584" s="145" t="s">
        <v>43</v>
      </c>
      <c r="H584" s="145" t="s">
        <v>18</v>
      </c>
      <c r="I584" s="145" t="s">
        <v>650</v>
      </c>
      <c r="J584" s="149">
        <v>20</v>
      </c>
      <c r="K584" s="149"/>
      <c r="L584" s="150">
        <v>0</v>
      </c>
      <c r="M584" s="150">
        <v>5.16</v>
      </c>
      <c r="N584" s="151">
        <v>1</v>
      </c>
    </row>
    <row r="585" spans="1:14" ht="15" hidden="1" customHeight="1">
      <c r="A585" t="str">
        <f>VLOOKUP(C585,'Main Data'!C:C,1,0)</f>
        <v>FPR097</v>
      </c>
      <c r="B585" s="146"/>
      <c r="C585" s="145" t="s">
        <v>1122</v>
      </c>
      <c r="D585" s="145" t="s">
        <v>1123</v>
      </c>
      <c r="E585" s="145" t="s">
        <v>3</v>
      </c>
      <c r="F585" s="145" t="s">
        <v>16</v>
      </c>
      <c r="G585" s="145" t="s">
        <v>43</v>
      </c>
      <c r="H585" s="145" t="s">
        <v>18</v>
      </c>
      <c r="I585" s="145" t="s">
        <v>650</v>
      </c>
      <c r="J585" s="149">
        <v>85</v>
      </c>
      <c r="K585" s="149"/>
      <c r="L585" s="150">
        <v>6</v>
      </c>
      <c r="M585" s="150">
        <v>30</v>
      </c>
      <c r="N585" s="151">
        <v>4</v>
      </c>
    </row>
    <row r="586" spans="1:14" ht="15" hidden="1" customHeight="1">
      <c r="A586" t="str">
        <f>VLOOKUP(C586,'Main Data'!C:C,1,0)</f>
        <v>FPR098</v>
      </c>
      <c r="B586" s="146"/>
      <c r="C586" s="145" t="s">
        <v>1124</v>
      </c>
      <c r="D586" s="145" t="s">
        <v>1125</v>
      </c>
      <c r="E586" s="145" t="s">
        <v>3</v>
      </c>
      <c r="F586" s="145" t="s">
        <v>16</v>
      </c>
      <c r="G586" s="145" t="s">
        <v>43</v>
      </c>
      <c r="H586" s="145" t="s">
        <v>18</v>
      </c>
      <c r="I586" s="145" t="s">
        <v>650</v>
      </c>
      <c r="J586" s="149">
        <v>2110</v>
      </c>
      <c r="K586" s="149"/>
      <c r="L586" s="150">
        <v>4</v>
      </c>
      <c r="M586" s="150">
        <v>413.87875000000003</v>
      </c>
      <c r="N586" s="151">
        <v>91</v>
      </c>
    </row>
    <row r="587" spans="1:14" ht="15" hidden="1" customHeight="1">
      <c r="A587" t="str">
        <f>VLOOKUP(C587,'Main Data'!C:C,1,0)</f>
        <v>FPR099</v>
      </c>
      <c r="B587" s="146"/>
      <c r="C587" s="145" t="s">
        <v>1126</v>
      </c>
      <c r="D587" s="145" t="s">
        <v>1127</v>
      </c>
      <c r="E587" s="145" t="s">
        <v>3</v>
      </c>
      <c r="F587" s="145" t="s">
        <v>16</v>
      </c>
      <c r="G587" s="145" t="s">
        <v>17</v>
      </c>
      <c r="H587" s="145" t="s">
        <v>226</v>
      </c>
      <c r="I587" s="145" t="s">
        <v>650</v>
      </c>
      <c r="J587" s="149">
        <v>0</v>
      </c>
      <c r="K587" s="149"/>
      <c r="L587" s="150">
        <v>0</v>
      </c>
      <c r="M587" s="150">
        <v>0.9</v>
      </c>
      <c r="N587" s="151">
        <v>5</v>
      </c>
    </row>
    <row r="588" spans="1:14" ht="15" hidden="1" customHeight="1">
      <c r="A588" t="str">
        <f>VLOOKUP(C588,'Main Data'!C:C,1,0)</f>
        <v>FPR100</v>
      </c>
      <c r="B588" s="146"/>
      <c r="C588" s="145" t="s">
        <v>1128</v>
      </c>
      <c r="D588" s="145" t="s">
        <v>1129</v>
      </c>
      <c r="E588" s="145" t="s">
        <v>3</v>
      </c>
      <c r="F588" s="145" t="s">
        <v>16</v>
      </c>
      <c r="G588" s="145" t="s">
        <v>17</v>
      </c>
      <c r="H588" s="145" t="s">
        <v>226</v>
      </c>
      <c r="I588" s="145" t="s">
        <v>650</v>
      </c>
      <c r="J588" s="149">
        <v>0</v>
      </c>
      <c r="K588" s="149"/>
      <c r="L588" s="150">
        <v>0</v>
      </c>
      <c r="M588" s="150">
        <v>1.68</v>
      </c>
      <c r="N588" s="151">
        <v>3</v>
      </c>
    </row>
    <row r="589" spans="1:14" ht="15" hidden="1" customHeight="1">
      <c r="A589" t="str">
        <f>VLOOKUP(C589,'Main Data'!C:C,1,0)</f>
        <v>FPR101</v>
      </c>
      <c r="B589" s="146"/>
      <c r="C589" s="145" t="s">
        <v>1130</v>
      </c>
      <c r="D589" s="145" t="s">
        <v>1131</v>
      </c>
      <c r="E589" s="145" t="s">
        <v>3</v>
      </c>
      <c r="F589" s="145" t="s">
        <v>16</v>
      </c>
      <c r="G589" s="145" t="s">
        <v>17</v>
      </c>
      <c r="H589" s="145" t="s">
        <v>18</v>
      </c>
      <c r="I589" s="145" t="s">
        <v>650</v>
      </c>
      <c r="J589" s="149">
        <v>0</v>
      </c>
      <c r="K589" s="149"/>
      <c r="L589" s="150">
        <v>0</v>
      </c>
      <c r="M589" s="150">
        <v>5.6266666666666696</v>
      </c>
      <c r="N589" s="151">
        <v>22</v>
      </c>
    </row>
    <row r="590" spans="1:14" ht="15" hidden="1" customHeight="1">
      <c r="A590" t="str">
        <f>VLOOKUP(C590,'Main Data'!C:C,1,0)</f>
        <v>FPR102</v>
      </c>
      <c r="B590" s="146"/>
      <c r="C590" s="145" t="s">
        <v>1132</v>
      </c>
      <c r="D590" s="145" t="s">
        <v>1133</v>
      </c>
      <c r="E590" s="145" t="s">
        <v>3</v>
      </c>
      <c r="F590" s="145" t="s">
        <v>16</v>
      </c>
      <c r="G590" s="145" t="s">
        <v>17</v>
      </c>
      <c r="H590" s="145" t="s">
        <v>18</v>
      </c>
      <c r="I590" s="145" t="s">
        <v>650</v>
      </c>
      <c r="J590" s="149">
        <v>0</v>
      </c>
      <c r="K590" s="149"/>
      <c r="L590" s="150">
        <v>0</v>
      </c>
      <c r="M590" s="150">
        <v>7.33</v>
      </c>
      <c r="N590" s="151">
        <v>15</v>
      </c>
    </row>
    <row r="591" spans="1:14" ht="15" hidden="1" customHeight="1">
      <c r="A591" t="str">
        <f>VLOOKUP(C591,'Main Data'!C:C,1,0)</f>
        <v>FPR103</v>
      </c>
      <c r="B591" s="146"/>
      <c r="C591" s="145" t="s">
        <v>1134</v>
      </c>
      <c r="D591" s="145" t="s">
        <v>1135</v>
      </c>
      <c r="E591" s="145" t="s">
        <v>3</v>
      </c>
      <c r="F591" s="145" t="s">
        <v>16</v>
      </c>
      <c r="G591" s="145" t="s">
        <v>17</v>
      </c>
      <c r="H591" s="145" t="s">
        <v>655</v>
      </c>
      <c r="I591" s="145" t="s">
        <v>650</v>
      </c>
      <c r="J591" s="149">
        <v>0</v>
      </c>
      <c r="K591" s="149"/>
      <c r="L591" s="150">
        <v>0</v>
      </c>
      <c r="M591" s="150">
        <v>5.14</v>
      </c>
      <c r="N591" s="151">
        <v>5</v>
      </c>
    </row>
    <row r="592" spans="1:14" ht="15" hidden="1" customHeight="1">
      <c r="A592" t="str">
        <f>VLOOKUP(C592,'Main Data'!C:C,1,0)</f>
        <v>FPR104</v>
      </c>
      <c r="B592" s="146"/>
      <c r="C592" s="144" t="s">
        <v>1136</v>
      </c>
      <c r="D592" s="144" t="s">
        <v>1137</v>
      </c>
      <c r="E592" s="144" t="s">
        <v>3</v>
      </c>
      <c r="F592" s="144" t="s">
        <v>16</v>
      </c>
      <c r="G592" s="145" t="s">
        <v>43</v>
      </c>
      <c r="H592" s="145" t="s">
        <v>18</v>
      </c>
      <c r="I592" s="145" t="s">
        <v>1138</v>
      </c>
      <c r="J592" s="149">
        <v>0</v>
      </c>
      <c r="K592" s="149"/>
      <c r="L592" s="150">
        <v>0</v>
      </c>
      <c r="M592" s="150">
        <v>404.80874999999997</v>
      </c>
      <c r="N592" s="151">
        <v>78</v>
      </c>
    </row>
    <row r="593" spans="1:14" ht="15" hidden="1" customHeight="1">
      <c r="A593" t="str">
        <f>VLOOKUP(C593,'Main Data'!C:C,1,0)</f>
        <v>FPR104</v>
      </c>
      <c r="B593" s="146"/>
      <c r="C593" s="146" t="str">
        <f>C592</f>
        <v>FPR104</v>
      </c>
      <c r="D593" s="146" t="str">
        <f>D592</f>
        <v>Butter Ch. Penne K 0</v>
      </c>
      <c r="E593" s="146" t="str">
        <f>E592</f>
        <v>Item</v>
      </c>
      <c r="F593" s="147" t="str">
        <f>F592</f>
        <v>KITCHEN</v>
      </c>
      <c r="G593" s="145" t="s">
        <v>429</v>
      </c>
      <c r="H593" s="145" t="s">
        <v>18</v>
      </c>
      <c r="I593" s="145" t="s">
        <v>1138</v>
      </c>
      <c r="J593" s="149">
        <v>0</v>
      </c>
      <c r="K593" s="149"/>
      <c r="L593" s="150">
        <v>0</v>
      </c>
      <c r="M593" s="150">
        <v>234.24</v>
      </c>
      <c r="N593" s="151">
        <v>45</v>
      </c>
    </row>
    <row r="594" spans="1:14" ht="15" hidden="1" customHeight="1">
      <c r="A594" t="str">
        <f>VLOOKUP(C594,'Main Data'!C:C,1,0)</f>
        <v>FPR105</v>
      </c>
      <c r="B594" s="146"/>
      <c r="C594" s="145" t="s">
        <v>1139</v>
      </c>
      <c r="D594" s="145" t="s">
        <v>1140</v>
      </c>
      <c r="E594" s="145" t="s">
        <v>3</v>
      </c>
      <c r="F594" s="145" t="s">
        <v>16</v>
      </c>
      <c r="G594" s="145" t="s">
        <v>43</v>
      </c>
      <c r="H594" s="145" t="s">
        <v>18</v>
      </c>
      <c r="I594" s="145" t="s">
        <v>1138</v>
      </c>
      <c r="J594" s="149">
        <v>0</v>
      </c>
      <c r="K594" s="149"/>
      <c r="L594" s="150">
        <v>0</v>
      </c>
      <c r="M594" s="150">
        <v>1542.5525</v>
      </c>
      <c r="N594" s="151">
        <v>125</v>
      </c>
    </row>
    <row r="595" spans="1:14" ht="15" hidden="1" customHeight="1">
      <c r="A595" t="str">
        <f>VLOOKUP(C595,'Main Data'!C:C,1,0)</f>
        <v>FPR106</v>
      </c>
      <c r="B595" s="146"/>
      <c r="C595" s="145" t="s">
        <v>1141</v>
      </c>
      <c r="D595" s="145" t="s">
        <v>1142</v>
      </c>
      <c r="E595" s="145" t="s">
        <v>3</v>
      </c>
      <c r="F595" s="145" t="s">
        <v>16</v>
      </c>
      <c r="G595" s="145" t="s">
        <v>156</v>
      </c>
      <c r="H595" s="145" t="s">
        <v>655</v>
      </c>
      <c r="I595" s="145" t="s">
        <v>1138</v>
      </c>
      <c r="J595" s="149">
        <v>0</v>
      </c>
      <c r="K595" s="149"/>
      <c r="L595" s="150">
        <v>0</v>
      </c>
      <c r="M595" s="150">
        <v>9.2200000000000006</v>
      </c>
      <c r="N595" s="151">
        <v>2</v>
      </c>
    </row>
    <row r="596" spans="1:14" ht="15" hidden="1" customHeight="1">
      <c r="A596" t="str">
        <f>VLOOKUP(C596,'Main Data'!C:C,1,0)</f>
        <v>FPR107</v>
      </c>
      <c r="B596" s="146"/>
      <c r="C596" s="144" t="s">
        <v>1143</v>
      </c>
      <c r="D596" s="144" t="s">
        <v>1144</v>
      </c>
      <c r="E596" s="144" t="s">
        <v>3</v>
      </c>
      <c r="F596" s="144" t="s">
        <v>16</v>
      </c>
      <c r="G596" s="145" t="s">
        <v>43</v>
      </c>
      <c r="H596" s="145" t="s">
        <v>18</v>
      </c>
      <c r="I596" s="145" t="s">
        <v>1138</v>
      </c>
      <c r="J596" s="149">
        <v>0</v>
      </c>
      <c r="K596" s="149"/>
      <c r="L596" s="150">
        <v>0</v>
      </c>
      <c r="M596" s="150">
        <v>1286.3936363636401</v>
      </c>
      <c r="N596" s="151">
        <v>124</v>
      </c>
    </row>
    <row r="597" spans="1:14" ht="15" hidden="1" customHeight="1">
      <c r="A597" t="str">
        <f>VLOOKUP(C597,'Main Data'!C:C,1,0)</f>
        <v>FPR107</v>
      </c>
      <c r="B597" s="146"/>
      <c r="C597" s="146" t="str">
        <f>C596</f>
        <v>FPR107</v>
      </c>
      <c r="D597" s="146" t="str">
        <f>D596</f>
        <v>Kids Bolognese 0</v>
      </c>
      <c r="E597" s="146" t="str">
        <f>E596</f>
        <v>Item</v>
      </c>
      <c r="F597" s="147" t="str">
        <f>F596</f>
        <v>KITCHEN</v>
      </c>
      <c r="G597" s="145" t="s">
        <v>429</v>
      </c>
      <c r="H597" s="145" t="s">
        <v>18</v>
      </c>
      <c r="I597" s="145" t="s">
        <v>1138</v>
      </c>
      <c r="J597" s="149">
        <v>0</v>
      </c>
      <c r="K597" s="149"/>
      <c r="L597" s="150">
        <v>0</v>
      </c>
      <c r="M597" s="150">
        <v>624.96</v>
      </c>
      <c r="N597" s="151">
        <v>60</v>
      </c>
    </row>
    <row r="598" spans="1:14" ht="15" hidden="1" customHeight="1">
      <c r="A598" t="str">
        <f>VLOOKUP(C598,'Main Data'!C:C,1,0)</f>
        <v>FPR108</v>
      </c>
      <c r="B598" s="146"/>
      <c r="C598" s="144" t="s">
        <v>1145</v>
      </c>
      <c r="D598" s="144" t="s">
        <v>1146</v>
      </c>
      <c r="E598" s="144" t="s">
        <v>3</v>
      </c>
      <c r="F598" s="144" t="s">
        <v>16</v>
      </c>
      <c r="G598" s="145" t="s">
        <v>43</v>
      </c>
      <c r="H598" s="145" t="s">
        <v>18</v>
      </c>
      <c r="I598" s="145" t="s">
        <v>1138</v>
      </c>
      <c r="J598" s="149">
        <v>0</v>
      </c>
      <c r="K598" s="149"/>
      <c r="L598" s="150">
        <v>0</v>
      </c>
      <c r="M598" s="150">
        <v>76.319999999999993</v>
      </c>
      <c r="N598" s="151">
        <v>22</v>
      </c>
    </row>
    <row r="599" spans="1:14" ht="15" hidden="1" customHeight="1">
      <c r="A599" t="str">
        <f>VLOOKUP(C599,'Main Data'!C:C,1,0)</f>
        <v>FPR108</v>
      </c>
      <c r="B599" s="146"/>
      <c r="C599" s="146" t="str">
        <f>C598</f>
        <v>FPR108</v>
      </c>
      <c r="D599" s="146" t="str">
        <f>D598</f>
        <v>Noodle Soup 0</v>
      </c>
      <c r="E599" s="146" t="str">
        <f>E598</f>
        <v>Item</v>
      </c>
      <c r="F599" s="147" t="str">
        <f>F598</f>
        <v>KITCHEN</v>
      </c>
      <c r="G599" s="145" t="s">
        <v>429</v>
      </c>
      <c r="H599" s="145" t="s">
        <v>18</v>
      </c>
      <c r="I599" s="145" t="s">
        <v>1138</v>
      </c>
      <c r="J599" s="149">
        <v>0</v>
      </c>
      <c r="K599" s="149"/>
      <c r="L599" s="150">
        <v>0</v>
      </c>
      <c r="M599" s="150">
        <v>61.16</v>
      </c>
      <c r="N599" s="151">
        <v>18</v>
      </c>
    </row>
    <row r="600" spans="1:14" ht="15" hidden="1" customHeight="1">
      <c r="A600" t="str">
        <f>VLOOKUP(C600,'Main Data'!C:C,1,0)</f>
        <v>FPR109</v>
      </c>
      <c r="B600" s="146"/>
      <c r="C600" s="145" t="s">
        <v>1147</v>
      </c>
      <c r="D600" s="145" t="s">
        <v>1148</v>
      </c>
      <c r="E600" s="145" t="s">
        <v>3</v>
      </c>
      <c r="F600" s="145" t="s">
        <v>16</v>
      </c>
      <c r="G600" s="145" t="s">
        <v>156</v>
      </c>
      <c r="H600" s="145" t="s">
        <v>655</v>
      </c>
      <c r="I600" s="145" t="s">
        <v>1138</v>
      </c>
      <c r="J600" s="149">
        <v>0</v>
      </c>
      <c r="K600" s="149"/>
      <c r="L600" s="150">
        <v>0</v>
      </c>
      <c r="M600" s="150">
        <v>628.54</v>
      </c>
      <c r="N600" s="151">
        <v>68</v>
      </c>
    </row>
    <row r="601" spans="1:14" ht="15" hidden="1" customHeight="1">
      <c r="A601" t="str">
        <f>VLOOKUP(C601,'Main Data'!C:C,1,0)</f>
        <v>FPR110</v>
      </c>
      <c r="B601" s="146"/>
      <c r="C601" s="144" t="s">
        <v>1149</v>
      </c>
      <c r="D601" s="144" t="s">
        <v>1150</v>
      </c>
      <c r="E601" s="144" t="s">
        <v>3</v>
      </c>
      <c r="F601" s="144" t="s">
        <v>16</v>
      </c>
      <c r="G601" s="145" t="s">
        <v>43</v>
      </c>
      <c r="H601" s="145" t="s">
        <v>18</v>
      </c>
      <c r="I601" s="145" t="s">
        <v>1138</v>
      </c>
      <c r="J601" s="149">
        <v>0</v>
      </c>
      <c r="K601" s="149"/>
      <c r="L601" s="150">
        <v>0</v>
      </c>
      <c r="M601" s="150">
        <v>486.90499999999997</v>
      </c>
      <c r="N601" s="151">
        <v>34</v>
      </c>
    </row>
    <row r="602" spans="1:14" ht="15" hidden="1" customHeight="1">
      <c r="A602" t="str">
        <f>VLOOKUP(C602,'Main Data'!C:C,1,0)</f>
        <v>FPR110</v>
      </c>
      <c r="B602" s="146"/>
      <c r="C602" s="146" t="str">
        <f>C601</f>
        <v>FPR110</v>
      </c>
      <c r="D602" s="146" t="str">
        <f>D601</f>
        <v>Pelmeni 0</v>
      </c>
      <c r="E602" s="146" t="str">
        <f>E601</f>
        <v>Item</v>
      </c>
      <c r="F602" s="147" t="str">
        <f>F601</f>
        <v>KITCHEN</v>
      </c>
      <c r="G602" s="145" t="s">
        <v>429</v>
      </c>
      <c r="H602" s="145" t="s">
        <v>18</v>
      </c>
      <c r="I602" s="145" t="s">
        <v>1138</v>
      </c>
      <c r="J602" s="149">
        <v>0</v>
      </c>
      <c r="K602" s="149"/>
      <c r="L602" s="150">
        <v>0</v>
      </c>
      <c r="M602" s="150">
        <v>377.73</v>
      </c>
      <c r="N602" s="151">
        <v>37</v>
      </c>
    </row>
    <row r="603" spans="1:14" ht="15" hidden="1" customHeight="1">
      <c r="A603" t="str">
        <f>VLOOKUP(C603,'Main Data'!C:C,1,0)</f>
        <v>FPR111</v>
      </c>
      <c r="B603" s="146"/>
      <c r="C603" s="145" t="s">
        <v>1151</v>
      </c>
      <c r="D603" s="145" t="s">
        <v>1152</v>
      </c>
      <c r="E603" s="145" t="s">
        <v>3</v>
      </c>
      <c r="F603" s="145" t="s">
        <v>16</v>
      </c>
      <c r="G603" s="145" t="s">
        <v>43</v>
      </c>
      <c r="H603" s="145" t="s">
        <v>18</v>
      </c>
      <c r="I603" s="145" t="s">
        <v>1138</v>
      </c>
      <c r="J603" s="149">
        <v>0</v>
      </c>
      <c r="K603" s="149"/>
      <c r="L603" s="150">
        <v>0</v>
      </c>
      <c r="M603" s="150">
        <v>20.84</v>
      </c>
      <c r="N603" s="151">
        <v>2</v>
      </c>
    </row>
    <row r="604" spans="1:14" ht="15" hidden="1" customHeight="1">
      <c r="A604" t="str">
        <f>VLOOKUP(C604,'Main Data'!C:C,1,0)</f>
        <v>FPR112</v>
      </c>
      <c r="B604" s="146"/>
      <c r="C604" s="144" t="s">
        <v>1153</v>
      </c>
      <c r="D604" s="144" t="s">
        <v>1154</v>
      </c>
      <c r="E604" s="144" t="s">
        <v>3</v>
      </c>
      <c r="F604" s="144" t="s">
        <v>16</v>
      </c>
      <c r="G604" s="145" t="s">
        <v>17</v>
      </c>
      <c r="H604" s="145" t="s">
        <v>18</v>
      </c>
      <c r="I604" s="145" t="s">
        <v>1138</v>
      </c>
      <c r="J604" s="149">
        <v>0</v>
      </c>
      <c r="K604" s="149"/>
      <c r="L604" s="150">
        <v>0</v>
      </c>
      <c r="M604" s="150">
        <v>126.34</v>
      </c>
      <c r="N604" s="151">
        <v>29</v>
      </c>
    </row>
    <row r="605" spans="1:14" ht="15" hidden="1" customHeight="1">
      <c r="A605" t="str">
        <f>VLOOKUP(C605,'Main Data'!C:C,1,0)</f>
        <v>FPR112</v>
      </c>
      <c r="B605" s="146"/>
      <c r="C605" s="146" t="str">
        <f>C604</f>
        <v>FPR112</v>
      </c>
      <c r="D605" s="146" t="str">
        <f>D604</f>
        <v>Scrambled Eggs - kids 00</v>
      </c>
      <c r="E605" s="146" t="str">
        <f>E604</f>
        <v>Item</v>
      </c>
      <c r="F605" s="147" t="str">
        <f>F604</f>
        <v>KITCHEN</v>
      </c>
      <c r="G605" s="145" t="s">
        <v>429</v>
      </c>
      <c r="H605" s="145" t="s">
        <v>18</v>
      </c>
      <c r="I605" s="145" t="s">
        <v>1138</v>
      </c>
      <c r="J605" s="149">
        <v>0</v>
      </c>
      <c r="K605" s="149"/>
      <c r="L605" s="150">
        <v>0</v>
      </c>
      <c r="M605" s="150">
        <v>35.04</v>
      </c>
      <c r="N605" s="151">
        <v>8</v>
      </c>
    </row>
    <row r="606" spans="1:14" ht="15" hidden="1" customHeight="1">
      <c r="A606" t="str">
        <f>VLOOKUP(C606,'Main Data'!C:C,1,0)</f>
        <v>FPR114</v>
      </c>
      <c r="B606" s="146"/>
      <c r="C606" s="144" t="s">
        <v>1155</v>
      </c>
      <c r="D606" s="144" t="s">
        <v>1156</v>
      </c>
      <c r="E606" s="144" t="s">
        <v>3</v>
      </c>
      <c r="F606" s="144" t="s">
        <v>16</v>
      </c>
      <c r="G606" s="145" t="s">
        <v>43</v>
      </c>
      <c r="H606" s="145" t="s">
        <v>18</v>
      </c>
      <c r="I606" s="145" t="s">
        <v>1138</v>
      </c>
      <c r="J606" s="149">
        <v>0</v>
      </c>
      <c r="K606" s="149"/>
      <c r="L606" s="150">
        <v>0</v>
      </c>
      <c r="M606" s="150">
        <v>1182.815951417</v>
      </c>
      <c r="N606" s="151">
        <v>154</v>
      </c>
    </row>
    <row r="607" spans="1:14" ht="15" hidden="1" customHeight="1">
      <c r="A607" t="str">
        <f>VLOOKUP(C607,'Main Data'!C:C,1,0)</f>
        <v>FPR114</v>
      </c>
      <c r="B607" s="146"/>
      <c r="C607" s="146" t="str">
        <f>C606</f>
        <v>FPR114</v>
      </c>
      <c r="D607" s="146" t="str">
        <f>D606</f>
        <v>Tenders 0</v>
      </c>
      <c r="E607" s="146" t="str">
        <f>E606</f>
        <v>Item</v>
      </c>
      <c r="F607" s="147" t="str">
        <f>F606</f>
        <v>KITCHEN</v>
      </c>
      <c r="G607" s="145" t="s">
        <v>429</v>
      </c>
      <c r="H607" s="145" t="s">
        <v>18</v>
      </c>
      <c r="I607" s="145" t="s">
        <v>1138</v>
      </c>
      <c r="J607" s="149">
        <v>0</v>
      </c>
      <c r="K607" s="149"/>
      <c r="L607" s="150">
        <v>0</v>
      </c>
      <c r="M607" s="150">
        <v>1910.6534503978801</v>
      </c>
      <c r="N607" s="151">
        <v>235</v>
      </c>
    </row>
    <row r="608" spans="1:14" ht="15" hidden="1" customHeight="1">
      <c r="A608" t="str">
        <f>VLOOKUP(C608,'Main Data'!C:C,1,0)</f>
        <v>FPR115</v>
      </c>
      <c r="B608" s="146"/>
      <c r="C608" s="144" t="s">
        <v>1157</v>
      </c>
      <c r="D608" s="144" t="s">
        <v>1158</v>
      </c>
      <c r="E608" s="144" t="s">
        <v>3</v>
      </c>
      <c r="F608" s="144" t="s">
        <v>16</v>
      </c>
      <c r="G608" s="145" t="s">
        <v>43</v>
      </c>
      <c r="H608" s="145" t="s">
        <v>18</v>
      </c>
      <c r="I608" s="145" t="s">
        <v>1138</v>
      </c>
      <c r="J608" s="149">
        <v>0</v>
      </c>
      <c r="K608" s="149"/>
      <c r="L608" s="150">
        <v>0</v>
      </c>
      <c r="M608" s="150">
        <v>989.43533333333301</v>
      </c>
      <c r="N608" s="151">
        <v>88</v>
      </c>
    </row>
    <row r="609" spans="1:14" ht="15" hidden="1" customHeight="1">
      <c r="A609" t="str">
        <f>VLOOKUP(C609,'Main Data'!C:C,1,0)</f>
        <v>FPR115</v>
      </c>
      <c r="B609" s="146"/>
      <c r="C609" s="146" t="str">
        <f>C608</f>
        <v>FPR115</v>
      </c>
      <c r="D609" s="146" t="str">
        <f>D608</f>
        <v>T. Penne Chicken 0</v>
      </c>
      <c r="E609" s="146" t="str">
        <f>E608</f>
        <v>Item</v>
      </c>
      <c r="F609" s="147" t="str">
        <f>F608</f>
        <v>KITCHEN</v>
      </c>
      <c r="G609" s="145" t="s">
        <v>429</v>
      </c>
      <c r="H609" s="145" t="s">
        <v>18</v>
      </c>
      <c r="I609" s="145" t="s">
        <v>1138</v>
      </c>
      <c r="J609" s="149">
        <v>0</v>
      </c>
      <c r="K609" s="149"/>
      <c r="L609" s="150">
        <v>0</v>
      </c>
      <c r="M609" s="150">
        <v>756.38</v>
      </c>
      <c r="N609" s="151">
        <v>68</v>
      </c>
    </row>
    <row r="610" spans="1:14" ht="15" hidden="1" customHeight="1">
      <c r="A610" t="str">
        <f>VLOOKUP(C610,'Main Data'!C:C,1,0)</f>
        <v>FPR117</v>
      </c>
      <c r="B610" s="146"/>
      <c r="C610" s="145" t="s">
        <v>1159</v>
      </c>
      <c r="D610" s="145" t="s">
        <v>1160</v>
      </c>
      <c r="E610" s="145" t="s">
        <v>3</v>
      </c>
      <c r="F610" s="145" t="s">
        <v>16</v>
      </c>
      <c r="G610" s="145" t="s">
        <v>43</v>
      </c>
      <c r="H610" s="145" t="s">
        <v>18</v>
      </c>
      <c r="I610" s="145" t="s">
        <v>1138</v>
      </c>
      <c r="J610" s="149">
        <v>0</v>
      </c>
      <c r="K610" s="149"/>
      <c r="L610" s="150">
        <v>0</v>
      </c>
      <c r="M610" s="150">
        <v>12.14</v>
      </c>
      <c r="N610" s="151">
        <v>2</v>
      </c>
    </row>
    <row r="611" spans="1:14" ht="15" hidden="1" customHeight="1">
      <c r="A611" t="str">
        <f>VLOOKUP(C611,'Main Data'!C:C,1,0)</f>
        <v>FPR118</v>
      </c>
      <c r="B611" s="146"/>
      <c r="C611" s="145" t="s">
        <v>1161</v>
      </c>
      <c r="D611" s="145" t="s">
        <v>1162</v>
      </c>
      <c r="E611" s="145" t="s">
        <v>3</v>
      </c>
      <c r="F611" s="145" t="s">
        <v>16</v>
      </c>
      <c r="G611" s="145" t="s">
        <v>156</v>
      </c>
      <c r="H611" s="145" t="s">
        <v>655</v>
      </c>
      <c r="I611" s="145" t="s">
        <v>1138</v>
      </c>
      <c r="J611" s="149">
        <v>0</v>
      </c>
      <c r="K611" s="149"/>
      <c r="L611" s="150">
        <v>0</v>
      </c>
      <c r="M611" s="150">
        <v>331.07</v>
      </c>
      <c r="N611" s="151">
        <v>33</v>
      </c>
    </row>
    <row r="612" spans="1:14" ht="15" hidden="1" customHeight="1">
      <c r="A612" t="str">
        <f>VLOOKUP(C612,'Main Data'!C:C,1,0)</f>
        <v>FPR119</v>
      </c>
      <c r="B612" s="146"/>
      <c r="C612" s="144" t="s">
        <v>1163</v>
      </c>
      <c r="D612" s="144" t="s">
        <v>1164</v>
      </c>
      <c r="E612" s="144" t="s">
        <v>3</v>
      </c>
      <c r="F612" s="144" t="s">
        <v>16</v>
      </c>
      <c r="G612" s="145" t="s">
        <v>427</v>
      </c>
      <c r="H612" s="145" t="s">
        <v>18</v>
      </c>
      <c r="I612" s="145" t="s">
        <v>1165</v>
      </c>
      <c r="J612" s="149">
        <v>440</v>
      </c>
      <c r="K612" s="149"/>
      <c r="L612" s="150">
        <v>0</v>
      </c>
      <c r="M612" s="150">
        <v>114.852</v>
      </c>
      <c r="N612" s="151">
        <v>8</v>
      </c>
    </row>
    <row r="613" spans="1:14" ht="15" hidden="1" customHeight="1">
      <c r="A613" t="str">
        <f>VLOOKUP(C613,'Main Data'!C:C,1,0)</f>
        <v>FPR119</v>
      </c>
      <c r="B613" s="146"/>
      <c r="C613" s="146" t="str">
        <f>C612</f>
        <v>FPR119</v>
      </c>
      <c r="D613" s="146" t="str">
        <f>D612</f>
        <v>Beef D. Pelmeni</v>
      </c>
      <c r="E613" s="146" t="str">
        <f>E612</f>
        <v>Item</v>
      </c>
      <c r="F613" s="147" t="str">
        <f>F612</f>
        <v>KITCHEN</v>
      </c>
      <c r="G613" s="145" t="s">
        <v>429</v>
      </c>
      <c r="H613" s="145" t="s">
        <v>18</v>
      </c>
      <c r="I613" s="145" t="s">
        <v>1165</v>
      </c>
      <c r="J613" s="149">
        <v>825</v>
      </c>
      <c r="K613" s="149"/>
      <c r="L613" s="150">
        <v>0</v>
      </c>
      <c r="M613" s="150">
        <v>175.23533333333299</v>
      </c>
      <c r="N613" s="151">
        <v>15</v>
      </c>
    </row>
    <row r="614" spans="1:14" ht="15" hidden="1" customHeight="1">
      <c r="A614" t="str">
        <f>VLOOKUP(C614,'Main Data'!C:C,1,0)</f>
        <v>FPR120</v>
      </c>
      <c r="B614" s="146"/>
      <c r="C614" s="144" t="s">
        <v>1166</v>
      </c>
      <c r="D614" s="144" t="s">
        <v>1167</v>
      </c>
      <c r="E614" s="144" t="s">
        <v>3</v>
      </c>
      <c r="F614" s="144" t="s">
        <v>16</v>
      </c>
      <c r="G614" s="145" t="s">
        <v>427</v>
      </c>
      <c r="H614" s="145" t="s">
        <v>18</v>
      </c>
      <c r="I614" s="145" t="s">
        <v>1165</v>
      </c>
      <c r="J614" s="149">
        <v>495</v>
      </c>
      <c r="K614" s="149"/>
      <c r="L614" s="150">
        <v>0</v>
      </c>
      <c r="M614" s="150">
        <v>59.01</v>
      </c>
      <c r="N614" s="151">
        <v>9</v>
      </c>
    </row>
    <row r="615" spans="1:14" ht="15" hidden="1" customHeight="1">
      <c r="A615" t="str">
        <f>VLOOKUP(C615,'Main Data'!C:C,1,0)</f>
        <v>FPR120</v>
      </c>
      <c r="B615" s="146"/>
      <c r="C615" s="146" t="str">
        <f>C614</f>
        <v>FPR120</v>
      </c>
      <c r="D615" s="146" t="str">
        <f>D614</f>
        <v>B.Cheese Penne K</v>
      </c>
      <c r="E615" s="146" t="str">
        <f>E614</f>
        <v>Item</v>
      </c>
      <c r="F615" s="147" t="str">
        <f>F614</f>
        <v>KITCHEN</v>
      </c>
      <c r="G615" s="145" t="s">
        <v>429</v>
      </c>
      <c r="H615" s="145" t="s">
        <v>18</v>
      </c>
      <c r="I615" s="145" t="s">
        <v>1165</v>
      </c>
      <c r="J615" s="149">
        <v>1430</v>
      </c>
      <c r="K615" s="149"/>
      <c r="L615" s="150">
        <v>4.4000000000000004</v>
      </c>
      <c r="M615" s="150">
        <v>171.66499999999999</v>
      </c>
      <c r="N615" s="151">
        <v>26</v>
      </c>
    </row>
    <row r="616" spans="1:14" ht="15" hidden="1" customHeight="1">
      <c r="A616" t="str">
        <f>VLOOKUP(C616,'Main Data'!C:C,1,0)</f>
        <v>FPR121</v>
      </c>
      <c r="B616" s="146"/>
      <c r="C616" s="144" t="s">
        <v>1168</v>
      </c>
      <c r="D616" s="144" t="s">
        <v>1169</v>
      </c>
      <c r="E616" s="144" t="s">
        <v>3</v>
      </c>
      <c r="F616" s="144" t="s">
        <v>16</v>
      </c>
      <c r="G616" s="145" t="s">
        <v>427</v>
      </c>
      <c r="H616" s="145" t="s">
        <v>18</v>
      </c>
      <c r="I616" s="145" t="s">
        <v>1165</v>
      </c>
      <c r="J616" s="149">
        <v>225</v>
      </c>
      <c r="K616" s="149"/>
      <c r="L616" s="150">
        <v>0</v>
      </c>
      <c r="M616" s="150">
        <v>16.61</v>
      </c>
      <c r="N616" s="151">
        <v>5</v>
      </c>
    </row>
    <row r="617" spans="1:14" ht="15" hidden="1" customHeight="1">
      <c r="A617" t="str">
        <f>VLOOKUP(C617,'Main Data'!C:C,1,0)</f>
        <v>FPR121</v>
      </c>
      <c r="B617" s="146"/>
      <c r="C617" s="146" t="str">
        <f>C616</f>
        <v>FPR121</v>
      </c>
      <c r="D617" s="146" t="str">
        <f>D616</f>
        <v>Chicken Ndl Soup - K</v>
      </c>
      <c r="E617" s="146" t="str">
        <f>E616</f>
        <v>Item</v>
      </c>
      <c r="F617" s="147" t="str">
        <f>F616</f>
        <v>KITCHEN</v>
      </c>
      <c r="G617" s="145" t="s">
        <v>429</v>
      </c>
      <c r="H617" s="145" t="s">
        <v>18</v>
      </c>
      <c r="I617" s="145" t="s">
        <v>1165</v>
      </c>
      <c r="J617" s="149">
        <v>945</v>
      </c>
      <c r="K617" s="149"/>
      <c r="L617" s="150">
        <v>0</v>
      </c>
      <c r="M617" s="150">
        <v>72.551666666666605</v>
      </c>
      <c r="N617" s="151">
        <v>21</v>
      </c>
    </row>
    <row r="618" spans="1:14" ht="15" hidden="1" customHeight="1">
      <c r="A618" t="str">
        <f>VLOOKUP(C618,'Main Data'!C:C,1,0)</f>
        <v>FPR122</v>
      </c>
      <c r="B618" s="146"/>
      <c r="C618" s="144" t="s">
        <v>1170</v>
      </c>
      <c r="D618" s="144" t="s">
        <v>1171</v>
      </c>
      <c r="E618" s="144" t="s">
        <v>3</v>
      </c>
      <c r="F618" s="144" t="s">
        <v>16</v>
      </c>
      <c r="G618" s="145" t="s">
        <v>43</v>
      </c>
      <c r="H618" s="145" t="s">
        <v>18</v>
      </c>
      <c r="I618" s="145" t="s">
        <v>1165</v>
      </c>
      <c r="J618" s="149">
        <v>5460</v>
      </c>
      <c r="K618" s="149"/>
      <c r="L618" s="150">
        <v>19.5</v>
      </c>
      <c r="M618" s="150">
        <v>671.74341336441398</v>
      </c>
      <c r="N618" s="151">
        <v>84</v>
      </c>
    </row>
    <row r="619" spans="1:14" ht="15" hidden="1" customHeight="1">
      <c r="A619" t="str">
        <f>VLOOKUP(C619,'Main Data'!C:C,1,0)</f>
        <v>FPR122</v>
      </c>
      <c r="B619" s="146"/>
      <c r="C619" s="146" t="str">
        <f>C618</f>
        <v>FPR122</v>
      </c>
      <c r="D619" s="146" t="str">
        <f>D618</f>
        <v>Chicken Tenders K</v>
      </c>
      <c r="E619" s="146" t="str">
        <f>E618</f>
        <v>Item</v>
      </c>
      <c r="F619" s="147" t="str">
        <f>F618</f>
        <v>KITCHEN</v>
      </c>
      <c r="G619" s="145" t="s">
        <v>429</v>
      </c>
      <c r="H619" s="145" t="s">
        <v>18</v>
      </c>
      <c r="I619" s="145" t="s">
        <v>1165</v>
      </c>
      <c r="J619" s="149">
        <v>3965</v>
      </c>
      <c r="K619" s="149"/>
      <c r="L619" s="150">
        <v>0</v>
      </c>
      <c r="M619" s="150">
        <v>482.22044444444401</v>
      </c>
      <c r="N619" s="151">
        <v>61</v>
      </c>
    </row>
    <row r="620" spans="1:14" ht="15" hidden="1" customHeight="1">
      <c r="A620" t="str">
        <f>VLOOKUP(C620,'Main Data'!C:C,1,0)</f>
        <v>FPR123</v>
      </c>
      <c r="B620" s="146"/>
      <c r="C620" s="144" t="s">
        <v>1172</v>
      </c>
      <c r="D620" s="144" t="s">
        <v>967</v>
      </c>
      <c r="E620" s="144" t="s">
        <v>3</v>
      </c>
      <c r="F620" s="144" t="s">
        <v>16</v>
      </c>
      <c r="G620" s="145" t="s">
        <v>427</v>
      </c>
      <c r="H620" s="145" t="s">
        <v>18</v>
      </c>
      <c r="I620" s="145" t="s">
        <v>1165</v>
      </c>
      <c r="J620" s="149">
        <v>1050</v>
      </c>
      <c r="K620" s="149"/>
      <c r="L620" s="150">
        <v>0</v>
      </c>
      <c r="M620" s="150">
        <v>197.078</v>
      </c>
      <c r="N620" s="151">
        <v>14</v>
      </c>
    </row>
    <row r="621" spans="1:14" ht="15" hidden="1" customHeight="1">
      <c r="A621" t="str">
        <f>VLOOKUP(C621,'Main Data'!C:C,1,0)</f>
        <v>FPR123</v>
      </c>
      <c r="B621" s="146"/>
      <c r="C621" s="146" t="str">
        <f t="shared" ref="C621:F622" si="9">C620</f>
        <v>FPR123</v>
      </c>
      <c r="D621" s="146" t="str">
        <f t="shared" si="9"/>
        <v>Chicken Cutlets</v>
      </c>
      <c r="E621" s="146" t="str">
        <f t="shared" si="9"/>
        <v>Item</v>
      </c>
      <c r="F621" s="147" t="str">
        <f t="shared" si="9"/>
        <v>KITCHEN</v>
      </c>
      <c r="G621" s="145" t="s">
        <v>43</v>
      </c>
      <c r="H621" s="145" t="s">
        <v>18</v>
      </c>
      <c r="I621" s="145" t="s">
        <v>1165</v>
      </c>
      <c r="J621" s="149">
        <v>600</v>
      </c>
      <c r="K621" s="149"/>
      <c r="L621" s="150">
        <v>0</v>
      </c>
      <c r="M621" s="150">
        <v>107.90600000000001</v>
      </c>
      <c r="N621" s="151">
        <v>8</v>
      </c>
    </row>
    <row r="622" spans="1:14" ht="15" hidden="1" customHeight="1">
      <c r="A622" t="str">
        <f>VLOOKUP(C622,'Main Data'!C:C,1,0)</f>
        <v>FPR123</v>
      </c>
      <c r="B622" s="146"/>
      <c r="C622" s="146" t="str">
        <f t="shared" si="9"/>
        <v>FPR123</v>
      </c>
      <c r="D622" s="146" t="str">
        <f t="shared" si="9"/>
        <v>Chicken Cutlets</v>
      </c>
      <c r="E622" s="146" t="str">
        <f t="shared" si="9"/>
        <v>Item</v>
      </c>
      <c r="F622" s="147" t="str">
        <f t="shared" si="9"/>
        <v>KITCHEN</v>
      </c>
      <c r="G622" s="145" t="s">
        <v>429</v>
      </c>
      <c r="H622" s="145" t="s">
        <v>18</v>
      </c>
      <c r="I622" s="145" t="s">
        <v>1165</v>
      </c>
      <c r="J622" s="149">
        <v>750</v>
      </c>
      <c r="K622" s="149"/>
      <c r="L622" s="150">
        <v>0</v>
      </c>
      <c r="M622" s="150">
        <v>140.57499999999999</v>
      </c>
      <c r="N622" s="151">
        <v>10</v>
      </c>
    </row>
    <row r="623" spans="1:14" ht="15" hidden="1" customHeight="1">
      <c r="A623" t="str">
        <f>VLOOKUP(C623,'Main Data'!C:C,1,0)</f>
        <v>FPR124</v>
      </c>
      <c r="B623" s="146"/>
      <c r="C623" s="145" t="s">
        <v>1173</v>
      </c>
      <c r="D623" s="145" t="s">
        <v>1174</v>
      </c>
      <c r="E623" s="145" t="s">
        <v>3</v>
      </c>
      <c r="F623" s="145" t="s">
        <v>16</v>
      </c>
      <c r="G623" s="145" t="s">
        <v>156</v>
      </c>
      <c r="H623" s="145" t="s">
        <v>655</v>
      </c>
      <c r="I623" s="145" t="s">
        <v>1165</v>
      </c>
      <c r="J623" s="149">
        <v>160</v>
      </c>
      <c r="K623" s="149"/>
      <c r="L623" s="150">
        <v>0</v>
      </c>
      <c r="M623" s="150">
        <v>18.41</v>
      </c>
      <c r="N623" s="151">
        <v>4</v>
      </c>
    </row>
    <row r="624" spans="1:14" ht="15" hidden="1" customHeight="1">
      <c r="A624" t="str">
        <f>VLOOKUP(C624,'Main Data'!C:C,1,0)</f>
        <v>FPR125</v>
      </c>
      <c r="B624" s="146"/>
      <c r="C624" s="144" t="s">
        <v>1175</v>
      </c>
      <c r="D624" s="144" t="s">
        <v>1176</v>
      </c>
      <c r="E624" s="144" t="s">
        <v>3</v>
      </c>
      <c r="F624" s="144" t="s">
        <v>16</v>
      </c>
      <c r="G624" s="145" t="s">
        <v>427</v>
      </c>
      <c r="H624" s="145" t="s">
        <v>18</v>
      </c>
      <c r="I624" s="145" t="s">
        <v>1165</v>
      </c>
      <c r="J624" s="149">
        <v>1495</v>
      </c>
      <c r="K624" s="149"/>
      <c r="L624" s="150">
        <v>0.37</v>
      </c>
      <c r="M624" s="150">
        <v>167.02875</v>
      </c>
      <c r="N624" s="151">
        <v>23</v>
      </c>
    </row>
    <row r="625" spans="1:14" ht="15" hidden="1" customHeight="1">
      <c r="A625" t="str">
        <f>VLOOKUP(C625,'Main Data'!C:C,1,0)</f>
        <v>FPR125</v>
      </c>
      <c r="B625" s="146"/>
      <c r="C625" s="146" t="str">
        <f>C624</f>
        <v>FPR125</v>
      </c>
      <c r="D625" s="146" t="str">
        <f>D624</f>
        <v>Bolognese K</v>
      </c>
      <c r="E625" s="146" t="str">
        <f>E624</f>
        <v>Item</v>
      </c>
      <c r="F625" s="147" t="str">
        <f>F624</f>
        <v>KITCHEN</v>
      </c>
      <c r="G625" s="145" t="s">
        <v>429</v>
      </c>
      <c r="H625" s="145" t="s">
        <v>18</v>
      </c>
      <c r="I625" s="145" t="s">
        <v>1165</v>
      </c>
      <c r="J625" s="149">
        <v>2210</v>
      </c>
      <c r="K625" s="149"/>
      <c r="L625" s="150">
        <v>0.79</v>
      </c>
      <c r="M625" s="150">
        <v>253.25266666666701</v>
      </c>
      <c r="N625" s="151">
        <v>34</v>
      </c>
    </row>
    <row r="626" spans="1:14" ht="15" hidden="1" customHeight="1">
      <c r="A626" t="str">
        <f>VLOOKUP(C626,'Main Data'!C:C,1,0)</f>
        <v>FPR126</v>
      </c>
      <c r="B626" s="146"/>
      <c r="C626" s="144" t="s">
        <v>1177</v>
      </c>
      <c r="D626" s="144" t="s">
        <v>1178</v>
      </c>
      <c r="E626" s="144" t="s">
        <v>3</v>
      </c>
      <c r="F626" s="144" t="s">
        <v>16</v>
      </c>
      <c r="G626" s="145" t="s">
        <v>427</v>
      </c>
      <c r="H626" s="145" t="s">
        <v>18</v>
      </c>
      <c r="I626" s="145" t="s">
        <v>1165</v>
      </c>
      <c r="J626" s="149">
        <v>910</v>
      </c>
      <c r="K626" s="149"/>
      <c r="L626" s="150">
        <v>13</v>
      </c>
      <c r="M626" s="150">
        <v>109.55500000000001</v>
      </c>
      <c r="N626" s="151">
        <v>14</v>
      </c>
    </row>
    <row r="627" spans="1:14" ht="15" hidden="1" customHeight="1">
      <c r="A627" t="str">
        <f>VLOOKUP(C627,'Main Data'!C:C,1,0)</f>
        <v>FPR126</v>
      </c>
      <c r="B627" s="146"/>
      <c r="C627" s="146" t="str">
        <f>C626</f>
        <v>FPR126</v>
      </c>
      <c r="D627" s="146" t="str">
        <f>D626</f>
        <v>Penne Chicken K</v>
      </c>
      <c r="E627" s="146" t="str">
        <f>E626</f>
        <v>Item</v>
      </c>
      <c r="F627" s="147" t="str">
        <f>F626</f>
        <v>KITCHEN</v>
      </c>
      <c r="G627" s="145" t="s">
        <v>429</v>
      </c>
      <c r="H627" s="145" t="s">
        <v>18</v>
      </c>
      <c r="I627" s="145" t="s">
        <v>1165</v>
      </c>
      <c r="J627" s="149">
        <v>975</v>
      </c>
      <c r="K627" s="149"/>
      <c r="L627" s="150">
        <v>0</v>
      </c>
      <c r="M627" s="150">
        <v>126.07666666666699</v>
      </c>
      <c r="N627" s="151">
        <v>15</v>
      </c>
    </row>
    <row r="628" spans="1:14" ht="15" hidden="1" customHeight="1">
      <c r="A628" t="str">
        <f>VLOOKUP(C628,'Main Data'!C:C,1,0)</f>
        <v>FPR127</v>
      </c>
      <c r="B628" s="146"/>
      <c r="C628" s="144" t="s">
        <v>1179</v>
      </c>
      <c r="D628" s="144" t="s">
        <v>1180</v>
      </c>
      <c r="E628" s="144" t="s">
        <v>3</v>
      </c>
      <c r="F628" s="144" t="s">
        <v>16</v>
      </c>
      <c r="G628" s="145" t="s">
        <v>427</v>
      </c>
      <c r="H628" s="145" t="s">
        <v>18</v>
      </c>
      <c r="I628" s="145" t="s">
        <v>1165</v>
      </c>
      <c r="J628" s="149">
        <v>40</v>
      </c>
      <c r="K628" s="149"/>
      <c r="L628" s="150">
        <v>0</v>
      </c>
      <c r="M628" s="150">
        <v>5.76</v>
      </c>
      <c r="N628" s="151">
        <v>1</v>
      </c>
    </row>
    <row r="629" spans="1:14" ht="15" hidden="1" customHeight="1">
      <c r="A629" t="str">
        <f>VLOOKUP(C629,'Main Data'!C:C,1,0)</f>
        <v>FPR127</v>
      </c>
      <c r="B629" s="146"/>
      <c r="C629" s="146" t="str">
        <f>C628</f>
        <v>FPR127</v>
      </c>
      <c r="D629" s="146" t="str">
        <f>D628</f>
        <v>Vegetables Puree K</v>
      </c>
      <c r="E629" s="146" t="str">
        <f>E628</f>
        <v>Item</v>
      </c>
      <c r="F629" s="147" t="str">
        <f>F628</f>
        <v>KITCHEN</v>
      </c>
      <c r="G629" s="145" t="s">
        <v>429</v>
      </c>
      <c r="H629" s="145" t="s">
        <v>18</v>
      </c>
      <c r="I629" s="145" t="s">
        <v>1165</v>
      </c>
      <c r="J629" s="149">
        <v>80</v>
      </c>
      <c r="K629" s="149"/>
      <c r="L629" s="150">
        <v>0</v>
      </c>
      <c r="M629" s="150">
        <v>11.45</v>
      </c>
      <c r="N629" s="151">
        <v>2</v>
      </c>
    </row>
    <row r="630" spans="1:14" ht="15" hidden="1" customHeight="1">
      <c r="A630" t="str">
        <f>VLOOKUP(C630,'Main Data'!C:C,1,0)</f>
        <v>FPRB001</v>
      </c>
      <c r="B630" s="146"/>
      <c r="C630" s="145" t="s">
        <v>1181</v>
      </c>
      <c r="D630" s="145" t="s">
        <v>1182</v>
      </c>
      <c r="E630" s="145" t="s">
        <v>3</v>
      </c>
      <c r="F630" s="145" t="s">
        <v>22</v>
      </c>
      <c r="G630" s="145" t="s">
        <v>23</v>
      </c>
      <c r="H630" s="145" t="s">
        <v>635</v>
      </c>
      <c r="I630" s="145" t="s">
        <v>1183</v>
      </c>
      <c r="J630" s="149">
        <v>2800</v>
      </c>
      <c r="K630" s="149"/>
      <c r="L630" s="150">
        <v>21</v>
      </c>
      <c r="M630" s="150">
        <v>519.53</v>
      </c>
      <c r="N630" s="151">
        <v>40</v>
      </c>
    </row>
    <row r="631" spans="1:14" ht="15" hidden="1" customHeight="1">
      <c r="A631" t="str">
        <f>VLOOKUP(C631,'Main Data'!C:C,1,0)</f>
        <v>FPRB002</v>
      </c>
      <c r="B631" s="146"/>
      <c r="C631" s="145" t="s">
        <v>1184</v>
      </c>
      <c r="D631" s="145" t="s">
        <v>1185</v>
      </c>
      <c r="E631" s="145" t="s">
        <v>3</v>
      </c>
      <c r="F631" s="145" t="s">
        <v>22</v>
      </c>
      <c r="G631" s="145" t="s">
        <v>23</v>
      </c>
      <c r="H631" s="145" t="s">
        <v>635</v>
      </c>
      <c r="I631" s="145" t="s">
        <v>1183</v>
      </c>
      <c r="J631" s="149">
        <v>2340</v>
      </c>
      <c r="K631" s="149"/>
      <c r="L631" s="150">
        <v>0</v>
      </c>
      <c r="M631" s="150">
        <v>456.3</v>
      </c>
      <c r="N631" s="151">
        <v>39</v>
      </c>
    </row>
    <row r="632" spans="1:14" ht="15" hidden="1" customHeight="1">
      <c r="A632" t="str">
        <f>VLOOKUP(C632,'Main Data'!C:C,1,0)</f>
        <v>FPRB003</v>
      </c>
      <c r="B632" s="146"/>
      <c r="C632" s="145" t="s">
        <v>1186</v>
      </c>
      <c r="D632" s="145" t="s">
        <v>1187</v>
      </c>
      <c r="E632" s="145" t="s">
        <v>3</v>
      </c>
      <c r="F632" s="145" t="s">
        <v>22</v>
      </c>
      <c r="G632" s="145" t="s">
        <v>23</v>
      </c>
      <c r="H632" s="145" t="s">
        <v>635</v>
      </c>
      <c r="I632" s="145" t="s">
        <v>1183</v>
      </c>
      <c r="J632" s="149">
        <v>3010</v>
      </c>
      <c r="K632" s="149"/>
      <c r="L632" s="150">
        <v>21</v>
      </c>
      <c r="M632" s="150">
        <v>530.47</v>
      </c>
      <c r="N632" s="151">
        <v>43</v>
      </c>
    </row>
    <row r="633" spans="1:14" ht="15" hidden="1" customHeight="1">
      <c r="A633" t="str">
        <f>VLOOKUP(C633,'Main Data'!C:C,1,0)</f>
        <v>FPRB010</v>
      </c>
      <c r="B633" s="146"/>
      <c r="C633" s="145" t="s">
        <v>1188</v>
      </c>
      <c r="D633" s="145" t="s">
        <v>1189</v>
      </c>
      <c r="E633" s="145" t="s">
        <v>3</v>
      </c>
      <c r="F633" s="145" t="s">
        <v>22</v>
      </c>
      <c r="G633" s="145" t="s">
        <v>23</v>
      </c>
      <c r="H633" s="145" t="s">
        <v>635</v>
      </c>
      <c r="I633" s="145" t="s">
        <v>1190</v>
      </c>
      <c r="J633" s="149">
        <v>2800</v>
      </c>
      <c r="K633" s="149"/>
      <c r="L633" s="150">
        <v>0</v>
      </c>
      <c r="M633" s="150">
        <v>637</v>
      </c>
      <c r="N633" s="151">
        <v>2</v>
      </c>
    </row>
    <row r="634" spans="1:14" ht="15" hidden="1" customHeight="1">
      <c r="A634" t="str">
        <f>VLOOKUP(C634,'Main Data'!C:C,1,0)</f>
        <v>FPRB012</v>
      </c>
      <c r="B634" s="146"/>
      <c r="C634" s="145" t="s">
        <v>1191</v>
      </c>
      <c r="D634" s="145" t="s">
        <v>1192</v>
      </c>
      <c r="E634" s="145" t="s">
        <v>3</v>
      </c>
      <c r="F634" s="145" t="s">
        <v>22</v>
      </c>
      <c r="G634" s="145" t="s">
        <v>23</v>
      </c>
      <c r="H634" s="145" t="s">
        <v>635</v>
      </c>
      <c r="I634" s="145" t="s">
        <v>1190</v>
      </c>
      <c r="J634" s="149">
        <v>15500</v>
      </c>
      <c r="K634" s="149"/>
      <c r="L634" s="150">
        <v>6.11</v>
      </c>
      <c r="M634" s="150">
        <v>2808</v>
      </c>
      <c r="N634" s="151">
        <v>10</v>
      </c>
    </row>
    <row r="635" spans="1:14" ht="15" hidden="1" customHeight="1">
      <c r="A635" t="str">
        <f>VLOOKUP(C635,'Main Data'!C:C,1,0)</f>
        <v>FPRB013</v>
      </c>
      <c r="B635" s="146"/>
      <c r="C635" s="145" t="s">
        <v>1193</v>
      </c>
      <c r="D635" s="145" t="s">
        <v>1194</v>
      </c>
      <c r="E635" s="145" t="s">
        <v>3</v>
      </c>
      <c r="F635" s="145" t="s">
        <v>22</v>
      </c>
      <c r="G635" s="145" t="s">
        <v>23</v>
      </c>
      <c r="H635" s="145" t="s">
        <v>635</v>
      </c>
      <c r="I635" s="145" t="s">
        <v>1190</v>
      </c>
      <c r="J635" s="149">
        <v>24500</v>
      </c>
      <c r="K635" s="149"/>
      <c r="L635" s="150">
        <v>58.07</v>
      </c>
      <c r="M635" s="150">
        <v>4373.47</v>
      </c>
      <c r="N635" s="151">
        <v>14</v>
      </c>
    </row>
    <row r="636" spans="1:14" ht="15" hidden="1" customHeight="1">
      <c r="A636" t="str">
        <f>VLOOKUP(C636,'Main Data'!C:C,1,0)</f>
        <v>FPRB014</v>
      </c>
      <c r="B636" s="146"/>
      <c r="C636" s="145" t="s">
        <v>1195</v>
      </c>
      <c r="D636" s="145" t="s">
        <v>1196</v>
      </c>
      <c r="E636" s="145" t="s">
        <v>3</v>
      </c>
      <c r="F636" s="145" t="s">
        <v>22</v>
      </c>
      <c r="G636" s="145" t="s">
        <v>23</v>
      </c>
      <c r="H636" s="145" t="s">
        <v>635</v>
      </c>
      <c r="I636" s="145" t="s">
        <v>1190</v>
      </c>
      <c r="J636" s="149">
        <v>960</v>
      </c>
      <c r="K636" s="149"/>
      <c r="L636" s="150">
        <v>0</v>
      </c>
      <c r="M636" s="150">
        <v>211.23</v>
      </c>
      <c r="N636" s="151">
        <v>4</v>
      </c>
    </row>
    <row r="637" spans="1:14" ht="15" hidden="1" customHeight="1">
      <c r="A637" t="str">
        <f>VLOOKUP(C637,'Main Data'!C:C,1,0)</f>
        <v>FPRB015</v>
      </c>
      <c r="B637" s="146"/>
      <c r="C637" s="145" t="s">
        <v>1197</v>
      </c>
      <c r="D637" s="145" t="s">
        <v>1198</v>
      </c>
      <c r="E637" s="145" t="s">
        <v>3</v>
      </c>
      <c r="F637" s="145" t="s">
        <v>22</v>
      </c>
      <c r="G637" s="145" t="s">
        <v>23</v>
      </c>
      <c r="H637" s="145" t="s">
        <v>635</v>
      </c>
      <c r="I637" s="145" t="s">
        <v>1199</v>
      </c>
      <c r="J637" s="149">
        <v>6895</v>
      </c>
      <c r="K637" s="149"/>
      <c r="L637" s="150">
        <v>107.91</v>
      </c>
      <c r="M637" s="150">
        <v>1022.31128205128</v>
      </c>
      <c r="N637" s="151">
        <v>98.5</v>
      </c>
    </row>
    <row r="638" spans="1:14" ht="15" hidden="1" customHeight="1">
      <c r="A638" t="str">
        <f>VLOOKUP(C638,'Main Data'!C:C,1,0)</f>
        <v>FPRB017</v>
      </c>
      <c r="B638" s="146"/>
      <c r="C638" s="145" t="s">
        <v>1200</v>
      </c>
      <c r="D638" s="145" t="s">
        <v>1201</v>
      </c>
      <c r="E638" s="145" t="s">
        <v>3</v>
      </c>
      <c r="F638" s="145" t="s">
        <v>22</v>
      </c>
      <c r="G638" s="145" t="s">
        <v>23</v>
      </c>
      <c r="H638" s="145" t="s">
        <v>635</v>
      </c>
      <c r="I638" s="145" t="s">
        <v>1199</v>
      </c>
      <c r="J638" s="149">
        <v>2025</v>
      </c>
      <c r="K638" s="149"/>
      <c r="L638" s="150">
        <v>1.48</v>
      </c>
      <c r="M638" s="150">
        <v>174.31</v>
      </c>
      <c r="N638" s="151">
        <v>27</v>
      </c>
    </row>
    <row r="639" spans="1:14" ht="15" hidden="1" customHeight="1">
      <c r="A639" t="str">
        <f>VLOOKUP(C639,'Main Data'!C:C,1,0)</f>
        <v>FPRB020</v>
      </c>
      <c r="B639" s="146"/>
      <c r="C639" s="145" t="s">
        <v>1202</v>
      </c>
      <c r="D639" s="145" t="s">
        <v>1203</v>
      </c>
      <c r="E639" s="145" t="s">
        <v>3</v>
      </c>
      <c r="F639" s="145" t="s">
        <v>22</v>
      </c>
      <c r="G639" s="145" t="s">
        <v>23</v>
      </c>
      <c r="H639" s="145" t="s">
        <v>635</v>
      </c>
      <c r="I639" s="145" t="s">
        <v>1199</v>
      </c>
      <c r="J639" s="149">
        <v>180</v>
      </c>
      <c r="K639" s="149"/>
      <c r="L639" s="150">
        <v>0</v>
      </c>
      <c r="M639" s="150">
        <v>14.35</v>
      </c>
      <c r="N639" s="151">
        <v>2</v>
      </c>
    </row>
    <row r="640" spans="1:14" ht="15" hidden="1" customHeight="1">
      <c r="A640" t="str">
        <f>VLOOKUP(C640,'Main Data'!C:C,1,0)</f>
        <v>FPRB025</v>
      </c>
      <c r="B640" s="146"/>
      <c r="C640" s="145" t="s">
        <v>1204</v>
      </c>
      <c r="D640" s="145" t="s">
        <v>1205</v>
      </c>
      <c r="E640" s="145" t="s">
        <v>3</v>
      </c>
      <c r="F640" s="145" t="s">
        <v>22</v>
      </c>
      <c r="G640" s="145" t="s">
        <v>23</v>
      </c>
      <c r="H640" s="145" t="s">
        <v>635</v>
      </c>
      <c r="I640" s="145" t="s">
        <v>1199</v>
      </c>
      <c r="J640" s="149">
        <v>75</v>
      </c>
      <c r="K640" s="149"/>
      <c r="L640" s="150">
        <v>0</v>
      </c>
      <c r="M640" s="150">
        <v>11.13</v>
      </c>
      <c r="N640" s="151">
        <v>1</v>
      </c>
    </row>
    <row r="641" spans="1:14" ht="15" hidden="1" customHeight="1">
      <c r="A641" t="str">
        <f>VLOOKUP(C641,'Main Data'!C:C,1,0)</f>
        <v>FPRB026</v>
      </c>
      <c r="B641" s="146"/>
      <c r="C641" s="145" t="s">
        <v>1206</v>
      </c>
      <c r="D641" s="145" t="s">
        <v>1207</v>
      </c>
      <c r="E641" s="145" t="s">
        <v>3</v>
      </c>
      <c r="F641" s="145" t="s">
        <v>22</v>
      </c>
      <c r="G641" s="145" t="s">
        <v>23</v>
      </c>
      <c r="H641" s="145" t="s">
        <v>635</v>
      </c>
      <c r="I641" s="145" t="s">
        <v>1199</v>
      </c>
      <c r="J641" s="149">
        <v>425</v>
      </c>
      <c r="K641" s="149"/>
      <c r="L641" s="150">
        <v>0</v>
      </c>
      <c r="M641" s="150">
        <v>54.746666666666698</v>
      </c>
      <c r="N641" s="151">
        <v>5</v>
      </c>
    </row>
    <row r="642" spans="1:14" ht="15" hidden="1" customHeight="1">
      <c r="A642" t="str">
        <f>VLOOKUP(C642,'Main Data'!C:C,1,0)</f>
        <v>FPRB031</v>
      </c>
      <c r="B642" s="146"/>
      <c r="C642" s="145" t="s">
        <v>1208</v>
      </c>
      <c r="D642" s="145" t="s">
        <v>1209</v>
      </c>
      <c r="E642" s="145" t="s">
        <v>3</v>
      </c>
      <c r="F642" s="145" t="s">
        <v>22</v>
      </c>
      <c r="G642" s="145" t="s">
        <v>23</v>
      </c>
      <c r="H642" s="145" t="s">
        <v>635</v>
      </c>
      <c r="I642" s="145" t="s">
        <v>1199</v>
      </c>
      <c r="J642" s="149">
        <v>95</v>
      </c>
      <c r="K642" s="149"/>
      <c r="L642" s="150">
        <v>0</v>
      </c>
      <c r="M642" s="150">
        <v>11.27</v>
      </c>
      <c r="N642" s="151">
        <v>1</v>
      </c>
    </row>
    <row r="643" spans="1:14" ht="15" hidden="1" customHeight="1">
      <c r="A643" t="str">
        <f>VLOOKUP(C643,'Main Data'!C:C,1,0)</f>
        <v>FPRB032</v>
      </c>
      <c r="B643" s="146"/>
      <c r="C643" s="145" t="s">
        <v>1210</v>
      </c>
      <c r="D643" s="145" t="s">
        <v>1211</v>
      </c>
      <c r="E643" s="145" t="s">
        <v>3</v>
      </c>
      <c r="F643" s="145" t="s">
        <v>22</v>
      </c>
      <c r="G643" s="145" t="s">
        <v>23</v>
      </c>
      <c r="H643" s="145" t="s">
        <v>635</v>
      </c>
      <c r="I643" s="145" t="s">
        <v>1199</v>
      </c>
      <c r="J643" s="149">
        <v>1400</v>
      </c>
      <c r="K643" s="149"/>
      <c r="L643" s="150">
        <v>0</v>
      </c>
      <c r="M643" s="150">
        <v>221.16</v>
      </c>
      <c r="N643" s="151">
        <v>20</v>
      </c>
    </row>
    <row r="644" spans="1:14" ht="15" hidden="1" customHeight="1">
      <c r="A644" t="str">
        <f>VLOOKUP(C644,'Main Data'!C:C,1,0)</f>
        <v>FPRB036</v>
      </c>
      <c r="B644" s="146"/>
      <c r="C644" s="145" t="s">
        <v>1212</v>
      </c>
      <c r="D644" s="145" t="s">
        <v>1213</v>
      </c>
      <c r="E644" s="145" t="s">
        <v>3</v>
      </c>
      <c r="F644" s="145" t="s">
        <v>22</v>
      </c>
      <c r="G644" s="145" t="s">
        <v>23</v>
      </c>
      <c r="H644" s="145" t="s">
        <v>635</v>
      </c>
      <c r="I644" s="145" t="s">
        <v>1199</v>
      </c>
      <c r="J644" s="149">
        <v>637.5</v>
      </c>
      <c r="K644" s="149"/>
      <c r="L644" s="150">
        <v>0</v>
      </c>
      <c r="M644" s="150">
        <v>48.28</v>
      </c>
      <c r="N644" s="151">
        <v>8.5</v>
      </c>
    </row>
    <row r="645" spans="1:14" ht="15" hidden="1" customHeight="1">
      <c r="A645" t="str">
        <f>VLOOKUP(C645,'Main Data'!C:C,1,0)</f>
        <v>FPRB040</v>
      </c>
      <c r="B645" s="146"/>
      <c r="C645" s="145" t="s">
        <v>1214</v>
      </c>
      <c r="D645" s="145" t="s">
        <v>1215</v>
      </c>
      <c r="E645" s="145" t="s">
        <v>3</v>
      </c>
      <c r="F645" s="145" t="s">
        <v>22</v>
      </c>
      <c r="G645" s="145" t="s">
        <v>23</v>
      </c>
      <c r="H645" s="145" t="s">
        <v>635</v>
      </c>
      <c r="I645" s="145" t="s">
        <v>1199</v>
      </c>
      <c r="J645" s="149">
        <v>300</v>
      </c>
      <c r="K645" s="149"/>
      <c r="L645" s="150">
        <v>0</v>
      </c>
      <c r="M645" s="150">
        <v>51.74</v>
      </c>
      <c r="N645" s="151">
        <v>4</v>
      </c>
    </row>
    <row r="646" spans="1:14" ht="15" hidden="1" customHeight="1">
      <c r="A646" t="str">
        <f>VLOOKUP(C646,'Main Data'!C:C,1,0)</f>
        <v>FPRB043</v>
      </c>
      <c r="B646" s="146"/>
      <c r="C646" s="145" t="s">
        <v>1216</v>
      </c>
      <c r="D646" s="145" t="s">
        <v>1217</v>
      </c>
      <c r="E646" s="145" t="s">
        <v>3</v>
      </c>
      <c r="F646" s="145" t="s">
        <v>22</v>
      </c>
      <c r="G646" s="145" t="s">
        <v>23</v>
      </c>
      <c r="H646" s="145" t="s">
        <v>635</v>
      </c>
      <c r="I646" s="145" t="s">
        <v>1199</v>
      </c>
      <c r="J646" s="149">
        <v>55</v>
      </c>
      <c r="K646" s="149"/>
      <c r="L646" s="150">
        <v>0</v>
      </c>
      <c r="M646" s="150">
        <v>12</v>
      </c>
      <c r="N646" s="151">
        <v>1</v>
      </c>
    </row>
    <row r="647" spans="1:14" ht="15" hidden="1" customHeight="1">
      <c r="A647" t="str">
        <f>VLOOKUP(C647,'Main Data'!C:C,1,0)</f>
        <v>FPRB044</v>
      </c>
      <c r="B647" s="146"/>
      <c r="C647" s="145" t="s">
        <v>1218</v>
      </c>
      <c r="D647" s="145" t="s">
        <v>1219</v>
      </c>
      <c r="E647" s="145" t="s">
        <v>3</v>
      </c>
      <c r="F647" s="145" t="s">
        <v>22</v>
      </c>
      <c r="G647" s="145" t="s">
        <v>23</v>
      </c>
      <c r="H647" s="145" t="s">
        <v>635</v>
      </c>
      <c r="I647" s="145" t="s">
        <v>1199</v>
      </c>
      <c r="J647" s="149">
        <v>85</v>
      </c>
      <c r="K647" s="149"/>
      <c r="L647" s="150">
        <v>0</v>
      </c>
      <c r="M647" s="150">
        <v>9.7200000000000006</v>
      </c>
      <c r="N647" s="151">
        <v>1</v>
      </c>
    </row>
    <row r="648" spans="1:14" ht="15" hidden="1" customHeight="1">
      <c r="A648" t="str">
        <f>VLOOKUP(C648,'Main Data'!C:C,1,0)</f>
        <v>FPRB045</v>
      </c>
      <c r="B648" s="146"/>
      <c r="C648" s="145" t="s">
        <v>1220</v>
      </c>
      <c r="D648" s="145" t="s">
        <v>1221</v>
      </c>
      <c r="E648" s="145" t="s">
        <v>3</v>
      </c>
      <c r="F648" s="145" t="s">
        <v>22</v>
      </c>
      <c r="G648" s="145" t="s">
        <v>23</v>
      </c>
      <c r="H648" s="145" t="s">
        <v>635</v>
      </c>
      <c r="I648" s="145" t="s">
        <v>1199</v>
      </c>
      <c r="J648" s="149">
        <v>140</v>
      </c>
      <c r="K648" s="149"/>
      <c r="L648" s="150">
        <v>0</v>
      </c>
      <c r="M648" s="150">
        <v>24.24</v>
      </c>
      <c r="N648" s="151">
        <v>2</v>
      </c>
    </row>
    <row r="649" spans="1:14" ht="15" hidden="1" customHeight="1">
      <c r="A649" t="str">
        <f>VLOOKUP(C649,'Main Data'!C:C,1,0)</f>
        <v>FPRB054</v>
      </c>
      <c r="B649" s="146"/>
      <c r="C649" s="145" t="s">
        <v>1222</v>
      </c>
      <c r="D649" s="145" t="s">
        <v>1223</v>
      </c>
      <c r="E649" s="145" t="s">
        <v>3</v>
      </c>
      <c r="F649" s="145" t="s">
        <v>22</v>
      </c>
      <c r="G649" s="145" t="s">
        <v>23</v>
      </c>
      <c r="H649" s="145" t="s">
        <v>635</v>
      </c>
      <c r="I649" s="145" t="s">
        <v>1199</v>
      </c>
      <c r="J649" s="149">
        <v>525</v>
      </c>
      <c r="K649" s="149"/>
      <c r="L649" s="150">
        <v>0</v>
      </c>
      <c r="M649" s="150">
        <v>64.55</v>
      </c>
      <c r="N649" s="151">
        <v>7</v>
      </c>
    </row>
    <row r="650" spans="1:14" ht="15" hidden="1" customHeight="1">
      <c r="A650" t="str">
        <f>VLOOKUP(C650,'Main Data'!C:C,1,0)</f>
        <v>FPRB067</v>
      </c>
      <c r="B650" s="146"/>
      <c r="C650" s="145" t="s">
        <v>1224</v>
      </c>
      <c r="D650" s="145" t="s">
        <v>1225</v>
      </c>
      <c r="E650" s="145" t="s">
        <v>3</v>
      </c>
      <c r="F650" s="145" t="s">
        <v>22</v>
      </c>
      <c r="G650" s="145" t="s">
        <v>23</v>
      </c>
      <c r="H650" s="145" t="s">
        <v>635</v>
      </c>
      <c r="I650" s="145" t="s">
        <v>1226</v>
      </c>
      <c r="J650" s="149">
        <v>280</v>
      </c>
      <c r="K650" s="149"/>
      <c r="L650" s="150">
        <v>0</v>
      </c>
      <c r="M650" s="150">
        <v>35.655999999999999</v>
      </c>
      <c r="N650" s="151">
        <v>4</v>
      </c>
    </row>
    <row r="651" spans="1:14" ht="15" hidden="1" customHeight="1">
      <c r="A651" t="str">
        <f>VLOOKUP(C651,'Main Data'!C:C,1,0)</f>
        <v>FPRB068</v>
      </c>
      <c r="B651" s="146"/>
      <c r="C651" s="145" t="s">
        <v>1227</v>
      </c>
      <c r="D651" s="145" t="s">
        <v>1228</v>
      </c>
      <c r="E651" s="145" t="s">
        <v>3</v>
      </c>
      <c r="F651" s="145" t="s">
        <v>22</v>
      </c>
      <c r="G651" s="145" t="s">
        <v>23</v>
      </c>
      <c r="H651" s="145" t="s">
        <v>635</v>
      </c>
      <c r="I651" s="145" t="s">
        <v>1226</v>
      </c>
      <c r="J651" s="149">
        <v>140</v>
      </c>
      <c r="K651" s="149"/>
      <c r="L651" s="150">
        <v>0</v>
      </c>
      <c r="M651" s="150">
        <v>20.059999999999999</v>
      </c>
      <c r="N651" s="151">
        <v>2</v>
      </c>
    </row>
    <row r="652" spans="1:14" ht="15" hidden="1" customHeight="1">
      <c r="A652" t="str">
        <f>VLOOKUP(C652,'Main Data'!C:C,1,0)</f>
        <v>FPRB069</v>
      </c>
      <c r="B652" s="146"/>
      <c r="C652" s="145" t="s">
        <v>1229</v>
      </c>
      <c r="D652" s="145" t="s">
        <v>1230</v>
      </c>
      <c r="E652" s="145" t="s">
        <v>3</v>
      </c>
      <c r="F652" s="145" t="s">
        <v>22</v>
      </c>
      <c r="G652" s="145" t="s">
        <v>23</v>
      </c>
      <c r="H652" s="145" t="s">
        <v>635</v>
      </c>
      <c r="I652" s="145" t="s">
        <v>1226</v>
      </c>
      <c r="J652" s="149">
        <v>630</v>
      </c>
      <c r="K652" s="149"/>
      <c r="L652" s="150">
        <v>0</v>
      </c>
      <c r="M652" s="150">
        <v>60.6</v>
      </c>
      <c r="N652" s="151">
        <v>7</v>
      </c>
    </row>
    <row r="653" spans="1:14" ht="15" hidden="1" customHeight="1">
      <c r="A653" t="str">
        <f>VLOOKUP(C653,'Main Data'!C:C,1,0)</f>
        <v>FPRB072</v>
      </c>
      <c r="B653" s="146"/>
      <c r="C653" s="145" t="s">
        <v>1231</v>
      </c>
      <c r="D653" s="145" t="s">
        <v>1232</v>
      </c>
      <c r="E653" s="145" t="s">
        <v>3</v>
      </c>
      <c r="F653" s="145" t="s">
        <v>22</v>
      </c>
      <c r="G653" s="145" t="s">
        <v>23</v>
      </c>
      <c r="H653" s="145" t="s">
        <v>635</v>
      </c>
      <c r="I653" s="145" t="s">
        <v>1226</v>
      </c>
      <c r="J653" s="149">
        <v>180</v>
      </c>
      <c r="K653" s="149"/>
      <c r="L653" s="150">
        <v>0</v>
      </c>
      <c r="M653" s="150">
        <v>17.920000000000002</v>
      </c>
      <c r="N653" s="151">
        <v>3</v>
      </c>
    </row>
    <row r="654" spans="1:14" ht="15" hidden="1" customHeight="1">
      <c r="A654" t="str">
        <f>VLOOKUP(C654,'Main Data'!C:C,1,0)</f>
        <v>FPRB073</v>
      </c>
      <c r="B654" s="146"/>
      <c r="C654" s="145" t="s">
        <v>1233</v>
      </c>
      <c r="D654" s="145" t="s">
        <v>35</v>
      </c>
      <c r="E654" s="145" t="s">
        <v>3</v>
      </c>
      <c r="F654" s="145" t="s">
        <v>22</v>
      </c>
      <c r="G654" s="145" t="s">
        <v>23</v>
      </c>
      <c r="H654" s="145" t="s">
        <v>635</v>
      </c>
      <c r="I654" s="145" t="s">
        <v>1234</v>
      </c>
      <c r="J654" s="149">
        <v>0</v>
      </c>
      <c r="K654" s="149"/>
      <c r="L654" s="150">
        <v>0</v>
      </c>
      <c r="M654" s="150">
        <v>8.68</v>
      </c>
      <c r="N654" s="151">
        <v>3</v>
      </c>
    </row>
    <row r="655" spans="1:14" ht="15" hidden="1" customHeight="1">
      <c r="A655" t="str">
        <f>VLOOKUP(C655,'Main Data'!C:C,1,0)</f>
        <v>FPRB074</v>
      </c>
      <c r="B655" s="146"/>
      <c r="C655" s="145" t="s">
        <v>1235</v>
      </c>
      <c r="D655" s="145" t="s">
        <v>38</v>
      </c>
      <c r="E655" s="145" t="s">
        <v>3</v>
      </c>
      <c r="F655" s="145" t="s">
        <v>22</v>
      </c>
      <c r="G655" s="145" t="s">
        <v>23</v>
      </c>
      <c r="H655" s="145" t="s">
        <v>635</v>
      </c>
      <c r="I655" s="145" t="s">
        <v>1234</v>
      </c>
      <c r="J655" s="149">
        <v>0</v>
      </c>
      <c r="K655" s="149"/>
      <c r="L655" s="150">
        <v>0</v>
      </c>
      <c r="M655" s="150">
        <v>5.78</v>
      </c>
      <c r="N655" s="151">
        <v>2</v>
      </c>
    </row>
    <row r="656" spans="1:14" ht="15" hidden="1" customHeight="1">
      <c r="A656" t="str">
        <f>VLOOKUP(C656,'Main Data'!C:C,1,0)</f>
        <v>FPRB076</v>
      </c>
      <c r="B656" s="146"/>
      <c r="C656" s="145" t="s">
        <v>1236</v>
      </c>
      <c r="D656" s="145" t="s">
        <v>1237</v>
      </c>
      <c r="E656" s="145" t="s">
        <v>3</v>
      </c>
      <c r="F656" s="145" t="s">
        <v>22</v>
      </c>
      <c r="G656" s="145" t="s">
        <v>23</v>
      </c>
      <c r="H656" s="145" t="s">
        <v>635</v>
      </c>
      <c r="I656" s="145" t="s">
        <v>1234</v>
      </c>
      <c r="J656" s="149">
        <v>0</v>
      </c>
      <c r="K656" s="149"/>
      <c r="L656" s="150">
        <v>0</v>
      </c>
      <c r="M656" s="150">
        <v>2.06</v>
      </c>
      <c r="N656" s="151">
        <v>1</v>
      </c>
    </row>
    <row r="657" spans="1:14" ht="15" hidden="1" customHeight="1">
      <c r="A657" t="str">
        <f>VLOOKUP(C657,'Main Data'!C:C,1,0)</f>
        <v>FPRB077</v>
      </c>
      <c r="B657" s="146"/>
      <c r="C657" s="145" t="s">
        <v>1238</v>
      </c>
      <c r="D657" s="145" t="s">
        <v>1239</v>
      </c>
      <c r="E657" s="145" t="s">
        <v>3</v>
      </c>
      <c r="F657" s="145" t="s">
        <v>22</v>
      </c>
      <c r="G657" s="145" t="s">
        <v>23</v>
      </c>
      <c r="H657" s="145" t="s">
        <v>635</v>
      </c>
      <c r="I657" s="145" t="s">
        <v>1234</v>
      </c>
      <c r="J657" s="149">
        <v>0</v>
      </c>
      <c r="K657" s="149"/>
      <c r="L657" s="150">
        <v>0</v>
      </c>
      <c r="M657" s="150">
        <v>2.4</v>
      </c>
      <c r="N657" s="151">
        <v>2</v>
      </c>
    </row>
    <row r="658" spans="1:14" ht="15" hidden="1" customHeight="1">
      <c r="A658" t="str">
        <f>VLOOKUP(C658,'Main Data'!C:C,1,0)</f>
        <v>FPRB079</v>
      </c>
      <c r="B658" s="146"/>
      <c r="C658" s="145" t="s">
        <v>1240</v>
      </c>
      <c r="D658" s="145" t="s">
        <v>40</v>
      </c>
      <c r="E658" s="145" t="s">
        <v>3</v>
      </c>
      <c r="F658" s="145" t="s">
        <v>22</v>
      </c>
      <c r="G658" s="145" t="s">
        <v>23</v>
      </c>
      <c r="H658" s="145" t="s">
        <v>635</v>
      </c>
      <c r="I658" s="145" t="s">
        <v>1234</v>
      </c>
      <c r="J658" s="149">
        <v>0</v>
      </c>
      <c r="K658" s="149"/>
      <c r="L658" s="150">
        <v>0</v>
      </c>
      <c r="M658" s="150">
        <v>2.06</v>
      </c>
      <c r="N658" s="151">
        <v>1</v>
      </c>
    </row>
    <row r="659" spans="1:14" ht="15" hidden="1" customHeight="1">
      <c r="A659" t="str">
        <f>VLOOKUP(C659,'Main Data'!C:C,1,0)</f>
        <v>FPRB084</v>
      </c>
      <c r="B659" s="146"/>
      <c r="C659" s="145" t="s">
        <v>1241</v>
      </c>
      <c r="D659" s="145" t="s">
        <v>1242</v>
      </c>
      <c r="E659" s="145" t="s">
        <v>3</v>
      </c>
      <c r="F659" s="145" t="s">
        <v>22</v>
      </c>
      <c r="G659" s="145" t="s">
        <v>23</v>
      </c>
      <c r="H659" s="145" t="s">
        <v>635</v>
      </c>
      <c r="I659" s="145" t="s">
        <v>1243</v>
      </c>
      <c r="J659" s="149">
        <v>650</v>
      </c>
      <c r="K659" s="149"/>
      <c r="L659" s="150">
        <v>0</v>
      </c>
      <c r="M659" s="150">
        <v>114.4</v>
      </c>
      <c r="N659" s="151">
        <v>1</v>
      </c>
    </row>
    <row r="660" spans="1:14" ht="15" hidden="1" customHeight="1">
      <c r="A660" t="str">
        <f>VLOOKUP(C660,'Main Data'!C:C,1,0)</f>
        <v>FPRB089</v>
      </c>
      <c r="B660" s="146"/>
      <c r="C660" s="145" t="s">
        <v>1244</v>
      </c>
      <c r="D660" s="145" t="s">
        <v>1245</v>
      </c>
      <c r="E660" s="145" t="s">
        <v>3</v>
      </c>
      <c r="F660" s="145" t="s">
        <v>22</v>
      </c>
      <c r="G660" s="145" t="s">
        <v>23</v>
      </c>
      <c r="H660" s="145" t="s">
        <v>635</v>
      </c>
      <c r="I660" s="145" t="s">
        <v>1243</v>
      </c>
      <c r="J660" s="149">
        <v>880</v>
      </c>
      <c r="K660" s="149"/>
      <c r="L660" s="150">
        <v>0</v>
      </c>
      <c r="M660" s="150">
        <v>106.56</v>
      </c>
      <c r="N660" s="151">
        <v>11</v>
      </c>
    </row>
    <row r="661" spans="1:14" ht="15" hidden="1" customHeight="1">
      <c r="A661" t="str">
        <f>VLOOKUP(C661,'Main Data'!C:C,1,0)</f>
        <v>FPRB090</v>
      </c>
      <c r="B661" s="146"/>
      <c r="C661" s="145" t="s">
        <v>1246</v>
      </c>
      <c r="D661" s="145" t="s">
        <v>1247</v>
      </c>
      <c r="E661" s="145" t="s">
        <v>3</v>
      </c>
      <c r="F661" s="145" t="s">
        <v>22</v>
      </c>
      <c r="G661" s="145" t="s">
        <v>23</v>
      </c>
      <c r="H661" s="145" t="s">
        <v>635</v>
      </c>
      <c r="I661" s="145" t="s">
        <v>1243</v>
      </c>
      <c r="J661" s="149">
        <v>1680</v>
      </c>
      <c r="K661" s="149"/>
      <c r="L661" s="150">
        <v>0</v>
      </c>
      <c r="M661" s="150">
        <v>320.32</v>
      </c>
      <c r="N661" s="151">
        <v>14</v>
      </c>
    </row>
    <row r="662" spans="1:14" ht="15" hidden="1" customHeight="1">
      <c r="A662" t="str">
        <f>VLOOKUP(C662,'Main Data'!C:C,1,0)</f>
        <v>FPRB093</v>
      </c>
      <c r="B662" s="146"/>
      <c r="C662" s="145" t="s">
        <v>1248</v>
      </c>
      <c r="D662" s="145" t="s">
        <v>1249</v>
      </c>
      <c r="E662" s="145" t="s">
        <v>3</v>
      </c>
      <c r="F662" s="145" t="s">
        <v>22</v>
      </c>
      <c r="G662" s="145" t="s">
        <v>23</v>
      </c>
      <c r="H662" s="145" t="s">
        <v>635</v>
      </c>
      <c r="I662" s="145" t="s">
        <v>1250</v>
      </c>
      <c r="J662" s="149">
        <v>6800</v>
      </c>
      <c r="K662" s="149"/>
      <c r="L662" s="150">
        <v>0</v>
      </c>
      <c r="M662" s="150">
        <v>1309.2</v>
      </c>
      <c r="N662" s="151">
        <v>8</v>
      </c>
    </row>
    <row r="663" spans="1:14" ht="15" hidden="1" customHeight="1">
      <c r="A663" t="str">
        <f>VLOOKUP(C663,'Main Data'!C:C,1,0)</f>
        <v>FPRB094</v>
      </c>
      <c r="B663" s="146"/>
      <c r="C663" s="145" t="s">
        <v>1251</v>
      </c>
      <c r="D663" s="145" t="s">
        <v>1252</v>
      </c>
      <c r="E663" s="145" t="s">
        <v>3</v>
      </c>
      <c r="F663" s="145" t="s">
        <v>22</v>
      </c>
      <c r="G663" s="145" t="s">
        <v>23</v>
      </c>
      <c r="H663" s="145" t="s">
        <v>635</v>
      </c>
      <c r="I663" s="145" t="s">
        <v>1250</v>
      </c>
      <c r="J663" s="149">
        <v>3120</v>
      </c>
      <c r="K663" s="149"/>
      <c r="L663" s="150">
        <v>0</v>
      </c>
      <c r="M663" s="150">
        <v>557.54</v>
      </c>
      <c r="N663" s="151">
        <v>6</v>
      </c>
    </row>
    <row r="664" spans="1:14" ht="15" hidden="1" customHeight="1">
      <c r="A664" t="str">
        <f>VLOOKUP(C664,'Main Data'!C:C,1,0)</f>
        <v>FPRB095</v>
      </c>
      <c r="B664" s="146"/>
      <c r="C664" s="145" t="s">
        <v>1253</v>
      </c>
      <c r="D664" s="145" t="s">
        <v>1254</v>
      </c>
      <c r="E664" s="145" t="s">
        <v>3</v>
      </c>
      <c r="F664" s="145" t="s">
        <v>22</v>
      </c>
      <c r="G664" s="145" t="s">
        <v>23</v>
      </c>
      <c r="H664" s="145" t="s">
        <v>635</v>
      </c>
      <c r="I664" s="145" t="s">
        <v>1250</v>
      </c>
      <c r="J664" s="149">
        <v>1560</v>
      </c>
      <c r="K664" s="149"/>
      <c r="L664" s="150">
        <v>175.5</v>
      </c>
      <c r="M664" s="150">
        <v>132</v>
      </c>
      <c r="N664" s="151">
        <v>4</v>
      </c>
    </row>
    <row r="665" spans="1:14" ht="15" hidden="1" customHeight="1">
      <c r="A665" t="str">
        <f>VLOOKUP(C665,'Main Data'!C:C,1,0)</f>
        <v>FPRB096</v>
      </c>
      <c r="B665" s="146"/>
      <c r="C665" s="145" t="s">
        <v>1255</v>
      </c>
      <c r="D665" s="145" t="s">
        <v>1256</v>
      </c>
      <c r="E665" s="145" t="s">
        <v>3</v>
      </c>
      <c r="F665" s="145" t="s">
        <v>22</v>
      </c>
      <c r="G665" s="145" t="s">
        <v>23</v>
      </c>
      <c r="H665" s="145" t="s">
        <v>635</v>
      </c>
      <c r="I665" s="145" t="s">
        <v>1250</v>
      </c>
      <c r="J665" s="149">
        <v>630</v>
      </c>
      <c r="K665" s="149"/>
      <c r="L665" s="150">
        <v>0</v>
      </c>
      <c r="M665" s="150">
        <v>111.5</v>
      </c>
      <c r="N665" s="151">
        <v>6</v>
      </c>
    </row>
    <row r="666" spans="1:14" ht="15" hidden="1" customHeight="1">
      <c r="A666" t="str">
        <f>VLOOKUP(C666,'Main Data'!C:C,1,0)</f>
        <v>FPRB097</v>
      </c>
      <c r="B666" s="146"/>
      <c r="C666" s="145" t="s">
        <v>1257</v>
      </c>
      <c r="D666" s="145" t="s">
        <v>1258</v>
      </c>
      <c r="E666" s="145" t="s">
        <v>3</v>
      </c>
      <c r="F666" s="145" t="s">
        <v>22</v>
      </c>
      <c r="G666" s="145" t="s">
        <v>23</v>
      </c>
      <c r="H666" s="145" t="s">
        <v>635</v>
      </c>
      <c r="I666" s="145" t="s">
        <v>1250</v>
      </c>
      <c r="J666" s="149">
        <v>800</v>
      </c>
      <c r="K666" s="149"/>
      <c r="L666" s="150">
        <v>0</v>
      </c>
      <c r="M666" s="150">
        <v>66</v>
      </c>
      <c r="N666" s="151">
        <v>10</v>
      </c>
    </row>
    <row r="667" spans="1:14" ht="15" hidden="1" customHeight="1">
      <c r="A667" t="str">
        <f>VLOOKUP(C667,'Main Data'!C:C,1,0)</f>
        <v>FPRB104</v>
      </c>
      <c r="B667" s="146"/>
      <c r="C667" s="145" t="s">
        <v>1259</v>
      </c>
      <c r="D667" s="145" t="s">
        <v>1260</v>
      </c>
      <c r="E667" s="145" t="s">
        <v>3</v>
      </c>
      <c r="F667" s="145" t="s">
        <v>22</v>
      </c>
      <c r="G667" s="145" t="s">
        <v>23</v>
      </c>
      <c r="H667" s="145" t="s">
        <v>635</v>
      </c>
      <c r="I667" s="145" t="s">
        <v>1261</v>
      </c>
      <c r="J667" s="149">
        <v>140</v>
      </c>
      <c r="K667" s="149"/>
      <c r="L667" s="150">
        <v>0</v>
      </c>
      <c r="M667" s="150">
        <v>9.32</v>
      </c>
      <c r="N667" s="151">
        <v>2</v>
      </c>
    </row>
    <row r="668" spans="1:14" ht="15" hidden="1" customHeight="1">
      <c r="A668" t="str">
        <f>VLOOKUP(C668,'Main Data'!C:C,1,0)</f>
        <v>FPRB107</v>
      </c>
      <c r="B668" s="146"/>
      <c r="C668" s="145" t="s">
        <v>1262</v>
      </c>
      <c r="D668" s="145" t="s">
        <v>1263</v>
      </c>
      <c r="E668" s="145" t="s">
        <v>3</v>
      </c>
      <c r="F668" s="145" t="s">
        <v>22</v>
      </c>
      <c r="G668" s="145" t="s">
        <v>23</v>
      </c>
      <c r="H668" s="145" t="s">
        <v>635</v>
      </c>
      <c r="I668" s="145" t="s">
        <v>1261</v>
      </c>
      <c r="J668" s="149">
        <v>60</v>
      </c>
      <c r="K668" s="149"/>
      <c r="L668" s="150">
        <v>0</v>
      </c>
      <c r="M668" s="150">
        <v>2.74</v>
      </c>
      <c r="N668" s="151">
        <v>1</v>
      </c>
    </row>
    <row r="669" spans="1:14" ht="15" hidden="1" customHeight="1">
      <c r="A669" t="str">
        <f>VLOOKUP(C669,'Main Data'!C:C,1,0)</f>
        <v>FPRB108</v>
      </c>
      <c r="B669" s="146"/>
      <c r="C669" s="145" t="s">
        <v>1264</v>
      </c>
      <c r="D669" s="145" t="s">
        <v>1265</v>
      </c>
      <c r="E669" s="145" t="s">
        <v>3</v>
      </c>
      <c r="F669" s="145" t="s">
        <v>22</v>
      </c>
      <c r="G669" s="145" t="s">
        <v>23</v>
      </c>
      <c r="H669" s="145" t="s">
        <v>635</v>
      </c>
      <c r="I669" s="145" t="s">
        <v>1261</v>
      </c>
      <c r="J669" s="149">
        <v>380</v>
      </c>
      <c r="K669" s="149"/>
      <c r="L669" s="150">
        <v>0</v>
      </c>
      <c r="M669" s="150">
        <v>88.12</v>
      </c>
      <c r="N669" s="151">
        <v>4</v>
      </c>
    </row>
    <row r="670" spans="1:14" ht="15" hidden="1" customHeight="1">
      <c r="A670" t="str">
        <f>VLOOKUP(C670,'Main Data'!C:C,1,0)</f>
        <v>FPRB110</v>
      </c>
      <c r="B670" s="146"/>
      <c r="C670" s="145" t="s">
        <v>1266</v>
      </c>
      <c r="D670" s="145" t="s">
        <v>1267</v>
      </c>
      <c r="E670" s="145" t="s">
        <v>3</v>
      </c>
      <c r="F670" s="145" t="s">
        <v>22</v>
      </c>
      <c r="G670" s="145" t="s">
        <v>23</v>
      </c>
      <c r="H670" s="145" t="s">
        <v>635</v>
      </c>
      <c r="I670" s="145" t="s">
        <v>1268</v>
      </c>
      <c r="J670" s="149">
        <v>255</v>
      </c>
      <c r="K670" s="149"/>
      <c r="L670" s="150">
        <v>0</v>
      </c>
      <c r="M670" s="150">
        <v>37.47</v>
      </c>
      <c r="N670" s="151">
        <v>3</v>
      </c>
    </row>
    <row r="671" spans="1:14" ht="15" hidden="1" customHeight="1">
      <c r="A671" t="str">
        <f>VLOOKUP(C671,'Main Data'!C:C,1,0)</f>
        <v>FPRB112</v>
      </c>
      <c r="B671" s="146"/>
      <c r="C671" s="145" t="s">
        <v>1269</v>
      </c>
      <c r="D671" s="145" t="s">
        <v>1270</v>
      </c>
      <c r="E671" s="145" t="s">
        <v>3</v>
      </c>
      <c r="F671" s="145" t="s">
        <v>22</v>
      </c>
      <c r="G671" s="145" t="s">
        <v>23</v>
      </c>
      <c r="H671" s="145" t="s">
        <v>635</v>
      </c>
      <c r="I671" s="145" t="s">
        <v>1268</v>
      </c>
      <c r="J671" s="149">
        <v>510</v>
      </c>
      <c r="K671" s="149"/>
      <c r="L671" s="150">
        <v>0</v>
      </c>
      <c r="M671" s="150">
        <v>56.16</v>
      </c>
      <c r="N671" s="151">
        <v>6</v>
      </c>
    </row>
    <row r="672" spans="1:14" ht="15" hidden="1" customHeight="1">
      <c r="A672" t="str">
        <f>VLOOKUP(C672,'Main Data'!C:C,1,0)</f>
        <v>FPRB116</v>
      </c>
      <c r="B672" s="146"/>
      <c r="C672" s="145" t="s">
        <v>1271</v>
      </c>
      <c r="D672" s="145" t="s">
        <v>1272</v>
      </c>
      <c r="E672" s="145" t="s">
        <v>3</v>
      </c>
      <c r="F672" s="145" t="s">
        <v>22</v>
      </c>
      <c r="G672" s="145" t="s">
        <v>23</v>
      </c>
      <c r="H672" s="145" t="s">
        <v>635</v>
      </c>
      <c r="I672" s="145" t="s">
        <v>1268</v>
      </c>
      <c r="J672" s="149">
        <v>595</v>
      </c>
      <c r="K672" s="149"/>
      <c r="L672" s="150">
        <v>0</v>
      </c>
      <c r="M672" s="150">
        <v>139.68</v>
      </c>
      <c r="N672" s="151">
        <v>7</v>
      </c>
    </row>
    <row r="673" spans="1:14" ht="15" hidden="1" customHeight="1">
      <c r="A673" t="str">
        <f>VLOOKUP(C673,'Main Data'!C:C,1,0)</f>
        <v>FPRB118</v>
      </c>
      <c r="B673" s="146"/>
      <c r="C673" s="145" t="s">
        <v>1273</v>
      </c>
      <c r="D673" s="145" t="s">
        <v>1274</v>
      </c>
      <c r="E673" s="145" t="s">
        <v>3</v>
      </c>
      <c r="F673" s="145" t="s">
        <v>22</v>
      </c>
      <c r="G673" s="145" t="s">
        <v>23</v>
      </c>
      <c r="H673" s="145" t="s">
        <v>635</v>
      </c>
      <c r="I673" s="145" t="s">
        <v>1268</v>
      </c>
      <c r="J673" s="149">
        <v>510</v>
      </c>
      <c r="K673" s="149"/>
      <c r="L673" s="150">
        <v>0</v>
      </c>
      <c r="M673" s="150">
        <v>39.14</v>
      </c>
      <c r="N673" s="151">
        <v>6</v>
      </c>
    </row>
    <row r="674" spans="1:14" ht="15" hidden="1" customHeight="1">
      <c r="A674" t="str">
        <f>VLOOKUP(C674,'Main Data'!C:C,1,0)</f>
        <v>FPRB119</v>
      </c>
      <c r="B674" s="146"/>
      <c r="C674" s="145" t="s">
        <v>1275</v>
      </c>
      <c r="D674" s="145" t="s">
        <v>1276</v>
      </c>
      <c r="E674" s="145" t="s">
        <v>3</v>
      </c>
      <c r="F674" s="145" t="s">
        <v>22</v>
      </c>
      <c r="G674" s="145" t="s">
        <v>23</v>
      </c>
      <c r="H674" s="145" t="s">
        <v>635</v>
      </c>
      <c r="I674" s="145" t="s">
        <v>1268</v>
      </c>
      <c r="J674" s="149">
        <v>2720</v>
      </c>
      <c r="K674" s="149"/>
      <c r="L674" s="150">
        <v>0</v>
      </c>
      <c r="M674" s="150">
        <v>522.91999999999996</v>
      </c>
      <c r="N674" s="151">
        <v>32</v>
      </c>
    </row>
    <row r="675" spans="1:14" ht="15" hidden="1" customHeight="1">
      <c r="A675" t="str">
        <f>VLOOKUP(C675,'Main Data'!C:C,1,0)</f>
        <v>FPRB120</v>
      </c>
      <c r="B675" s="146"/>
      <c r="C675" s="145" t="s">
        <v>1277</v>
      </c>
      <c r="D675" s="145" t="s">
        <v>1278</v>
      </c>
      <c r="E675" s="145" t="s">
        <v>3</v>
      </c>
      <c r="F675" s="145" t="s">
        <v>22</v>
      </c>
      <c r="G675" s="145" t="s">
        <v>23</v>
      </c>
      <c r="H675" s="145" t="s">
        <v>635</v>
      </c>
      <c r="I675" s="145" t="s">
        <v>1268</v>
      </c>
      <c r="J675" s="149">
        <v>2295</v>
      </c>
      <c r="K675" s="149"/>
      <c r="L675" s="150">
        <v>0</v>
      </c>
      <c r="M675" s="150">
        <v>264.44</v>
      </c>
      <c r="N675" s="151">
        <v>27</v>
      </c>
    </row>
    <row r="676" spans="1:14" ht="15" hidden="1" customHeight="1">
      <c r="A676" t="str">
        <f>VLOOKUP(C676,'Main Data'!C:C,1,0)</f>
        <v>FPRB122</v>
      </c>
      <c r="B676" s="146"/>
      <c r="C676" s="145" t="s">
        <v>1279</v>
      </c>
      <c r="D676" s="145" t="s">
        <v>1280</v>
      </c>
      <c r="E676" s="145" t="s">
        <v>3</v>
      </c>
      <c r="F676" s="145" t="s">
        <v>22</v>
      </c>
      <c r="G676" s="145" t="s">
        <v>23</v>
      </c>
      <c r="H676" s="145" t="s">
        <v>635</v>
      </c>
      <c r="I676" s="145" t="s">
        <v>1281</v>
      </c>
      <c r="J676" s="149">
        <v>5915</v>
      </c>
      <c r="K676" s="149"/>
      <c r="L676" s="150">
        <v>136.5</v>
      </c>
      <c r="M676" s="150">
        <v>975.61</v>
      </c>
      <c r="N676" s="151">
        <v>13</v>
      </c>
    </row>
    <row r="677" spans="1:14" ht="15" hidden="1" customHeight="1">
      <c r="A677" t="str">
        <f>VLOOKUP(C677,'Main Data'!C:C,1,0)</f>
        <v>FPRB123</v>
      </c>
      <c r="B677" s="146"/>
      <c r="C677" s="145" t="s">
        <v>1282</v>
      </c>
      <c r="D677" s="145" t="s">
        <v>1283</v>
      </c>
      <c r="E677" s="145" t="s">
        <v>3</v>
      </c>
      <c r="F677" s="145" t="s">
        <v>22</v>
      </c>
      <c r="G677" s="145" t="s">
        <v>23</v>
      </c>
      <c r="H677" s="145" t="s">
        <v>635</v>
      </c>
      <c r="I677" s="145" t="s">
        <v>1281</v>
      </c>
      <c r="J677" s="149">
        <v>130</v>
      </c>
      <c r="K677" s="149"/>
      <c r="L677" s="150">
        <v>0</v>
      </c>
      <c r="M677" s="150">
        <v>7.88</v>
      </c>
      <c r="N677" s="151">
        <v>2</v>
      </c>
    </row>
    <row r="678" spans="1:14" ht="15" hidden="1" customHeight="1">
      <c r="A678" t="str">
        <f>VLOOKUP(C678,'Main Data'!C:C,1,0)</f>
        <v>FPRB124</v>
      </c>
      <c r="B678" s="146"/>
      <c r="C678" s="145" t="s">
        <v>1284</v>
      </c>
      <c r="D678" s="145" t="s">
        <v>1285</v>
      </c>
      <c r="E678" s="145" t="s">
        <v>3</v>
      </c>
      <c r="F678" s="145" t="s">
        <v>22</v>
      </c>
      <c r="G678" s="145" t="s">
        <v>23</v>
      </c>
      <c r="H678" s="145" t="s">
        <v>635</v>
      </c>
      <c r="I678" s="145" t="s">
        <v>1281</v>
      </c>
      <c r="J678" s="149">
        <v>1400</v>
      </c>
      <c r="K678" s="149"/>
      <c r="L678" s="150">
        <v>0</v>
      </c>
      <c r="M678" s="150">
        <v>143.96</v>
      </c>
      <c r="N678" s="151">
        <v>2</v>
      </c>
    </row>
    <row r="679" spans="1:14" ht="15" hidden="1" customHeight="1">
      <c r="A679" t="str">
        <f>VLOOKUP(C679,'Main Data'!C:C,1,0)</f>
        <v>FPRB125</v>
      </c>
      <c r="B679" s="146"/>
      <c r="C679" s="145" t="s">
        <v>1286</v>
      </c>
      <c r="D679" s="145" t="s">
        <v>1287</v>
      </c>
      <c r="E679" s="145" t="s">
        <v>3</v>
      </c>
      <c r="F679" s="145" t="s">
        <v>22</v>
      </c>
      <c r="G679" s="145" t="s">
        <v>23</v>
      </c>
      <c r="H679" s="145" t="s">
        <v>635</v>
      </c>
      <c r="I679" s="145" t="s">
        <v>1281</v>
      </c>
      <c r="J679" s="149">
        <v>935</v>
      </c>
      <c r="K679" s="149"/>
      <c r="L679" s="150">
        <v>0</v>
      </c>
      <c r="M679" s="150">
        <v>124.625</v>
      </c>
      <c r="N679" s="151">
        <v>11</v>
      </c>
    </row>
    <row r="680" spans="1:14" ht="15" hidden="1" customHeight="1">
      <c r="A680" t="str">
        <f>VLOOKUP(C680,'Main Data'!C:C,1,0)</f>
        <v>FPRB126</v>
      </c>
      <c r="B680" s="146"/>
      <c r="C680" s="145" t="s">
        <v>1288</v>
      </c>
      <c r="D680" s="145" t="s">
        <v>1289</v>
      </c>
      <c r="E680" s="145" t="s">
        <v>3</v>
      </c>
      <c r="F680" s="145" t="s">
        <v>22</v>
      </c>
      <c r="G680" s="145" t="s">
        <v>23</v>
      </c>
      <c r="H680" s="145" t="s">
        <v>635</v>
      </c>
      <c r="I680" s="145" t="s">
        <v>1281</v>
      </c>
      <c r="J680" s="149">
        <v>390</v>
      </c>
      <c r="K680" s="149"/>
      <c r="L680" s="150">
        <v>0</v>
      </c>
      <c r="M680" s="150">
        <v>44.2</v>
      </c>
      <c r="N680" s="151">
        <v>1</v>
      </c>
    </row>
    <row r="681" spans="1:14" ht="15" hidden="1" customHeight="1">
      <c r="A681" t="str">
        <f>VLOOKUP(C681,'Main Data'!C:C,1,0)</f>
        <v>FPRB127</v>
      </c>
      <c r="B681" s="146"/>
      <c r="C681" s="145" t="s">
        <v>1290</v>
      </c>
      <c r="D681" s="145" t="s">
        <v>1291</v>
      </c>
      <c r="E681" s="145" t="s">
        <v>3</v>
      </c>
      <c r="F681" s="145" t="s">
        <v>22</v>
      </c>
      <c r="G681" s="145" t="s">
        <v>23</v>
      </c>
      <c r="H681" s="145" t="s">
        <v>635</v>
      </c>
      <c r="I681" s="145" t="s">
        <v>1281</v>
      </c>
      <c r="J681" s="149">
        <v>1120</v>
      </c>
      <c r="K681" s="149"/>
      <c r="L681" s="150">
        <v>0</v>
      </c>
      <c r="M681" s="150">
        <v>99.02</v>
      </c>
      <c r="N681" s="151">
        <v>16</v>
      </c>
    </row>
    <row r="682" spans="1:14" ht="15" hidden="1" customHeight="1">
      <c r="A682" t="str">
        <f>VLOOKUP(C682,'Main Data'!C:C,1,0)</f>
        <v>FPRB139</v>
      </c>
      <c r="B682" s="146"/>
      <c r="C682" s="145" t="s">
        <v>1292</v>
      </c>
      <c r="D682" s="145" t="s">
        <v>1293</v>
      </c>
      <c r="E682" s="145" t="s">
        <v>3</v>
      </c>
      <c r="F682" s="145" t="s">
        <v>22</v>
      </c>
      <c r="G682" s="145" t="s">
        <v>23</v>
      </c>
      <c r="H682" s="145" t="s">
        <v>635</v>
      </c>
      <c r="I682" s="145" t="s">
        <v>1294</v>
      </c>
      <c r="J682" s="149">
        <v>4200</v>
      </c>
      <c r="K682" s="149"/>
      <c r="L682" s="150">
        <v>0</v>
      </c>
      <c r="M682" s="150">
        <v>440.16</v>
      </c>
      <c r="N682" s="151">
        <v>28</v>
      </c>
    </row>
    <row r="683" spans="1:14" ht="15" hidden="1" customHeight="1">
      <c r="A683" t="str">
        <f>VLOOKUP(C683,'Main Data'!C:C,1,0)</f>
        <v>FPRB141</v>
      </c>
      <c r="B683" s="146"/>
      <c r="C683" s="145" t="s">
        <v>1295</v>
      </c>
      <c r="D683" s="145" t="s">
        <v>1296</v>
      </c>
      <c r="E683" s="145" t="s">
        <v>3</v>
      </c>
      <c r="F683" s="145" t="s">
        <v>22</v>
      </c>
      <c r="G683" s="145" t="s">
        <v>23</v>
      </c>
      <c r="H683" s="145" t="s">
        <v>635</v>
      </c>
      <c r="I683" s="145" t="s">
        <v>1294</v>
      </c>
      <c r="J683" s="149">
        <v>60</v>
      </c>
      <c r="K683" s="149"/>
      <c r="L683" s="150">
        <v>0</v>
      </c>
      <c r="M683" s="150">
        <v>3.92</v>
      </c>
      <c r="N683" s="151">
        <v>1</v>
      </c>
    </row>
    <row r="684" spans="1:14" ht="15" hidden="1" customHeight="1">
      <c r="A684" t="str">
        <f>VLOOKUP(C684,'Main Data'!C:C,1,0)</f>
        <v>FPRB144</v>
      </c>
      <c r="B684" s="146"/>
      <c r="C684" s="145" t="s">
        <v>1297</v>
      </c>
      <c r="D684" s="145" t="s">
        <v>1298</v>
      </c>
      <c r="E684" s="145" t="s">
        <v>3</v>
      </c>
      <c r="F684" s="145" t="s">
        <v>22</v>
      </c>
      <c r="G684" s="145" t="s">
        <v>23</v>
      </c>
      <c r="H684" s="145" t="s">
        <v>635</v>
      </c>
      <c r="I684" s="145" t="s">
        <v>1294</v>
      </c>
      <c r="J684" s="149">
        <v>65</v>
      </c>
      <c r="K684" s="149"/>
      <c r="L684" s="150">
        <v>0</v>
      </c>
      <c r="M684" s="150">
        <v>0</v>
      </c>
      <c r="N684" s="151">
        <v>1</v>
      </c>
    </row>
    <row r="685" spans="1:14" ht="15" hidden="1" customHeight="1">
      <c r="A685" t="str">
        <f>VLOOKUP(C685,'Main Data'!C:C,1,0)</f>
        <v>FPRB156</v>
      </c>
      <c r="B685" s="146"/>
      <c r="C685" s="145" t="s">
        <v>1299</v>
      </c>
      <c r="D685" s="145" t="s">
        <v>1300</v>
      </c>
      <c r="E685" s="145" t="s">
        <v>3</v>
      </c>
      <c r="F685" s="145" t="s">
        <v>22</v>
      </c>
      <c r="G685" s="145" t="s">
        <v>23</v>
      </c>
      <c r="H685" s="145" t="s">
        <v>635</v>
      </c>
      <c r="I685" s="145" t="s">
        <v>1301</v>
      </c>
      <c r="J685" s="149">
        <v>2100</v>
      </c>
      <c r="K685" s="149"/>
      <c r="L685" s="150">
        <v>0</v>
      </c>
      <c r="M685" s="150">
        <v>323.64</v>
      </c>
      <c r="N685" s="151">
        <v>28</v>
      </c>
    </row>
    <row r="686" spans="1:14" ht="15" hidden="1" customHeight="1">
      <c r="A686" t="str">
        <f>VLOOKUP(C686,'Main Data'!C:C,1,0)</f>
        <v>FPRB158</v>
      </c>
      <c r="B686" s="146"/>
      <c r="C686" s="145" t="s">
        <v>1302</v>
      </c>
      <c r="D686" s="145" t="s">
        <v>1303</v>
      </c>
      <c r="E686" s="145" t="s">
        <v>3</v>
      </c>
      <c r="F686" s="145" t="s">
        <v>22</v>
      </c>
      <c r="G686" s="145" t="s">
        <v>23</v>
      </c>
      <c r="H686" s="145" t="s">
        <v>635</v>
      </c>
      <c r="I686" s="145" t="s">
        <v>1301</v>
      </c>
      <c r="J686" s="149">
        <v>120</v>
      </c>
      <c r="K686" s="149"/>
      <c r="L686" s="150">
        <v>0</v>
      </c>
      <c r="M686" s="150">
        <v>6.79</v>
      </c>
      <c r="N686" s="151">
        <v>2</v>
      </c>
    </row>
    <row r="687" spans="1:14" ht="15" hidden="1" customHeight="1">
      <c r="A687" t="str">
        <f>VLOOKUP(C687,'Main Data'!C:C,1,0)</f>
        <v>FPRB177</v>
      </c>
      <c r="B687" s="146"/>
      <c r="C687" s="145" t="s">
        <v>1304</v>
      </c>
      <c r="D687" s="145" t="s">
        <v>1305</v>
      </c>
      <c r="E687" s="145" t="s">
        <v>3</v>
      </c>
      <c r="F687" s="145" t="s">
        <v>22</v>
      </c>
      <c r="G687" s="145" t="s">
        <v>23</v>
      </c>
      <c r="H687" s="145" t="s">
        <v>635</v>
      </c>
      <c r="I687" s="145" t="s">
        <v>1306</v>
      </c>
      <c r="J687" s="149">
        <v>3400</v>
      </c>
      <c r="K687" s="149"/>
      <c r="L687" s="150">
        <v>22.56</v>
      </c>
      <c r="M687" s="150">
        <v>553.5</v>
      </c>
      <c r="N687" s="151">
        <v>2</v>
      </c>
    </row>
    <row r="688" spans="1:14" ht="15" hidden="1" customHeight="1">
      <c r="A688" t="str">
        <f>VLOOKUP(C688,'Main Data'!C:C,1,0)</f>
        <v>FPRB183</v>
      </c>
      <c r="B688" s="146"/>
      <c r="C688" s="145" t="s">
        <v>1307</v>
      </c>
      <c r="D688" s="145" t="s">
        <v>1308</v>
      </c>
      <c r="E688" s="145" t="s">
        <v>3</v>
      </c>
      <c r="F688" s="145" t="s">
        <v>22</v>
      </c>
      <c r="G688" s="145" t="s">
        <v>23</v>
      </c>
      <c r="H688" s="145" t="s">
        <v>635</v>
      </c>
      <c r="I688" s="145" t="s">
        <v>1309</v>
      </c>
      <c r="J688" s="149">
        <v>110</v>
      </c>
      <c r="K688" s="149"/>
      <c r="L688" s="150">
        <v>0</v>
      </c>
      <c r="M688" s="150">
        <v>11.68</v>
      </c>
      <c r="N688" s="151">
        <v>1</v>
      </c>
    </row>
    <row r="689" spans="1:14" ht="15" hidden="1" customHeight="1">
      <c r="A689" t="str">
        <f>VLOOKUP(C689,'Main Data'!C:C,1,0)</f>
        <v>FPRB186</v>
      </c>
      <c r="B689" s="146"/>
      <c r="C689" s="145" t="s">
        <v>1310</v>
      </c>
      <c r="D689" s="145" t="s">
        <v>1311</v>
      </c>
      <c r="E689" s="145" t="s">
        <v>3</v>
      </c>
      <c r="F689" s="145" t="s">
        <v>22</v>
      </c>
      <c r="G689" s="145" t="s">
        <v>23</v>
      </c>
      <c r="H689" s="145" t="s">
        <v>635</v>
      </c>
      <c r="I689" s="145" t="s">
        <v>1309</v>
      </c>
      <c r="J689" s="149">
        <v>65</v>
      </c>
      <c r="K689" s="149"/>
      <c r="L689" s="150">
        <v>0</v>
      </c>
      <c r="M689" s="150">
        <v>8.34</v>
      </c>
      <c r="N689" s="151">
        <v>1</v>
      </c>
    </row>
    <row r="690" spans="1:14" ht="15" hidden="1" customHeight="1">
      <c r="A690" t="str">
        <f>VLOOKUP(C690,'Main Data'!C:C,1,0)</f>
        <v>FPRB199</v>
      </c>
      <c r="B690" s="146"/>
      <c r="C690" s="145" t="s">
        <v>1312</v>
      </c>
      <c r="D690" s="145" t="s">
        <v>1313</v>
      </c>
      <c r="E690" s="145" t="s">
        <v>3</v>
      </c>
      <c r="F690" s="145" t="s">
        <v>22</v>
      </c>
      <c r="G690" s="145" t="s">
        <v>23</v>
      </c>
      <c r="H690" s="145" t="s">
        <v>635</v>
      </c>
      <c r="I690" s="145" t="s">
        <v>1314</v>
      </c>
      <c r="J690" s="149">
        <v>2730</v>
      </c>
      <c r="K690" s="149"/>
      <c r="L690" s="150">
        <v>0</v>
      </c>
      <c r="M690" s="150">
        <v>235</v>
      </c>
      <c r="N690" s="151">
        <v>1</v>
      </c>
    </row>
    <row r="691" spans="1:14" ht="15" hidden="1" customHeight="1">
      <c r="A691" t="str">
        <f>VLOOKUP(C691,'Main Data'!C:C,1,0)</f>
        <v>FPRB200</v>
      </c>
      <c r="B691" s="146"/>
      <c r="C691" s="145" t="s">
        <v>1315</v>
      </c>
      <c r="D691" s="145" t="s">
        <v>1316</v>
      </c>
      <c r="E691" s="145" t="s">
        <v>3</v>
      </c>
      <c r="F691" s="145" t="s">
        <v>22</v>
      </c>
      <c r="G691" s="145" t="s">
        <v>23</v>
      </c>
      <c r="H691" s="145" t="s">
        <v>635</v>
      </c>
      <c r="I691" s="145" t="s">
        <v>1314</v>
      </c>
      <c r="J691" s="149">
        <v>1300</v>
      </c>
      <c r="K691" s="149"/>
      <c r="L691" s="150">
        <v>0</v>
      </c>
      <c r="M691" s="150">
        <v>215.37</v>
      </c>
      <c r="N691" s="151">
        <v>2</v>
      </c>
    </row>
    <row r="692" spans="1:14" ht="15" hidden="1" customHeight="1">
      <c r="A692" t="str">
        <f>VLOOKUP(C692,'Main Data'!C:C,1,0)</f>
        <v>FPRB202</v>
      </c>
      <c r="B692" s="146"/>
      <c r="C692" s="145" t="s">
        <v>1317</v>
      </c>
      <c r="D692" s="145" t="s">
        <v>1318</v>
      </c>
      <c r="E692" s="145" t="s">
        <v>3</v>
      </c>
      <c r="F692" s="145" t="s">
        <v>22</v>
      </c>
      <c r="G692" s="145" t="s">
        <v>23</v>
      </c>
      <c r="H692" s="145" t="s">
        <v>635</v>
      </c>
      <c r="I692" s="145" t="s">
        <v>1314</v>
      </c>
      <c r="J692" s="149">
        <v>5070</v>
      </c>
      <c r="K692" s="149"/>
      <c r="L692" s="150">
        <v>58.5</v>
      </c>
      <c r="M692" s="150">
        <v>653.9</v>
      </c>
      <c r="N692" s="151">
        <v>13</v>
      </c>
    </row>
    <row r="693" spans="1:14" ht="15" hidden="1" customHeight="1">
      <c r="A693" t="str">
        <f>VLOOKUP(C693,'Main Data'!C:C,1,0)</f>
        <v>FPRB203</v>
      </c>
      <c r="B693" s="146"/>
      <c r="C693" s="145" t="s">
        <v>1319</v>
      </c>
      <c r="D693" s="145" t="s">
        <v>1320</v>
      </c>
      <c r="E693" s="145" t="s">
        <v>3</v>
      </c>
      <c r="F693" s="145" t="s">
        <v>22</v>
      </c>
      <c r="G693" s="145" t="s">
        <v>23</v>
      </c>
      <c r="H693" s="145" t="s">
        <v>635</v>
      </c>
      <c r="I693" s="145" t="s">
        <v>1314</v>
      </c>
      <c r="J693" s="149">
        <v>1160</v>
      </c>
      <c r="K693" s="149"/>
      <c r="L693" s="150">
        <v>0</v>
      </c>
      <c r="M693" s="150">
        <v>171.6</v>
      </c>
      <c r="N693" s="151">
        <v>2</v>
      </c>
    </row>
    <row r="694" spans="1:14" ht="15" hidden="1" customHeight="1">
      <c r="A694" t="str">
        <f>VLOOKUP(C694,'Main Data'!C:C,1,0)</f>
        <v>FPRB204</v>
      </c>
      <c r="B694" s="146"/>
      <c r="C694" s="145" t="s">
        <v>1321</v>
      </c>
      <c r="D694" s="145" t="s">
        <v>1322</v>
      </c>
      <c r="E694" s="145" t="s">
        <v>3</v>
      </c>
      <c r="F694" s="145" t="s">
        <v>22</v>
      </c>
      <c r="G694" s="145" t="s">
        <v>23</v>
      </c>
      <c r="H694" s="145" t="s">
        <v>635</v>
      </c>
      <c r="I694" s="145" t="s">
        <v>1314</v>
      </c>
      <c r="J694" s="149">
        <v>970</v>
      </c>
      <c r="K694" s="149"/>
      <c r="L694" s="150">
        <v>0</v>
      </c>
      <c r="M694" s="150">
        <v>195</v>
      </c>
      <c r="N694" s="151">
        <v>1</v>
      </c>
    </row>
    <row r="695" spans="1:14" ht="15" hidden="1" customHeight="1">
      <c r="A695" t="str">
        <f>VLOOKUP(C695,'Main Data'!C:C,1,0)</f>
        <v>FPRB207</v>
      </c>
      <c r="B695" s="146"/>
      <c r="C695" s="145" t="s">
        <v>1323</v>
      </c>
      <c r="D695" s="145" t="s">
        <v>1324</v>
      </c>
      <c r="E695" s="145" t="s">
        <v>3</v>
      </c>
      <c r="F695" s="145" t="s">
        <v>22</v>
      </c>
      <c r="G695" s="145" t="s">
        <v>23</v>
      </c>
      <c r="H695" s="145" t="s">
        <v>635</v>
      </c>
      <c r="I695" s="145" t="s">
        <v>1314</v>
      </c>
      <c r="J695" s="149">
        <v>2640</v>
      </c>
      <c r="K695" s="149"/>
      <c r="L695" s="150">
        <v>0</v>
      </c>
      <c r="M695" s="150">
        <v>337.46</v>
      </c>
      <c r="N695" s="151">
        <v>33</v>
      </c>
    </row>
    <row r="696" spans="1:14" ht="15" hidden="1" customHeight="1">
      <c r="A696" t="str">
        <f>VLOOKUP(C696,'Main Data'!C:C,1,0)</f>
        <v>FPRB209</v>
      </c>
      <c r="B696" s="146"/>
      <c r="C696" s="145" t="s">
        <v>1325</v>
      </c>
      <c r="D696" s="145" t="s">
        <v>1326</v>
      </c>
      <c r="E696" s="145" t="s">
        <v>3</v>
      </c>
      <c r="F696" s="145" t="s">
        <v>22</v>
      </c>
      <c r="G696" s="145" t="s">
        <v>23</v>
      </c>
      <c r="H696" s="145" t="s">
        <v>635</v>
      </c>
      <c r="I696" s="145" t="s">
        <v>1314</v>
      </c>
      <c r="J696" s="149">
        <v>540</v>
      </c>
      <c r="K696" s="149"/>
      <c r="L696" s="150">
        <v>0</v>
      </c>
      <c r="M696" s="150">
        <v>56.6</v>
      </c>
      <c r="N696" s="151">
        <v>4</v>
      </c>
    </row>
    <row r="697" spans="1:14" ht="15" hidden="1" customHeight="1">
      <c r="A697" t="str">
        <f>VLOOKUP(C697,'Main Data'!C:C,1,0)</f>
        <v>FPRB210</v>
      </c>
      <c r="B697" s="146"/>
      <c r="C697" s="145" t="s">
        <v>1327</v>
      </c>
      <c r="D697" s="145" t="s">
        <v>1328</v>
      </c>
      <c r="E697" s="145" t="s">
        <v>3</v>
      </c>
      <c r="F697" s="145" t="s">
        <v>22</v>
      </c>
      <c r="G697" s="145" t="s">
        <v>23</v>
      </c>
      <c r="H697" s="145" t="s">
        <v>24</v>
      </c>
      <c r="I697" s="145" t="s">
        <v>1329</v>
      </c>
      <c r="J697" s="149">
        <v>1780</v>
      </c>
      <c r="K697" s="149"/>
      <c r="L697" s="150">
        <v>7</v>
      </c>
      <c r="M697" s="150">
        <v>175.0625</v>
      </c>
      <c r="N697" s="151">
        <v>47</v>
      </c>
    </row>
    <row r="698" spans="1:14" ht="15" hidden="1" customHeight="1">
      <c r="A698" t="str">
        <f>VLOOKUP(C698,'Main Data'!C:C,1,0)</f>
        <v>FPRB211</v>
      </c>
      <c r="B698" s="146"/>
      <c r="C698" s="145" t="s">
        <v>1330</v>
      </c>
      <c r="D698" s="145" t="s">
        <v>1331</v>
      </c>
      <c r="E698" s="145" t="s">
        <v>3</v>
      </c>
      <c r="F698" s="145" t="s">
        <v>22</v>
      </c>
      <c r="G698" s="145" t="s">
        <v>23</v>
      </c>
      <c r="H698" s="145" t="s">
        <v>24</v>
      </c>
      <c r="I698" s="145" t="s">
        <v>1329</v>
      </c>
      <c r="J698" s="149">
        <v>1460</v>
      </c>
      <c r="K698" s="149"/>
      <c r="L698" s="150">
        <v>0.33</v>
      </c>
      <c r="M698" s="150">
        <v>92.57</v>
      </c>
      <c r="N698" s="151">
        <v>31</v>
      </c>
    </row>
    <row r="699" spans="1:14" ht="15" hidden="1" customHeight="1">
      <c r="A699" t="str">
        <f>VLOOKUP(C699,'Main Data'!C:C,1,0)</f>
        <v>FPRB212</v>
      </c>
      <c r="B699" s="146"/>
      <c r="C699" s="145" t="s">
        <v>1332</v>
      </c>
      <c r="D699" s="145" t="s">
        <v>1333</v>
      </c>
      <c r="E699" s="145" t="s">
        <v>3</v>
      </c>
      <c r="F699" s="145" t="s">
        <v>22</v>
      </c>
      <c r="G699" s="145" t="s">
        <v>23</v>
      </c>
      <c r="H699" s="145" t="s">
        <v>24</v>
      </c>
      <c r="I699" s="145" t="s">
        <v>1329</v>
      </c>
      <c r="J699" s="149">
        <v>495</v>
      </c>
      <c r="K699" s="149"/>
      <c r="L699" s="150">
        <v>0</v>
      </c>
      <c r="M699" s="150">
        <v>59.17</v>
      </c>
      <c r="N699" s="151">
        <v>9</v>
      </c>
    </row>
    <row r="700" spans="1:14" ht="15" hidden="1" customHeight="1">
      <c r="A700" t="str">
        <f>VLOOKUP(C700,'Main Data'!C:C,1,0)</f>
        <v>FPRB213</v>
      </c>
      <c r="B700" s="146"/>
      <c r="C700" s="145" t="s">
        <v>1334</v>
      </c>
      <c r="D700" s="145" t="s">
        <v>1335</v>
      </c>
      <c r="E700" s="145" t="s">
        <v>3</v>
      </c>
      <c r="F700" s="145" t="s">
        <v>22</v>
      </c>
      <c r="G700" s="145" t="s">
        <v>23</v>
      </c>
      <c r="H700" s="145" t="s">
        <v>24</v>
      </c>
      <c r="I700" s="145" t="s">
        <v>1329</v>
      </c>
      <c r="J700" s="149">
        <v>470</v>
      </c>
      <c r="K700" s="149"/>
      <c r="L700" s="150">
        <v>49.5</v>
      </c>
      <c r="M700" s="150">
        <v>33.06</v>
      </c>
      <c r="N700" s="151">
        <v>9</v>
      </c>
    </row>
    <row r="701" spans="1:14" ht="15" hidden="1" customHeight="1">
      <c r="A701" t="str">
        <f>VLOOKUP(C701,'Main Data'!C:C,1,0)</f>
        <v>FPRB214</v>
      </c>
      <c r="B701" s="146"/>
      <c r="C701" s="145" t="s">
        <v>1336</v>
      </c>
      <c r="D701" s="145" t="s">
        <v>1337</v>
      </c>
      <c r="E701" s="145" t="s">
        <v>3</v>
      </c>
      <c r="F701" s="145" t="s">
        <v>22</v>
      </c>
      <c r="G701" s="145" t="s">
        <v>23</v>
      </c>
      <c r="H701" s="145" t="s">
        <v>24</v>
      </c>
      <c r="I701" s="145" t="s">
        <v>1338</v>
      </c>
      <c r="J701" s="149">
        <v>1110</v>
      </c>
      <c r="K701" s="149"/>
      <c r="L701" s="150">
        <v>0</v>
      </c>
      <c r="M701" s="150">
        <v>70.3</v>
      </c>
      <c r="N701" s="151">
        <v>37</v>
      </c>
    </row>
    <row r="702" spans="1:14" ht="15" hidden="1" customHeight="1">
      <c r="A702" t="str">
        <f>VLOOKUP(C702,'Main Data'!C:C,1,0)</f>
        <v>FPRB215</v>
      </c>
      <c r="B702" s="146"/>
      <c r="C702" s="145" t="s">
        <v>1339</v>
      </c>
      <c r="D702" s="145" t="s">
        <v>1340</v>
      </c>
      <c r="E702" s="145" t="s">
        <v>3</v>
      </c>
      <c r="F702" s="145" t="s">
        <v>22</v>
      </c>
      <c r="G702" s="145" t="s">
        <v>23</v>
      </c>
      <c r="H702" s="145" t="s">
        <v>24</v>
      </c>
      <c r="I702" s="145" t="s">
        <v>1338</v>
      </c>
      <c r="J702" s="149">
        <v>238</v>
      </c>
      <c r="K702" s="149"/>
      <c r="L702" s="150">
        <v>0</v>
      </c>
      <c r="M702" s="150">
        <v>13.3</v>
      </c>
      <c r="N702" s="151">
        <v>7</v>
      </c>
    </row>
    <row r="703" spans="1:14" ht="15" hidden="1" customHeight="1">
      <c r="A703" t="str">
        <f>VLOOKUP(C703,'Main Data'!C:C,1,0)</f>
        <v>FPRB216</v>
      </c>
      <c r="B703" s="146"/>
      <c r="C703" s="145" t="s">
        <v>1341</v>
      </c>
      <c r="D703" s="145" t="s">
        <v>1342</v>
      </c>
      <c r="E703" s="145" t="s">
        <v>3</v>
      </c>
      <c r="F703" s="145" t="s">
        <v>22</v>
      </c>
      <c r="G703" s="145" t="s">
        <v>23</v>
      </c>
      <c r="H703" s="145" t="s">
        <v>24</v>
      </c>
      <c r="I703" s="145" t="s">
        <v>1338</v>
      </c>
      <c r="J703" s="149">
        <v>3638</v>
      </c>
      <c r="K703" s="149"/>
      <c r="L703" s="150">
        <v>0</v>
      </c>
      <c r="M703" s="150">
        <v>162.63999999999999</v>
      </c>
      <c r="N703" s="151">
        <v>107</v>
      </c>
    </row>
    <row r="704" spans="1:14" ht="15" hidden="1" customHeight="1">
      <c r="A704" t="str">
        <f>VLOOKUP(C704,'Main Data'!C:C,1,0)</f>
        <v>FPRB217</v>
      </c>
      <c r="B704" s="146"/>
      <c r="C704" s="145" t="s">
        <v>1343</v>
      </c>
      <c r="D704" s="145" t="s">
        <v>1344</v>
      </c>
      <c r="E704" s="145" t="s">
        <v>3</v>
      </c>
      <c r="F704" s="145" t="s">
        <v>22</v>
      </c>
      <c r="G704" s="145" t="s">
        <v>23</v>
      </c>
      <c r="H704" s="145" t="s">
        <v>24</v>
      </c>
      <c r="I704" s="145" t="s">
        <v>1338</v>
      </c>
      <c r="J704" s="149">
        <v>1240</v>
      </c>
      <c r="K704" s="149"/>
      <c r="L704" s="150">
        <v>0</v>
      </c>
      <c r="M704" s="150">
        <v>13.02</v>
      </c>
      <c r="N704" s="151">
        <v>31</v>
      </c>
    </row>
    <row r="705" spans="1:14" ht="15" hidden="1" customHeight="1">
      <c r="A705" t="str">
        <f>VLOOKUP(C705,'Main Data'!C:C,1,0)</f>
        <v>FPRB218</v>
      </c>
      <c r="B705" s="146"/>
      <c r="C705" s="145" t="s">
        <v>1345</v>
      </c>
      <c r="D705" s="145" t="s">
        <v>1346</v>
      </c>
      <c r="E705" s="145" t="s">
        <v>3</v>
      </c>
      <c r="F705" s="145" t="s">
        <v>22</v>
      </c>
      <c r="G705" s="145" t="s">
        <v>23</v>
      </c>
      <c r="H705" s="145" t="s">
        <v>24</v>
      </c>
      <c r="I705" s="145" t="s">
        <v>1338</v>
      </c>
      <c r="J705" s="149">
        <v>576</v>
      </c>
      <c r="K705" s="149"/>
      <c r="L705" s="150">
        <v>7.2</v>
      </c>
      <c r="M705" s="150">
        <v>49.875333333333302</v>
      </c>
      <c r="N705" s="151">
        <v>16</v>
      </c>
    </row>
    <row r="706" spans="1:14" ht="15" hidden="1" customHeight="1">
      <c r="A706" t="str">
        <f>VLOOKUP(C706,'Main Data'!C:C,1,0)</f>
        <v>FPRB219</v>
      </c>
      <c r="B706" s="146"/>
      <c r="C706" s="145" t="s">
        <v>1347</v>
      </c>
      <c r="D706" s="145" t="s">
        <v>608</v>
      </c>
      <c r="E706" s="145" t="s">
        <v>3</v>
      </c>
      <c r="F706" s="145" t="s">
        <v>22</v>
      </c>
      <c r="G706" s="145" t="s">
        <v>23</v>
      </c>
      <c r="H706" s="145" t="s">
        <v>24</v>
      </c>
      <c r="I706" s="145" t="s">
        <v>1348</v>
      </c>
      <c r="J706" s="149">
        <v>6608</v>
      </c>
      <c r="K706" s="149"/>
      <c r="L706" s="150">
        <v>22.4</v>
      </c>
      <c r="M706" s="150">
        <v>403.56</v>
      </c>
      <c r="N706" s="151">
        <v>236</v>
      </c>
    </row>
    <row r="707" spans="1:14" ht="15" hidden="1" customHeight="1">
      <c r="A707" t="str">
        <f>VLOOKUP(C707,'Main Data'!C:C,1,0)</f>
        <v>FPRB220</v>
      </c>
      <c r="B707" s="146"/>
      <c r="C707" s="145" t="s">
        <v>1349</v>
      </c>
      <c r="D707" s="145" t="s">
        <v>1350</v>
      </c>
      <c r="E707" s="145" t="s">
        <v>3</v>
      </c>
      <c r="F707" s="145" t="s">
        <v>22</v>
      </c>
      <c r="G707" s="145" t="s">
        <v>23</v>
      </c>
      <c r="H707" s="145" t="s">
        <v>24</v>
      </c>
      <c r="I707" s="145" t="s">
        <v>1348</v>
      </c>
      <c r="J707" s="149">
        <v>225</v>
      </c>
      <c r="K707" s="149"/>
      <c r="L707" s="150">
        <v>0</v>
      </c>
      <c r="M707" s="150">
        <v>6.31</v>
      </c>
      <c r="N707" s="151">
        <v>15</v>
      </c>
    </row>
    <row r="708" spans="1:14" ht="15" hidden="1" customHeight="1">
      <c r="A708" t="str">
        <f>VLOOKUP(C708,'Main Data'!C:C,1,0)</f>
        <v>FPRB221</v>
      </c>
      <c r="B708" s="146"/>
      <c r="C708" s="145" t="s">
        <v>1351</v>
      </c>
      <c r="D708" s="145" t="s">
        <v>602</v>
      </c>
      <c r="E708" s="145" t="s">
        <v>3</v>
      </c>
      <c r="F708" s="145" t="s">
        <v>22</v>
      </c>
      <c r="G708" s="145" t="s">
        <v>23</v>
      </c>
      <c r="H708" s="145" t="s">
        <v>24</v>
      </c>
      <c r="I708" s="145" t="s">
        <v>1348</v>
      </c>
      <c r="J708" s="149">
        <v>12640</v>
      </c>
      <c r="K708" s="149"/>
      <c r="L708" s="150">
        <v>0.11</v>
      </c>
      <c r="M708" s="150">
        <v>675.45</v>
      </c>
      <c r="N708" s="151">
        <v>395</v>
      </c>
    </row>
    <row r="709" spans="1:14" ht="15" hidden="1" customHeight="1">
      <c r="A709" t="str">
        <f>VLOOKUP(C709,'Main Data'!C:C,1,0)</f>
        <v>FPRB222</v>
      </c>
      <c r="B709" s="146"/>
      <c r="C709" s="145" t="s">
        <v>1352</v>
      </c>
      <c r="D709" s="145" t="s">
        <v>1353</v>
      </c>
      <c r="E709" s="145" t="s">
        <v>3</v>
      </c>
      <c r="F709" s="145" t="s">
        <v>22</v>
      </c>
      <c r="G709" s="145" t="s">
        <v>23</v>
      </c>
      <c r="H709" s="145" t="s">
        <v>24</v>
      </c>
      <c r="I709" s="145" t="s">
        <v>1348</v>
      </c>
      <c r="J709" s="149">
        <v>952</v>
      </c>
      <c r="K709" s="149"/>
      <c r="L709" s="150">
        <v>0</v>
      </c>
      <c r="M709" s="150">
        <v>58.14</v>
      </c>
      <c r="N709" s="151">
        <v>34</v>
      </c>
    </row>
    <row r="710" spans="1:14" ht="15" hidden="1" customHeight="1">
      <c r="A710" t="str">
        <f>VLOOKUP(C710,'Main Data'!C:C,1,0)</f>
        <v>FPRB223</v>
      </c>
      <c r="B710" s="146"/>
      <c r="C710" s="145" t="s">
        <v>1354</v>
      </c>
      <c r="D710" s="145" t="s">
        <v>1355</v>
      </c>
      <c r="E710" s="145" t="s">
        <v>3</v>
      </c>
      <c r="F710" s="145" t="s">
        <v>22</v>
      </c>
      <c r="G710" s="145" t="s">
        <v>23</v>
      </c>
      <c r="H710" s="145" t="s">
        <v>24</v>
      </c>
      <c r="I710" s="145" t="s">
        <v>1348</v>
      </c>
      <c r="J710" s="149">
        <v>2106</v>
      </c>
      <c r="K710" s="149"/>
      <c r="L710" s="150">
        <v>0</v>
      </c>
      <c r="M710" s="150">
        <v>138.51</v>
      </c>
      <c r="N710" s="151">
        <v>81</v>
      </c>
    </row>
    <row r="711" spans="1:14" ht="15" hidden="1" customHeight="1">
      <c r="A711" t="str">
        <f>VLOOKUP(C711,'Main Data'!C:C,1,0)</f>
        <v>FPRB224</v>
      </c>
      <c r="B711" s="146"/>
      <c r="C711" s="145" t="s">
        <v>1356</v>
      </c>
      <c r="D711" s="145" t="s">
        <v>1357</v>
      </c>
      <c r="E711" s="145" t="s">
        <v>3</v>
      </c>
      <c r="F711" s="145" t="s">
        <v>22</v>
      </c>
      <c r="G711" s="145" t="s">
        <v>23</v>
      </c>
      <c r="H711" s="145" t="s">
        <v>24</v>
      </c>
      <c r="I711" s="145" t="s">
        <v>1348</v>
      </c>
      <c r="J711" s="149">
        <v>1344</v>
      </c>
      <c r="K711" s="149"/>
      <c r="L711" s="150">
        <v>0</v>
      </c>
      <c r="M711" s="150">
        <v>109.44</v>
      </c>
      <c r="N711" s="151">
        <v>64</v>
      </c>
    </row>
    <row r="712" spans="1:14" ht="15" hidden="1" customHeight="1">
      <c r="A712" t="str">
        <f>VLOOKUP(C712,'Main Data'!C:C,1,0)</f>
        <v>FPRB225</v>
      </c>
      <c r="B712" s="146"/>
      <c r="C712" s="145" t="s">
        <v>1358</v>
      </c>
      <c r="D712" s="145" t="s">
        <v>1359</v>
      </c>
      <c r="E712" s="145" t="s">
        <v>3</v>
      </c>
      <c r="F712" s="145" t="s">
        <v>22</v>
      </c>
      <c r="G712" s="145" t="s">
        <v>23</v>
      </c>
      <c r="H712" s="145" t="s">
        <v>24</v>
      </c>
      <c r="I712" s="145" t="s">
        <v>1348</v>
      </c>
      <c r="J712" s="149">
        <v>2870</v>
      </c>
      <c r="K712" s="149"/>
      <c r="L712" s="150">
        <v>0</v>
      </c>
      <c r="M712" s="150">
        <v>140.22</v>
      </c>
      <c r="N712" s="151">
        <v>82</v>
      </c>
    </row>
    <row r="713" spans="1:14" ht="15" hidden="1" customHeight="1">
      <c r="A713" t="str">
        <f>VLOOKUP(C713,'Main Data'!C:C,1,0)</f>
        <v>FPRB226</v>
      </c>
      <c r="B713" s="146"/>
      <c r="C713" s="145" t="s">
        <v>1360</v>
      </c>
      <c r="D713" s="145" t="s">
        <v>1361</v>
      </c>
      <c r="E713" s="145" t="s">
        <v>3</v>
      </c>
      <c r="F713" s="145" t="s">
        <v>22</v>
      </c>
      <c r="G713" s="145" t="s">
        <v>23</v>
      </c>
      <c r="H713" s="145" t="s">
        <v>24</v>
      </c>
      <c r="I713" s="145" t="s">
        <v>1348</v>
      </c>
      <c r="J713" s="149">
        <v>392</v>
      </c>
      <c r="K713" s="149"/>
      <c r="L713" s="150">
        <v>0</v>
      </c>
      <c r="M713" s="150">
        <v>38.17</v>
      </c>
      <c r="N713" s="151">
        <v>14</v>
      </c>
    </row>
    <row r="714" spans="1:14" ht="15" hidden="1" customHeight="1">
      <c r="A714" t="str">
        <f>VLOOKUP(C714,'Main Data'!C:C,1,0)</f>
        <v>FPRB227</v>
      </c>
      <c r="B714" s="146"/>
      <c r="C714" s="145" t="s">
        <v>1362</v>
      </c>
      <c r="D714" s="145" t="s">
        <v>604</v>
      </c>
      <c r="E714" s="145" t="s">
        <v>3</v>
      </c>
      <c r="F714" s="145" t="s">
        <v>22</v>
      </c>
      <c r="G714" s="145" t="s">
        <v>23</v>
      </c>
      <c r="H714" s="145" t="s">
        <v>24</v>
      </c>
      <c r="I714" s="145" t="s">
        <v>1348</v>
      </c>
      <c r="J714" s="149">
        <v>6160</v>
      </c>
      <c r="K714" s="149"/>
      <c r="L714" s="150">
        <v>19.62</v>
      </c>
      <c r="M714" s="150">
        <v>329.17500000000001</v>
      </c>
      <c r="N714" s="151">
        <v>192.5</v>
      </c>
    </row>
    <row r="715" spans="1:14" ht="15" hidden="1" customHeight="1">
      <c r="A715" t="str">
        <f>VLOOKUP(C715,'Main Data'!C:C,1,0)</f>
        <v>FPRB228</v>
      </c>
      <c r="B715" s="146"/>
      <c r="C715" s="145" t="s">
        <v>1363</v>
      </c>
      <c r="D715" s="145" t="s">
        <v>1364</v>
      </c>
      <c r="E715" s="145" t="s">
        <v>3</v>
      </c>
      <c r="F715" s="145" t="s">
        <v>22</v>
      </c>
      <c r="G715" s="145" t="s">
        <v>23</v>
      </c>
      <c r="H715" s="145" t="s">
        <v>24</v>
      </c>
      <c r="I715" s="145" t="s">
        <v>1348</v>
      </c>
      <c r="J715" s="149">
        <v>552</v>
      </c>
      <c r="K715" s="149"/>
      <c r="L715" s="150">
        <v>0</v>
      </c>
      <c r="M715" s="150">
        <v>39.33</v>
      </c>
      <c r="N715" s="151">
        <v>23</v>
      </c>
    </row>
    <row r="716" spans="1:14" ht="15" hidden="1" customHeight="1">
      <c r="A716" t="str">
        <f>VLOOKUP(C716,'Main Data'!C:C,1,0)</f>
        <v>FPRB229</v>
      </c>
      <c r="B716" s="146"/>
      <c r="C716" s="145" t="s">
        <v>1365</v>
      </c>
      <c r="D716" s="145" t="s">
        <v>1366</v>
      </c>
      <c r="E716" s="145" t="s">
        <v>3</v>
      </c>
      <c r="F716" s="145" t="s">
        <v>22</v>
      </c>
      <c r="G716" s="145" t="s">
        <v>23</v>
      </c>
      <c r="H716" s="145" t="s">
        <v>24</v>
      </c>
      <c r="I716" s="145" t="s">
        <v>1348</v>
      </c>
      <c r="J716" s="149">
        <v>1976</v>
      </c>
      <c r="K716" s="149"/>
      <c r="L716" s="150">
        <v>19.25</v>
      </c>
      <c r="M716" s="150">
        <v>10.92</v>
      </c>
      <c r="N716" s="151">
        <v>52</v>
      </c>
    </row>
    <row r="717" spans="1:14" ht="15" hidden="1" customHeight="1">
      <c r="A717" t="str">
        <f>VLOOKUP(C717,'Main Data'!C:C,1,0)</f>
        <v>FPRB230</v>
      </c>
      <c r="B717" s="146"/>
      <c r="C717" s="145" t="s">
        <v>1367</v>
      </c>
      <c r="D717" s="145" t="s">
        <v>1368</v>
      </c>
      <c r="E717" s="145" t="s">
        <v>3</v>
      </c>
      <c r="F717" s="145" t="s">
        <v>22</v>
      </c>
      <c r="G717" s="145" t="s">
        <v>23</v>
      </c>
      <c r="H717" s="145" t="s">
        <v>24</v>
      </c>
      <c r="I717" s="145" t="s">
        <v>1348</v>
      </c>
      <c r="J717" s="149">
        <v>912</v>
      </c>
      <c r="K717" s="149"/>
      <c r="L717" s="150">
        <v>0</v>
      </c>
      <c r="M717" s="150">
        <v>79.834999999999994</v>
      </c>
      <c r="N717" s="151">
        <v>24</v>
      </c>
    </row>
    <row r="718" spans="1:14" ht="15" hidden="1" customHeight="1">
      <c r="A718" t="str">
        <f>VLOOKUP(C718,'Main Data'!C:C,1,0)</f>
        <v>FPRB231</v>
      </c>
      <c r="B718" s="146"/>
      <c r="C718" s="145" t="s">
        <v>1369</v>
      </c>
      <c r="D718" s="145" t="s">
        <v>1370</v>
      </c>
      <c r="E718" s="145" t="s">
        <v>3</v>
      </c>
      <c r="F718" s="145" t="s">
        <v>22</v>
      </c>
      <c r="G718" s="145" t="s">
        <v>23</v>
      </c>
      <c r="H718" s="145" t="s">
        <v>24</v>
      </c>
      <c r="I718" s="145" t="s">
        <v>1348</v>
      </c>
      <c r="J718" s="149">
        <v>1136</v>
      </c>
      <c r="K718" s="149"/>
      <c r="L718" s="150">
        <v>4.8</v>
      </c>
      <c r="M718" s="150">
        <v>269.8</v>
      </c>
      <c r="N718" s="151">
        <v>142</v>
      </c>
    </row>
    <row r="719" spans="1:14" ht="15" hidden="1" customHeight="1">
      <c r="A719" t="str">
        <f>VLOOKUP(C719,'Main Data'!C:C,1,0)</f>
        <v>FPRB233</v>
      </c>
      <c r="B719" s="146"/>
      <c r="C719" s="145" t="s">
        <v>1371</v>
      </c>
      <c r="D719" s="145" t="s">
        <v>1372</v>
      </c>
      <c r="E719" s="145" t="s">
        <v>3</v>
      </c>
      <c r="F719" s="145" t="s">
        <v>22</v>
      </c>
      <c r="G719" s="145" t="s">
        <v>23</v>
      </c>
      <c r="H719" s="145" t="s">
        <v>24</v>
      </c>
      <c r="I719" s="145" t="s">
        <v>1373</v>
      </c>
      <c r="J719" s="149">
        <v>521</v>
      </c>
      <c r="K719" s="149"/>
      <c r="L719" s="150">
        <v>0</v>
      </c>
      <c r="M719" s="150">
        <v>40.06</v>
      </c>
      <c r="N719" s="151">
        <v>14.5</v>
      </c>
    </row>
    <row r="720" spans="1:14" ht="15" hidden="1" customHeight="1">
      <c r="A720" t="str">
        <f>VLOOKUP(C720,'Main Data'!C:C,1,0)</f>
        <v>FPRB234</v>
      </c>
      <c r="B720" s="146"/>
      <c r="C720" s="145" t="s">
        <v>1374</v>
      </c>
      <c r="D720" s="145" t="s">
        <v>1375</v>
      </c>
      <c r="E720" s="145" t="s">
        <v>3</v>
      </c>
      <c r="F720" s="145" t="s">
        <v>22</v>
      </c>
      <c r="G720" s="145" t="s">
        <v>23</v>
      </c>
      <c r="H720" s="145" t="s">
        <v>24</v>
      </c>
      <c r="I720" s="145" t="s">
        <v>1373</v>
      </c>
      <c r="J720" s="149">
        <v>260</v>
      </c>
      <c r="K720" s="149"/>
      <c r="L720" s="150">
        <v>0</v>
      </c>
      <c r="M720" s="150">
        <v>34.51</v>
      </c>
      <c r="N720" s="151">
        <v>7</v>
      </c>
    </row>
    <row r="721" spans="1:14" ht="15" hidden="1" customHeight="1">
      <c r="A721" t="str">
        <f>VLOOKUP(C721,'Main Data'!C:C,1,0)</f>
        <v>FPRB235</v>
      </c>
      <c r="B721" s="146"/>
      <c r="C721" s="145" t="s">
        <v>1376</v>
      </c>
      <c r="D721" s="145" t="s">
        <v>1377</v>
      </c>
      <c r="E721" s="145" t="s">
        <v>3</v>
      </c>
      <c r="F721" s="145" t="s">
        <v>22</v>
      </c>
      <c r="G721" s="145" t="s">
        <v>23</v>
      </c>
      <c r="H721" s="145" t="s">
        <v>24</v>
      </c>
      <c r="I721" s="145" t="s">
        <v>1373</v>
      </c>
      <c r="J721" s="149">
        <v>2396</v>
      </c>
      <c r="K721" s="149"/>
      <c r="L721" s="150">
        <v>0</v>
      </c>
      <c r="M721" s="150">
        <v>334.05</v>
      </c>
      <c r="N721" s="151">
        <v>65.5</v>
      </c>
    </row>
    <row r="722" spans="1:14" ht="15" hidden="1" customHeight="1">
      <c r="A722" t="str">
        <f>VLOOKUP(C722,'Main Data'!C:C,1,0)</f>
        <v>FPRB238</v>
      </c>
      <c r="B722" s="146"/>
      <c r="C722" s="145" t="s">
        <v>1378</v>
      </c>
      <c r="D722" s="145" t="s">
        <v>597</v>
      </c>
      <c r="E722" s="145" t="s">
        <v>3</v>
      </c>
      <c r="F722" s="145" t="s">
        <v>22</v>
      </c>
      <c r="G722" s="145" t="s">
        <v>23</v>
      </c>
      <c r="H722" s="145" t="s">
        <v>24</v>
      </c>
      <c r="I722" s="145" t="s">
        <v>1373</v>
      </c>
      <c r="J722" s="149">
        <v>10621</v>
      </c>
      <c r="K722" s="149"/>
      <c r="L722" s="150">
        <v>11.4</v>
      </c>
      <c r="M722" s="150">
        <v>969.267199290853</v>
      </c>
      <c r="N722" s="151">
        <v>287</v>
      </c>
    </row>
    <row r="723" spans="1:14" ht="15" hidden="1" customHeight="1">
      <c r="A723" t="str">
        <f>VLOOKUP(C723,'Main Data'!C:C,1,0)</f>
        <v>FPRB239</v>
      </c>
      <c r="B723" s="146"/>
      <c r="C723" s="145" t="s">
        <v>1379</v>
      </c>
      <c r="D723" s="145" t="s">
        <v>1380</v>
      </c>
      <c r="E723" s="145" t="s">
        <v>3</v>
      </c>
      <c r="F723" s="145" t="s">
        <v>22</v>
      </c>
      <c r="G723" s="145" t="s">
        <v>23</v>
      </c>
      <c r="H723" s="145" t="s">
        <v>24</v>
      </c>
      <c r="I723" s="145" t="s">
        <v>1373</v>
      </c>
      <c r="J723" s="149">
        <v>1736</v>
      </c>
      <c r="K723" s="149"/>
      <c r="L723" s="150">
        <v>0</v>
      </c>
      <c r="M723" s="150">
        <v>288.10000000000002</v>
      </c>
      <c r="N723" s="151">
        <v>44</v>
      </c>
    </row>
    <row r="724" spans="1:14" ht="15" hidden="1" customHeight="1">
      <c r="A724" t="str">
        <f>VLOOKUP(C724,'Main Data'!C:C,1,0)</f>
        <v>FPRB240</v>
      </c>
      <c r="B724" s="146"/>
      <c r="C724" s="145" t="s">
        <v>1381</v>
      </c>
      <c r="D724" s="145" t="s">
        <v>1382</v>
      </c>
      <c r="E724" s="145" t="s">
        <v>3</v>
      </c>
      <c r="F724" s="145" t="s">
        <v>22</v>
      </c>
      <c r="G724" s="145" t="s">
        <v>23</v>
      </c>
      <c r="H724" s="145" t="s">
        <v>24</v>
      </c>
      <c r="I724" s="145" t="s">
        <v>1373</v>
      </c>
      <c r="J724" s="149">
        <v>2208</v>
      </c>
      <c r="K724" s="149"/>
      <c r="L724" s="150">
        <v>0</v>
      </c>
      <c r="M724" s="150">
        <v>74.88</v>
      </c>
      <c r="N724" s="151">
        <v>60</v>
      </c>
    </row>
    <row r="725" spans="1:14" ht="15" hidden="1" customHeight="1">
      <c r="A725" t="str">
        <f>VLOOKUP(C725,'Main Data'!C:C,1,0)</f>
        <v>FPRB241</v>
      </c>
      <c r="B725" s="146"/>
      <c r="C725" s="145" t="s">
        <v>1383</v>
      </c>
      <c r="D725" s="145" t="s">
        <v>1384</v>
      </c>
      <c r="E725" s="145" t="s">
        <v>3</v>
      </c>
      <c r="F725" s="145" t="s">
        <v>22</v>
      </c>
      <c r="G725" s="145" t="s">
        <v>23</v>
      </c>
      <c r="H725" s="145" t="s">
        <v>24</v>
      </c>
      <c r="I725" s="145" t="s">
        <v>1373</v>
      </c>
      <c r="J725" s="149">
        <v>4344</v>
      </c>
      <c r="K725" s="149"/>
      <c r="L725" s="150">
        <v>14</v>
      </c>
      <c r="M725" s="150">
        <v>471.84333333333302</v>
      </c>
      <c r="N725" s="151">
        <v>117</v>
      </c>
    </row>
    <row r="726" spans="1:14" ht="15" hidden="1" customHeight="1">
      <c r="A726" t="str">
        <f>VLOOKUP(C726,'Main Data'!C:C,1,0)</f>
        <v>FPRB242</v>
      </c>
      <c r="B726" s="146"/>
      <c r="C726" s="145" t="s">
        <v>1385</v>
      </c>
      <c r="D726" s="145" t="s">
        <v>1386</v>
      </c>
      <c r="E726" s="145" t="s">
        <v>3</v>
      </c>
      <c r="F726" s="145" t="s">
        <v>22</v>
      </c>
      <c r="G726" s="145" t="s">
        <v>23</v>
      </c>
      <c r="H726" s="145" t="s">
        <v>24</v>
      </c>
      <c r="I726" s="145" t="s">
        <v>1387</v>
      </c>
      <c r="J726" s="149">
        <v>1410</v>
      </c>
      <c r="K726" s="149"/>
      <c r="L726" s="150">
        <v>28.8</v>
      </c>
      <c r="M726" s="150">
        <v>225.4325</v>
      </c>
      <c r="N726" s="151">
        <v>30</v>
      </c>
    </row>
    <row r="727" spans="1:14" ht="15" hidden="1" customHeight="1">
      <c r="A727" t="str">
        <f>VLOOKUP(C727,'Main Data'!C:C,1,0)</f>
        <v>FPRB243</v>
      </c>
      <c r="B727" s="146"/>
      <c r="C727" s="145" t="s">
        <v>1388</v>
      </c>
      <c r="D727" s="145" t="s">
        <v>1389</v>
      </c>
      <c r="E727" s="145" t="s">
        <v>3</v>
      </c>
      <c r="F727" s="145" t="s">
        <v>22</v>
      </c>
      <c r="G727" s="145" t="s">
        <v>23</v>
      </c>
      <c r="H727" s="145" t="s">
        <v>24</v>
      </c>
      <c r="I727" s="145" t="s">
        <v>1387</v>
      </c>
      <c r="J727" s="149">
        <v>1659</v>
      </c>
      <c r="K727" s="149"/>
      <c r="L727" s="150">
        <v>0</v>
      </c>
      <c r="M727" s="150">
        <v>176.6925</v>
      </c>
      <c r="N727" s="151">
        <v>36</v>
      </c>
    </row>
    <row r="728" spans="1:14" ht="15" hidden="1" customHeight="1">
      <c r="A728" t="str">
        <f>VLOOKUP(C728,'Main Data'!C:C,1,0)</f>
        <v>FPRB244</v>
      </c>
      <c r="B728" s="146"/>
      <c r="C728" s="145" t="s">
        <v>1390</v>
      </c>
      <c r="D728" s="145" t="s">
        <v>1391</v>
      </c>
      <c r="E728" s="145" t="s">
        <v>3</v>
      </c>
      <c r="F728" s="145" t="s">
        <v>22</v>
      </c>
      <c r="G728" s="145" t="s">
        <v>23</v>
      </c>
      <c r="H728" s="145" t="s">
        <v>24</v>
      </c>
      <c r="I728" s="145" t="s">
        <v>1387</v>
      </c>
      <c r="J728" s="149">
        <v>1821</v>
      </c>
      <c r="K728" s="149"/>
      <c r="L728" s="150">
        <v>0</v>
      </c>
      <c r="M728" s="150">
        <v>209.73</v>
      </c>
      <c r="N728" s="151">
        <v>39</v>
      </c>
    </row>
    <row r="729" spans="1:14" ht="15" hidden="1" customHeight="1">
      <c r="A729" t="str">
        <f>VLOOKUP(C729,'Main Data'!C:C,1,0)</f>
        <v>FPRB245</v>
      </c>
      <c r="B729" s="146"/>
      <c r="C729" s="145" t="s">
        <v>1392</v>
      </c>
      <c r="D729" s="145" t="s">
        <v>1393</v>
      </c>
      <c r="E729" s="145" t="s">
        <v>3</v>
      </c>
      <c r="F729" s="145" t="s">
        <v>22</v>
      </c>
      <c r="G729" s="145" t="s">
        <v>23</v>
      </c>
      <c r="H729" s="145" t="s">
        <v>24</v>
      </c>
      <c r="I729" s="145" t="s">
        <v>1394</v>
      </c>
      <c r="J729" s="149">
        <v>375</v>
      </c>
      <c r="K729" s="149"/>
      <c r="L729" s="150">
        <v>0</v>
      </c>
      <c r="M729" s="150">
        <v>61.3</v>
      </c>
      <c r="N729" s="151">
        <v>6</v>
      </c>
    </row>
    <row r="730" spans="1:14" ht="15" hidden="1" customHeight="1">
      <c r="A730" t="str">
        <f>VLOOKUP(C730,'Main Data'!C:C,1,0)</f>
        <v>FPRB246</v>
      </c>
      <c r="B730" s="146"/>
      <c r="C730" s="145" t="s">
        <v>1395</v>
      </c>
      <c r="D730" s="145" t="s">
        <v>1396</v>
      </c>
      <c r="E730" s="145" t="s">
        <v>3</v>
      </c>
      <c r="F730" s="145" t="s">
        <v>22</v>
      </c>
      <c r="G730" s="145" t="s">
        <v>23</v>
      </c>
      <c r="H730" s="145" t="s">
        <v>24</v>
      </c>
      <c r="I730" s="145" t="s">
        <v>1394</v>
      </c>
      <c r="J730" s="149">
        <v>165</v>
      </c>
      <c r="K730" s="149"/>
      <c r="L730" s="150">
        <v>0</v>
      </c>
      <c r="M730" s="150">
        <v>12.95</v>
      </c>
      <c r="N730" s="151">
        <v>3</v>
      </c>
    </row>
    <row r="731" spans="1:14" ht="15" hidden="1" customHeight="1">
      <c r="A731" t="str">
        <f>VLOOKUP(C731,'Main Data'!C:C,1,0)</f>
        <v>FPRB249</v>
      </c>
      <c r="B731" s="146"/>
      <c r="C731" s="145" t="s">
        <v>1397</v>
      </c>
      <c r="D731" s="145" t="s">
        <v>1398</v>
      </c>
      <c r="E731" s="145" t="s">
        <v>3</v>
      </c>
      <c r="F731" s="145" t="s">
        <v>22</v>
      </c>
      <c r="G731" s="145" t="s">
        <v>23</v>
      </c>
      <c r="H731" s="145" t="s">
        <v>24</v>
      </c>
      <c r="I731" s="145" t="s">
        <v>1394</v>
      </c>
      <c r="J731" s="149">
        <v>2090</v>
      </c>
      <c r="K731" s="149"/>
      <c r="L731" s="150">
        <v>0</v>
      </c>
      <c r="M731" s="150">
        <v>171.83500000000001</v>
      </c>
      <c r="N731" s="151">
        <v>38</v>
      </c>
    </row>
    <row r="732" spans="1:14" ht="15" hidden="1" customHeight="1">
      <c r="A732" t="str">
        <f>VLOOKUP(C732,'Main Data'!C:C,1,0)</f>
        <v>FPRB250</v>
      </c>
      <c r="B732" s="146"/>
      <c r="C732" s="145" t="s">
        <v>1399</v>
      </c>
      <c r="D732" s="145" t="s">
        <v>1400</v>
      </c>
      <c r="E732" s="145" t="s">
        <v>3</v>
      </c>
      <c r="F732" s="145" t="s">
        <v>22</v>
      </c>
      <c r="G732" s="145" t="s">
        <v>23</v>
      </c>
      <c r="H732" s="145" t="s">
        <v>24</v>
      </c>
      <c r="I732" s="145" t="s">
        <v>1394</v>
      </c>
      <c r="J732" s="149">
        <v>3050</v>
      </c>
      <c r="K732" s="149"/>
      <c r="L732" s="150">
        <v>20</v>
      </c>
      <c r="M732" s="150">
        <v>63.113333333333301</v>
      </c>
      <c r="N732" s="151">
        <v>61</v>
      </c>
    </row>
    <row r="733" spans="1:14" ht="15" hidden="1" customHeight="1">
      <c r="A733" t="str">
        <f>VLOOKUP(C733,'Main Data'!C:C,1,0)</f>
        <v>FPRB251</v>
      </c>
      <c r="B733" s="146"/>
      <c r="C733" s="145" t="s">
        <v>1401</v>
      </c>
      <c r="D733" s="145" t="s">
        <v>1402</v>
      </c>
      <c r="E733" s="145" t="s">
        <v>3</v>
      </c>
      <c r="F733" s="145" t="s">
        <v>22</v>
      </c>
      <c r="G733" s="145" t="s">
        <v>23</v>
      </c>
      <c r="H733" s="145" t="s">
        <v>24</v>
      </c>
      <c r="I733" s="145" t="s">
        <v>1394</v>
      </c>
      <c r="J733" s="149">
        <v>250</v>
      </c>
      <c r="K733" s="149"/>
      <c r="L733" s="150">
        <v>0</v>
      </c>
      <c r="M733" s="150">
        <v>47.32</v>
      </c>
      <c r="N733" s="151">
        <v>4</v>
      </c>
    </row>
    <row r="734" spans="1:14" ht="15" hidden="1" customHeight="1">
      <c r="A734" t="str">
        <f>VLOOKUP(C734,'Main Data'!C:C,1,0)</f>
        <v>FPRB252</v>
      </c>
      <c r="B734" s="146"/>
      <c r="C734" s="145" t="s">
        <v>1403</v>
      </c>
      <c r="D734" s="145" t="s">
        <v>1404</v>
      </c>
      <c r="E734" s="145" t="s">
        <v>3</v>
      </c>
      <c r="F734" s="145" t="s">
        <v>22</v>
      </c>
      <c r="G734" s="145" t="s">
        <v>23</v>
      </c>
      <c r="H734" s="145" t="s">
        <v>24</v>
      </c>
      <c r="I734" s="145" t="s">
        <v>1394</v>
      </c>
      <c r="J734" s="149">
        <v>220</v>
      </c>
      <c r="K734" s="149"/>
      <c r="L734" s="150">
        <v>0</v>
      </c>
      <c r="M734" s="150">
        <v>64.930000000000007</v>
      </c>
      <c r="N734" s="151">
        <v>4</v>
      </c>
    </row>
    <row r="735" spans="1:14" ht="15" hidden="1" customHeight="1">
      <c r="A735" t="str">
        <f>VLOOKUP(C735,'Main Data'!C:C,1,0)</f>
        <v>FPRB253</v>
      </c>
      <c r="B735" s="146"/>
      <c r="C735" s="145" t="s">
        <v>1405</v>
      </c>
      <c r="D735" s="145" t="s">
        <v>1406</v>
      </c>
      <c r="E735" s="145" t="s">
        <v>3</v>
      </c>
      <c r="F735" s="145" t="s">
        <v>22</v>
      </c>
      <c r="G735" s="145" t="s">
        <v>23</v>
      </c>
      <c r="H735" s="145" t="s">
        <v>24</v>
      </c>
      <c r="I735" s="145" t="s">
        <v>1394</v>
      </c>
      <c r="J735" s="149">
        <v>60</v>
      </c>
      <c r="K735" s="149"/>
      <c r="L735" s="150">
        <v>0</v>
      </c>
      <c r="M735" s="150">
        <v>7.44</v>
      </c>
      <c r="N735" s="151">
        <v>1</v>
      </c>
    </row>
    <row r="736" spans="1:14" ht="15" hidden="1" customHeight="1">
      <c r="A736" t="str">
        <f>VLOOKUP(C736,'Main Data'!C:C,1,0)</f>
        <v>FPRB254</v>
      </c>
      <c r="B736" s="146"/>
      <c r="C736" s="145" t="s">
        <v>1407</v>
      </c>
      <c r="D736" s="145" t="s">
        <v>1408</v>
      </c>
      <c r="E736" s="145" t="s">
        <v>3</v>
      </c>
      <c r="F736" s="145" t="s">
        <v>22</v>
      </c>
      <c r="G736" s="145" t="s">
        <v>23</v>
      </c>
      <c r="H736" s="145" t="s">
        <v>24</v>
      </c>
      <c r="I736" s="145" t="s">
        <v>1394</v>
      </c>
      <c r="J736" s="149">
        <v>720</v>
      </c>
      <c r="K736" s="149"/>
      <c r="L736" s="150">
        <v>0</v>
      </c>
      <c r="M736" s="150">
        <v>48.75</v>
      </c>
      <c r="N736" s="151">
        <v>12</v>
      </c>
    </row>
    <row r="737" spans="1:14" ht="15" hidden="1" customHeight="1">
      <c r="A737" t="str">
        <f>VLOOKUP(C737,'Main Data'!C:C,1,0)</f>
        <v>FPRB255</v>
      </c>
      <c r="B737" s="146"/>
      <c r="C737" s="145" t="s">
        <v>1409</v>
      </c>
      <c r="D737" s="145" t="s">
        <v>1410</v>
      </c>
      <c r="E737" s="145" t="s">
        <v>3</v>
      </c>
      <c r="F737" s="145" t="s">
        <v>22</v>
      </c>
      <c r="G737" s="145" t="s">
        <v>23</v>
      </c>
      <c r="H737" s="145" t="s">
        <v>24</v>
      </c>
      <c r="I737" s="145" t="s">
        <v>1394</v>
      </c>
      <c r="J737" s="149">
        <v>350</v>
      </c>
      <c r="K737" s="149"/>
      <c r="L737" s="150">
        <v>0</v>
      </c>
      <c r="M737" s="150">
        <v>7.21</v>
      </c>
      <c r="N737" s="151">
        <v>7</v>
      </c>
    </row>
    <row r="738" spans="1:14" ht="15" hidden="1" customHeight="1">
      <c r="A738" t="str">
        <f>VLOOKUP(C738,'Main Data'!C:C,1,0)</f>
        <v>FPRB256</v>
      </c>
      <c r="B738" s="146"/>
      <c r="C738" s="145" t="s">
        <v>1411</v>
      </c>
      <c r="D738" s="145" t="s">
        <v>1412</v>
      </c>
      <c r="E738" s="145" t="s">
        <v>3</v>
      </c>
      <c r="F738" s="145" t="s">
        <v>22</v>
      </c>
      <c r="G738" s="145" t="s">
        <v>23</v>
      </c>
      <c r="H738" s="145" t="s">
        <v>24</v>
      </c>
      <c r="I738" s="145" t="s">
        <v>1394</v>
      </c>
      <c r="J738" s="149">
        <v>630</v>
      </c>
      <c r="K738" s="149"/>
      <c r="L738" s="150">
        <v>0</v>
      </c>
      <c r="M738" s="150">
        <v>109.5</v>
      </c>
      <c r="N738" s="151">
        <v>10</v>
      </c>
    </row>
    <row r="739" spans="1:14" ht="15" hidden="1" customHeight="1">
      <c r="A739" t="str">
        <f>VLOOKUP(C739,'Main Data'!C:C,1,0)</f>
        <v>FPRB257</v>
      </c>
      <c r="B739" s="146"/>
      <c r="C739" s="145" t="s">
        <v>1413</v>
      </c>
      <c r="D739" s="145" t="s">
        <v>1414</v>
      </c>
      <c r="E739" s="145" t="s">
        <v>3</v>
      </c>
      <c r="F739" s="145" t="s">
        <v>22</v>
      </c>
      <c r="G739" s="145" t="s">
        <v>23</v>
      </c>
      <c r="H739" s="145" t="s">
        <v>24</v>
      </c>
      <c r="I739" s="145" t="s">
        <v>1394</v>
      </c>
      <c r="J739" s="149">
        <v>860</v>
      </c>
      <c r="K739" s="149"/>
      <c r="L739" s="150">
        <v>0</v>
      </c>
      <c r="M739" s="150">
        <v>175.5</v>
      </c>
      <c r="N739" s="151">
        <v>13</v>
      </c>
    </row>
    <row r="740" spans="1:14" ht="15" hidden="1" customHeight="1">
      <c r="A740" t="str">
        <f>VLOOKUP(C740,'Main Data'!C:C,1,0)</f>
        <v>FPRB258</v>
      </c>
      <c r="B740" s="146"/>
      <c r="C740" s="145" t="s">
        <v>1415</v>
      </c>
      <c r="D740" s="145" t="s">
        <v>1416</v>
      </c>
      <c r="E740" s="145" t="s">
        <v>3</v>
      </c>
      <c r="F740" s="145" t="s">
        <v>22</v>
      </c>
      <c r="G740" s="145" t="s">
        <v>23</v>
      </c>
      <c r="H740" s="145" t="s">
        <v>24</v>
      </c>
      <c r="I740" s="145" t="s">
        <v>1394</v>
      </c>
      <c r="J740" s="149">
        <v>185</v>
      </c>
      <c r="K740" s="149"/>
      <c r="L740" s="150">
        <v>0</v>
      </c>
      <c r="M740" s="150">
        <v>36</v>
      </c>
      <c r="N740" s="151">
        <v>3</v>
      </c>
    </row>
    <row r="741" spans="1:14" ht="15" hidden="1" customHeight="1">
      <c r="A741" t="str">
        <f>VLOOKUP(C741,'Main Data'!C:C,1,0)</f>
        <v>FPRB259</v>
      </c>
      <c r="B741" s="146"/>
      <c r="C741" s="145" t="s">
        <v>1417</v>
      </c>
      <c r="D741" s="145" t="s">
        <v>1418</v>
      </c>
      <c r="E741" s="145" t="s">
        <v>3</v>
      </c>
      <c r="F741" s="145" t="s">
        <v>22</v>
      </c>
      <c r="G741" s="145" t="s">
        <v>23</v>
      </c>
      <c r="H741" s="145" t="s">
        <v>24</v>
      </c>
      <c r="I741" s="145" t="s">
        <v>1394</v>
      </c>
      <c r="J741" s="149">
        <v>715</v>
      </c>
      <c r="K741" s="149"/>
      <c r="L741" s="150">
        <v>0</v>
      </c>
      <c r="M741" s="150">
        <v>78.540000000000006</v>
      </c>
      <c r="N741" s="151">
        <v>13</v>
      </c>
    </row>
    <row r="742" spans="1:14" ht="15" hidden="1" customHeight="1">
      <c r="A742" t="str">
        <f>VLOOKUP(C742,'Main Data'!C:C,1,0)</f>
        <v>FPRB260</v>
      </c>
      <c r="B742" s="146"/>
      <c r="C742" s="145" t="s">
        <v>1419</v>
      </c>
      <c r="D742" s="145" t="s">
        <v>1420</v>
      </c>
      <c r="E742" s="145" t="s">
        <v>3</v>
      </c>
      <c r="F742" s="145" t="s">
        <v>22</v>
      </c>
      <c r="G742" s="145" t="s">
        <v>23</v>
      </c>
      <c r="H742" s="145" t="s">
        <v>24</v>
      </c>
      <c r="I742" s="145" t="s">
        <v>1394</v>
      </c>
      <c r="J742" s="149">
        <v>600</v>
      </c>
      <c r="K742" s="149"/>
      <c r="L742" s="150">
        <v>0</v>
      </c>
      <c r="M742" s="150">
        <v>74.290000000000006</v>
      </c>
      <c r="N742" s="151">
        <v>10</v>
      </c>
    </row>
    <row r="743" spans="1:14" ht="15" hidden="1" customHeight="1">
      <c r="A743" t="str">
        <f>VLOOKUP(C743,'Main Data'!C:C,1,0)</f>
        <v>FPRB261</v>
      </c>
      <c r="B743" s="146"/>
      <c r="C743" s="145" t="s">
        <v>1421</v>
      </c>
      <c r="D743" s="145" t="s">
        <v>1422</v>
      </c>
      <c r="E743" s="145" t="s">
        <v>3</v>
      </c>
      <c r="F743" s="145" t="s">
        <v>22</v>
      </c>
      <c r="G743" s="145" t="s">
        <v>23</v>
      </c>
      <c r="H743" s="145" t="s">
        <v>24</v>
      </c>
      <c r="I743" s="145" t="s">
        <v>1394</v>
      </c>
      <c r="J743" s="149">
        <v>715</v>
      </c>
      <c r="K743" s="149"/>
      <c r="L743" s="150">
        <v>0</v>
      </c>
      <c r="M743" s="150">
        <v>42.045000000000002</v>
      </c>
      <c r="N743" s="151">
        <v>13</v>
      </c>
    </row>
    <row r="744" spans="1:14" ht="15" hidden="1" customHeight="1">
      <c r="A744" t="str">
        <f>VLOOKUP(C744,'Main Data'!C:C,1,0)</f>
        <v>FPRB262</v>
      </c>
      <c r="B744" s="146"/>
      <c r="C744" s="145" t="s">
        <v>1423</v>
      </c>
      <c r="D744" s="145" t="s">
        <v>1424</v>
      </c>
      <c r="E744" s="145" t="s">
        <v>3</v>
      </c>
      <c r="F744" s="145" t="s">
        <v>22</v>
      </c>
      <c r="G744" s="145" t="s">
        <v>23</v>
      </c>
      <c r="H744" s="145" t="s">
        <v>24</v>
      </c>
      <c r="I744" s="145" t="s">
        <v>1394</v>
      </c>
      <c r="J744" s="149">
        <v>1485</v>
      </c>
      <c r="K744" s="149"/>
      <c r="L744" s="150">
        <v>0</v>
      </c>
      <c r="M744" s="150">
        <v>113.66</v>
      </c>
      <c r="N744" s="151">
        <v>27</v>
      </c>
    </row>
    <row r="745" spans="1:14" ht="15" hidden="1" customHeight="1">
      <c r="A745" t="str">
        <f>VLOOKUP(C745,'Main Data'!C:C,1,0)</f>
        <v>FPRB263</v>
      </c>
      <c r="B745" s="146"/>
      <c r="C745" s="145" t="s">
        <v>1425</v>
      </c>
      <c r="D745" s="145" t="s">
        <v>1426</v>
      </c>
      <c r="E745" s="145" t="s">
        <v>3</v>
      </c>
      <c r="F745" s="145" t="s">
        <v>22</v>
      </c>
      <c r="G745" s="145" t="s">
        <v>23</v>
      </c>
      <c r="H745" s="145" t="s">
        <v>24</v>
      </c>
      <c r="I745" s="145" t="s">
        <v>1394</v>
      </c>
      <c r="J745" s="149">
        <v>3190</v>
      </c>
      <c r="K745" s="149"/>
      <c r="L745" s="150">
        <v>0</v>
      </c>
      <c r="M745" s="150">
        <v>186.44499999999999</v>
      </c>
      <c r="N745" s="151">
        <v>58</v>
      </c>
    </row>
    <row r="746" spans="1:14" ht="15" hidden="1" customHeight="1">
      <c r="A746" t="str">
        <f>VLOOKUP(C746,'Main Data'!C:C,1,0)</f>
        <v>FPRB265</v>
      </c>
      <c r="B746" s="146"/>
      <c r="C746" s="145" t="s">
        <v>1427</v>
      </c>
      <c r="D746" s="145" t="s">
        <v>1428</v>
      </c>
      <c r="E746" s="145" t="s">
        <v>3</v>
      </c>
      <c r="F746" s="145" t="s">
        <v>22</v>
      </c>
      <c r="G746" s="145" t="s">
        <v>23</v>
      </c>
      <c r="H746" s="145" t="s">
        <v>24</v>
      </c>
      <c r="I746" s="145" t="s">
        <v>1394</v>
      </c>
      <c r="J746" s="149">
        <v>2350</v>
      </c>
      <c r="K746" s="149"/>
      <c r="L746" s="150">
        <v>0</v>
      </c>
      <c r="M746" s="150">
        <v>103.04</v>
      </c>
      <c r="N746" s="151">
        <v>47</v>
      </c>
    </row>
    <row r="747" spans="1:14" ht="15" hidden="1" customHeight="1">
      <c r="A747" t="str">
        <f>VLOOKUP(C747,'Main Data'!C:C,1,0)</f>
        <v>FPRB266</v>
      </c>
      <c r="B747" s="146"/>
      <c r="C747" s="145" t="s">
        <v>1429</v>
      </c>
      <c r="D747" s="145" t="s">
        <v>1430</v>
      </c>
      <c r="E747" s="145" t="s">
        <v>3</v>
      </c>
      <c r="F747" s="145" t="s">
        <v>22</v>
      </c>
      <c r="G747" s="145" t="s">
        <v>23</v>
      </c>
      <c r="H747" s="145" t="s">
        <v>24</v>
      </c>
      <c r="I747" s="145" t="s">
        <v>1394</v>
      </c>
      <c r="J747" s="149">
        <v>825</v>
      </c>
      <c r="K747" s="149"/>
      <c r="L747" s="150">
        <v>0</v>
      </c>
      <c r="M747" s="150">
        <v>18</v>
      </c>
      <c r="N747" s="151">
        <v>15</v>
      </c>
    </row>
    <row r="748" spans="1:14" ht="15" hidden="1" customHeight="1">
      <c r="A748" t="str">
        <f>VLOOKUP(C748,'Main Data'!C:C,1,0)</f>
        <v>FPRB267</v>
      </c>
      <c r="B748" s="146"/>
      <c r="C748" s="145" t="s">
        <v>1431</v>
      </c>
      <c r="D748" s="145" t="s">
        <v>35</v>
      </c>
      <c r="E748" s="145" t="s">
        <v>3</v>
      </c>
      <c r="F748" s="145" t="s">
        <v>22</v>
      </c>
      <c r="G748" s="145" t="s">
        <v>23</v>
      </c>
      <c r="H748" s="145" t="s">
        <v>24</v>
      </c>
      <c r="I748" s="145" t="s">
        <v>1432</v>
      </c>
      <c r="J748" s="149">
        <v>6608</v>
      </c>
      <c r="K748" s="149"/>
      <c r="L748" s="150">
        <v>8.4</v>
      </c>
      <c r="M748" s="150">
        <v>682.58275882571502</v>
      </c>
      <c r="N748" s="151">
        <v>236</v>
      </c>
    </row>
    <row r="749" spans="1:14" ht="15" hidden="1" customHeight="1">
      <c r="A749" t="str">
        <f>VLOOKUP(C749,'Main Data'!C:C,1,0)</f>
        <v>FPRB268</v>
      </c>
      <c r="B749" s="146"/>
      <c r="C749" s="145" t="s">
        <v>1433</v>
      </c>
      <c r="D749" s="145" t="s">
        <v>38</v>
      </c>
      <c r="E749" s="145" t="s">
        <v>3</v>
      </c>
      <c r="F749" s="145" t="s">
        <v>22</v>
      </c>
      <c r="G749" s="145" t="s">
        <v>23</v>
      </c>
      <c r="H749" s="145" t="s">
        <v>24</v>
      </c>
      <c r="I749" s="145" t="s">
        <v>1432</v>
      </c>
      <c r="J749" s="149">
        <v>7672</v>
      </c>
      <c r="K749" s="149"/>
      <c r="L749" s="150">
        <v>40.47</v>
      </c>
      <c r="M749" s="150">
        <v>791.55205048219796</v>
      </c>
      <c r="N749" s="151">
        <v>274</v>
      </c>
    </row>
    <row r="750" spans="1:14" ht="15" hidden="1" customHeight="1">
      <c r="A750" t="str">
        <f>VLOOKUP(C750,'Main Data'!C:C,1,0)</f>
        <v>FPRB269</v>
      </c>
      <c r="B750" s="146"/>
      <c r="C750" s="145" t="s">
        <v>1434</v>
      </c>
      <c r="D750" s="145" t="s">
        <v>1435</v>
      </c>
      <c r="E750" s="145" t="s">
        <v>3</v>
      </c>
      <c r="F750" s="145" t="s">
        <v>22</v>
      </c>
      <c r="G750" s="145" t="s">
        <v>23</v>
      </c>
      <c r="H750" s="145" t="s">
        <v>24</v>
      </c>
      <c r="I750" s="145" t="s">
        <v>1432</v>
      </c>
      <c r="J750" s="149">
        <v>588</v>
      </c>
      <c r="K750" s="149"/>
      <c r="L750" s="150">
        <v>0</v>
      </c>
      <c r="M750" s="150">
        <v>52.003333333333302</v>
      </c>
      <c r="N750" s="151">
        <v>21</v>
      </c>
    </row>
    <row r="751" spans="1:14" ht="15" hidden="1" customHeight="1">
      <c r="A751" t="str">
        <f>VLOOKUP(C751,'Main Data'!C:C,1,0)</f>
        <v>FPRB270</v>
      </c>
      <c r="B751" s="146"/>
      <c r="C751" s="145" t="s">
        <v>1436</v>
      </c>
      <c r="D751" s="145" t="s">
        <v>1237</v>
      </c>
      <c r="E751" s="145" t="s">
        <v>3</v>
      </c>
      <c r="F751" s="145" t="s">
        <v>22</v>
      </c>
      <c r="G751" s="145" t="s">
        <v>23</v>
      </c>
      <c r="H751" s="145" t="s">
        <v>24</v>
      </c>
      <c r="I751" s="145" t="s">
        <v>1432</v>
      </c>
      <c r="J751" s="149">
        <v>924</v>
      </c>
      <c r="K751" s="149"/>
      <c r="L751" s="150">
        <v>0</v>
      </c>
      <c r="M751" s="150">
        <v>68.094999999999999</v>
      </c>
      <c r="N751" s="151">
        <v>33</v>
      </c>
    </row>
    <row r="752" spans="1:14" ht="15" hidden="1" customHeight="1">
      <c r="A752" t="str">
        <f>VLOOKUP(C752,'Main Data'!C:C,1,0)</f>
        <v>FPRB271</v>
      </c>
      <c r="B752" s="146"/>
      <c r="C752" s="145" t="s">
        <v>1437</v>
      </c>
      <c r="D752" s="145" t="s">
        <v>1438</v>
      </c>
      <c r="E752" s="145" t="s">
        <v>3</v>
      </c>
      <c r="F752" s="145" t="s">
        <v>22</v>
      </c>
      <c r="G752" s="145" t="s">
        <v>23</v>
      </c>
      <c r="H752" s="145" t="s">
        <v>24</v>
      </c>
      <c r="I752" s="145" t="s">
        <v>1432</v>
      </c>
      <c r="J752" s="149">
        <v>192</v>
      </c>
      <c r="K752" s="149"/>
      <c r="L752" s="150">
        <v>0</v>
      </c>
      <c r="M752" s="150">
        <v>37.51</v>
      </c>
      <c r="N752" s="151">
        <v>4</v>
      </c>
    </row>
    <row r="753" spans="1:14" ht="15" hidden="1" customHeight="1">
      <c r="A753" t="str">
        <f>VLOOKUP(C753,'Main Data'!C:C,1,0)</f>
        <v>FPRB272</v>
      </c>
      <c r="B753" s="146"/>
      <c r="C753" s="145" t="s">
        <v>1439</v>
      </c>
      <c r="D753" s="145" t="s">
        <v>1440</v>
      </c>
      <c r="E753" s="145" t="s">
        <v>3</v>
      </c>
      <c r="F753" s="145" t="s">
        <v>22</v>
      </c>
      <c r="G753" s="145" t="s">
        <v>23</v>
      </c>
      <c r="H753" s="145" t="s">
        <v>24</v>
      </c>
      <c r="I753" s="145" t="s">
        <v>1432</v>
      </c>
      <c r="J753" s="149">
        <v>96</v>
      </c>
      <c r="K753" s="149"/>
      <c r="L753" s="150">
        <v>0</v>
      </c>
      <c r="M753" s="150">
        <v>18.98</v>
      </c>
      <c r="N753" s="151">
        <v>2</v>
      </c>
    </row>
    <row r="754" spans="1:14" ht="15" hidden="1" customHeight="1">
      <c r="A754" t="str">
        <f>VLOOKUP(C754,'Main Data'!C:C,1,0)</f>
        <v>FPRB273</v>
      </c>
      <c r="B754" s="146"/>
      <c r="C754" s="145" t="s">
        <v>1441</v>
      </c>
      <c r="D754" s="145" t="s">
        <v>1442</v>
      </c>
      <c r="E754" s="145" t="s">
        <v>3</v>
      </c>
      <c r="F754" s="145" t="s">
        <v>22</v>
      </c>
      <c r="G754" s="145" t="s">
        <v>23</v>
      </c>
      <c r="H754" s="145" t="s">
        <v>24</v>
      </c>
      <c r="I754" s="145" t="s">
        <v>1432</v>
      </c>
      <c r="J754" s="149">
        <v>84</v>
      </c>
      <c r="K754" s="149"/>
      <c r="L754" s="150">
        <v>0</v>
      </c>
      <c r="M754" s="150">
        <v>3.6</v>
      </c>
      <c r="N754" s="151">
        <v>3</v>
      </c>
    </row>
    <row r="755" spans="1:14" ht="15" hidden="1" customHeight="1">
      <c r="A755" t="str">
        <f>VLOOKUP(C755,'Main Data'!C:C,1,0)</f>
        <v>FPRB274</v>
      </c>
      <c r="B755" s="146"/>
      <c r="C755" s="145" t="s">
        <v>1443</v>
      </c>
      <c r="D755" s="145" t="s">
        <v>1444</v>
      </c>
      <c r="E755" s="145" t="s">
        <v>3</v>
      </c>
      <c r="F755" s="145" t="s">
        <v>22</v>
      </c>
      <c r="G755" s="145" t="s">
        <v>23</v>
      </c>
      <c r="H755" s="145" t="s">
        <v>24</v>
      </c>
      <c r="I755" s="145" t="s">
        <v>1432</v>
      </c>
      <c r="J755" s="149">
        <v>1680</v>
      </c>
      <c r="K755" s="149"/>
      <c r="L755" s="150">
        <v>0</v>
      </c>
      <c r="M755" s="150">
        <v>148.652619047619</v>
      </c>
      <c r="N755" s="151">
        <v>60</v>
      </c>
    </row>
    <row r="756" spans="1:14" ht="15" hidden="1" customHeight="1">
      <c r="A756" t="str">
        <f>VLOOKUP(C756,'Main Data'!C:C,1,0)</f>
        <v>FPRB275</v>
      </c>
      <c r="B756" s="146"/>
      <c r="C756" s="145" t="s">
        <v>1445</v>
      </c>
      <c r="D756" s="145" t="s">
        <v>1446</v>
      </c>
      <c r="E756" s="145" t="s">
        <v>3</v>
      </c>
      <c r="F756" s="145" t="s">
        <v>22</v>
      </c>
      <c r="G756" s="145" t="s">
        <v>23</v>
      </c>
      <c r="H756" s="145" t="s">
        <v>24</v>
      </c>
      <c r="I756" s="145" t="s">
        <v>1432</v>
      </c>
      <c r="J756" s="149">
        <v>112</v>
      </c>
      <c r="K756" s="149"/>
      <c r="L756" s="150">
        <v>0</v>
      </c>
      <c r="M756" s="150">
        <v>8.24</v>
      </c>
      <c r="N756" s="151">
        <v>4</v>
      </c>
    </row>
    <row r="757" spans="1:14" ht="15" hidden="1" customHeight="1">
      <c r="A757" t="str">
        <f>VLOOKUP(C757,'Main Data'!C:C,1,0)</f>
        <v>FPRB276</v>
      </c>
      <c r="B757" s="146"/>
      <c r="C757" s="145" t="s">
        <v>1447</v>
      </c>
      <c r="D757" s="145" t="s">
        <v>1448</v>
      </c>
      <c r="E757" s="145" t="s">
        <v>3</v>
      </c>
      <c r="F757" s="145" t="s">
        <v>22</v>
      </c>
      <c r="G757" s="145" t="s">
        <v>23</v>
      </c>
      <c r="H757" s="145" t="s">
        <v>24</v>
      </c>
      <c r="I757" s="145" t="s">
        <v>1449</v>
      </c>
      <c r="J757" s="149">
        <v>462</v>
      </c>
      <c r="K757" s="149"/>
      <c r="L757" s="150">
        <v>0</v>
      </c>
      <c r="M757" s="150">
        <v>2.665</v>
      </c>
      <c r="N757" s="151">
        <v>21</v>
      </c>
    </row>
    <row r="758" spans="1:14" ht="15" hidden="1" customHeight="1">
      <c r="A758" t="str">
        <f>VLOOKUP(C758,'Main Data'!C:C,1,0)</f>
        <v>FPRB277</v>
      </c>
      <c r="B758" s="146"/>
      <c r="C758" s="145" t="s">
        <v>1450</v>
      </c>
      <c r="D758" s="145" t="s">
        <v>1451</v>
      </c>
      <c r="E758" s="145" t="s">
        <v>3</v>
      </c>
      <c r="F758" s="145" t="s">
        <v>22</v>
      </c>
      <c r="G758" s="145" t="s">
        <v>23</v>
      </c>
      <c r="H758" s="145" t="s">
        <v>24</v>
      </c>
      <c r="I758" s="145" t="s">
        <v>1449</v>
      </c>
      <c r="J758" s="149">
        <v>1023</v>
      </c>
      <c r="K758" s="149"/>
      <c r="L758" s="150">
        <v>5.4</v>
      </c>
      <c r="M758" s="150">
        <v>9.8849999999999998</v>
      </c>
      <c r="N758" s="151">
        <v>46.5</v>
      </c>
    </row>
    <row r="759" spans="1:14" ht="15" hidden="1" customHeight="1">
      <c r="A759" t="str">
        <f>VLOOKUP(C759,'Main Data'!C:C,1,0)</f>
        <v>FPRB278</v>
      </c>
      <c r="B759" s="146"/>
      <c r="C759" s="145" t="s">
        <v>1452</v>
      </c>
      <c r="D759" s="145" t="s">
        <v>1453</v>
      </c>
      <c r="E759" s="145" t="s">
        <v>3</v>
      </c>
      <c r="F759" s="145" t="s">
        <v>22</v>
      </c>
      <c r="G759" s="145" t="s">
        <v>23</v>
      </c>
      <c r="H759" s="145" t="s">
        <v>24</v>
      </c>
      <c r="I759" s="145" t="s">
        <v>1449</v>
      </c>
      <c r="J759" s="149">
        <v>2068</v>
      </c>
      <c r="K759" s="149"/>
      <c r="L759" s="150">
        <v>11</v>
      </c>
      <c r="M759" s="150">
        <v>16.5997435897436</v>
      </c>
      <c r="N759" s="151">
        <v>94</v>
      </c>
    </row>
    <row r="760" spans="1:14" ht="15" hidden="1" customHeight="1">
      <c r="A760" t="str">
        <f>VLOOKUP(C760,'Main Data'!C:C,1,0)</f>
        <v>FPRB279</v>
      </c>
      <c r="B760" s="146"/>
      <c r="C760" s="145" t="s">
        <v>1454</v>
      </c>
      <c r="D760" s="145" t="s">
        <v>1455</v>
      </c>
      <c r="E760" s="145" t="s">
        <v>3</v>
      </c>
      <c r="F760" s="145" t="s">
        <v>22</v>
      </c>
      <c r="G760" s="145" t="s">
        <v>23</v>
      </c>
      <c r="H760" s="145" t="s">
        <v>24</v>
      </c>
      <c r="I760" s="145" t="s">
        <v>1449</v>
      </c>
      <c r="J760" s="149">
        <v>330</v>
      </c>
      <c r="K760" s="149"/>
      <c r="L760" s="150">
        <v>0</v>
      </c>
      <c r="M760" s="150">
        <v>0.28166666666666701</v>
      </c>
      <c r="N760" s="151">
        <v>15</v>
      </c>
    </row>
    <row r="761" spans="1:14" ht="15" hidden="1" customHeight="1">
      <c r="A761" t="str">
        <f>VLOOKUP(C761,'Main Data'!C:C,1,0)</f>
        <v>FPRB280</v>
      </c>
      <c r="B761" s="146"/>
      <c r="C761" s="145" t="s">
        <v>1456</v>
      </c>
      <c r="D761" s="145" t="s">
        <v>1457</v>
      </c>
      <c r="E761" s="145" t="s">
        <v>3</v>
      </c>
      <c r="F761" s="145" t="s">
        <v>22</v>
      </c>
      <c r="G761" s="145" t="s">
        <v>23</v>
      </c>
      <c r="H761" s="145" t="s">
        <v>24</v>
      </c>
      <c r="I761" s="145" t="s">
        <v>1449</v>
      </c>
      <c r="J761" s="149">
        <v>836</v>
      </c>
      <c r="K761" s="149"/>
      <c r="L761" s="150">
        <v>0</v>
      </c>
      <c r="M761" s="150">
        <v>9.6649999999999991</v>
      </c>
      <c r="N761" s="151">
        <v>38</v>
      </c>
    </row>
    <row r="762" spans="1:14" ht="15" hidden="1" customHeight="1">
      <c r="A762" t="str">
        <f>VLOOKUP(C762,'Main Data'!C:C,1,0)</f>
        <v>FPRB281</v>
      </c>
      <c r="B762" s="146"/>
      <c r="C762" s="145" t="s">
        <v>1458</v>
      </c>
      <c r="D762" s="145" t="s">
        <v>1459</v>
      </c>
      <c r="E762" s="145" t="s">
        <v>3</v>
      </c>
      <c r="F762" s="145" t="s">
        <v>22</v>
      </c>
      <c r="G762" s="145" t="s">
        <v>23</v>
      </c>
      <c r="H762" s="145" t="s">
        <v>24</v>
      </c>
      <c r="I762" s="145" t="s">
        <v>1449</v>
      </c>
      <c r="J762" s="149">
        <v>44</v>
      </c>
      <c r="K762" s="149"/>
      <c r="L762" s="150">
        <v>0</v>
      </c>
      <c r="M762" s="150">
        <v>0</v>
      </c>
      <c r="N762" s="151">
        <v>2</v>
      </c>
    </row>
    <row r="763" spans="1:14" ht="15" hidden="1" customHeight="1">
      <c r="A763" t="str">
        <f>VLOOKUP(C763,'Main Data'!C:C,1,0)</f>
        <v>FPRB282</v>
      </c>
      <c r="B763" s="146"/>
      <c r="C763" s="145" t="s">
        <v>1460</v>
      </c>
      <c r="D763" s="145" t="s">
        <v>1461</v>
      </c>
      <c r="E763" s="145" t="s">
        <v>3</v>
      </c>
      <c r="F763" s="145" t="s">
        <v>22</v>
      </c>
      <c r="G763" s="145" t="s">
        <v>23</v>
      </c>
      <c r="H763" s="145" t="s">
        <v>24</v>
      </c>
      <c r="I763" s="145" t="s">
        <v>1449</v>
      </c>
      <c r="J763" s="149">
        <v>132</v>
      </c>
      <c r="K763" s="149"/>
      <c r="L763" s="150">
        <v>0</v>
      </c>
      <c r="M763" s="150">
        <v>10.8</v>
      </c>
      <c r="N763" s="151">
        <v>6</v>
      </c>
    </row>
    <row r="764" spans="1:14" ht="15" hidden="1" customHeight="1">
      <c r="A764" t="str">
        <f>VLOOKUP(C764,'Main Data'!C:C,1,0)</f>
        <v>FPRB283</v>
      </c>
      <c r="B764" s="146"/>
      <c r="C764" s="145" t="s">
        <v>1462</v>
      </c>
      <c r="D764" s="145" t="s">
        <v>1463</v>
      </c>
      <c r="E764" s="145" t="s">
        <v>3</v>
      </c>
      <c r="F764" s="145" t="s">
        <v>22</v>
      </c>
      <c r="G764" s="145" t="s">
        <v>23</v>
      </c>
      <c r="H764" s="145" t="s">
        <v>24</v>
      </c>
      <c r="I764" s="145" t="s">
        <v>1449</v>
      </c>
      <c r="J764" s="149">
        <v>550</v>
      </c>
      <c r="K764" s="149"/>
      <c r="L764" s="150">
        <v>0</v>
      </c>
      <c r="M764" s="150">
        <v>3.2879999999999998</v>
      </c>
      <c r="N764" s="151">
        <v>25</v>
      </c>
    </row>
    <row r="765" spans="1:14" ht="15" hidden="1" customHeight="1">
      <c r="A765" t="str">
        <f>VLOOKUP(C765,'Main Data'!C:C,1,0)</f>
        <v>FPRB284</v>
      </c>
      <c r="B765" s="146"/>
      <c r="C765" s="145" t="s">
        <v>1464</v>
      </c>
      <c r="D765" s="145" t="s">
        <v>1465</v>
      </c>
      <c r="E765" s="145" t="s">
        <v>3</v>
      </c>
      <c r="F765" s="145" t="s">
        <v>22</v>
      </c>
      <c r="G765" s="145" t="s">
        <v>23</v>
      </c>
      <c r="H765" s="145" t="s">
        <v>24</v>
      </c>
      <c r="I765" s="145" t="s">
        <v>1449</v>
      </c>
      <c r="J765" s="149">
        <v>22</v>
      </c>
      <c r="K765" s="149"/>
      <c r="L765" s="150">
        <v>0</v>
      </c>
      <c r="M765" s="150">
        <v>0.35</v>
      </c>
      <c r="N765" s="151">
        <v>1</v>
      </c>
    </row>
    <row r="766" spans="1:14" ht="15" hidden="1" customHeight="1">
      <c r="A766" t="str">
        <f>VLOOKUP(C766,'Main Data'!C:C,1,0)</f>
        <v>FPRB285</v>
      </c>
      <c r="B766" s="146"/>
      <c r="C766" s="145" t="s">
        <v>1466</v>
      </c>
      <c r="D766" s="145" t="s">
        <v>1467</v>
      </c>
      <c r="E766" s="145" t="s">
        <v>3</v>
      </c>
      <c r="F766" s="145" t="s">
        <v>22</v>
      </c>
      <c r="G766" s="145" t="s">
        <v>23</v>
      </c>
      <c r="H766" s="145" t="s">
        <v>24</v>
      </c>
      <c r="I766" s="145" t="s">
        <v>1449</v>
      </c>
      <c r="J766" s="149">
        <v>902</v>
      </c>
      <c r="K766" s="149"/>
      <c r="L766" s="150">
        <v>6.6</v>
      </c>
      <c r="M766" s="150">
        <v>9.35</v>
      </c>
      <c r="N766" s="151">
        <v>41</v>
      </c>
    </row>
    <row r="767" spans="1:14" ht="15" hidden="1" customHeight="1">
      <c r="A767" t="str">
        <f>VLOOKUP(C767,'Main Data'!C:C,1,0)</f>
        <v>FPRB286</v>
      </c>
      <c r="B767" s="146"/>
      <c r="C767" s="145" t="s">
        <v>1468</v>
      </c>
      <c r="D767" s="145" t="s">
        <v>1469</v>
      </c>
      <c r="E767" s="145" t="s">
        <v>3</v>
      </c>
      <c r="F767" s="145" t="s">
        <v>22</v>
      </c>
      <c r="G767" s="145" t="s">
        <v>23</v>
      </c>
      <c r="H767" s="145" t="s">
        <v>24</v>
      </c>
      <c r="I767" s="145" t="s">
        <v>1449</v>
      </c>
      <c r="J767" s="149">
        <v>594</v>
      </c>
      <c r="K767" s="149"/>
      <c r="L767" s="150">
        <v>0</v>
      </c>
      <c r="M767" s="150">
        <v>5.84</v>
      </c>
      <c r="N767" s="151">
        <v>27</v>
      </c>
    </row>
    <row r="768" spans="1:14" ht="15" hidden="1" customHeight="1">
      <c r="A768" t="str">
        <f>VLOOKUP(C768,'Main Data'!C:C,1,0)</f>
        <v>FPRB287</v>
      </c>
      <c r="B768" s="146"/>
      <c r="C768" s="145" t="s">
        <v>1470</v>
      </c>
      <c r="D768" s="145" t="s">
        <v>1471</v>
      </c>
      <c r="E768" s="145" t="s">
        <v>3</v>
      </c>
      <c r="F768" s="145" t="s">
        <v>22</v>
      </c>
      <c r="G768" s="145" t="s">
        <v>23</v>
      </c>
      <c r="H768" s="145" t="s">
        <v>24</v>
      </c>
      <c r="I768" s="145" t="s">
        <v>1449</v>
      </c>
      <c r="J768" s="149">
        <v>198</v>
      </c>
      <c r="K768" s="149"/>
      <c r="L768" s="150">
        <v>0</v>
      </c>
      <c r="M768" s="150">
        <v>2.7</v>
      </c>
      <c r="N768" s="151">
        <v>9</v>
      </c>
    </row>
    <row r="769" spans="1:14" ht="15" hidden="1" customHeight="1">
      <c r="A769" t="str">
        <f>VLOOKUP(C769,'Main Data'!C:C,1,0)</f>
        <v>FPRB288</v>
      </c>
      <c r="B769" s="146"/>
      <c r="C769" s="145" t="s">
        <v>1472</v>
      </c>
      <c r="D769" s="145" t="s">
        <v>1473</v>
      </c>
      <c r="E769" s="145" t="s">
        <v>3</v>
      </c>
      <c r="F769" s="145" t="s">
        <v>22</v>
      </c>
      <c r="G769" s="145" t="s">
        <v>23</v>
      </c>
      <c r="H769" s="145" t="s">
        <v>24</v>
      </c>
      <c r="I769" s="145" t="s">
        <v>1449</v>
      </c>
      <c r="J769" s="149">
        <v>176</v>
      </c>
      <c r="K769" s="149"/>
      <c r="L769" s="150">
        <v>0</v>
      </c>
      <c r="M769" s="150">
        <v>0.87</v>
      </c>
      <c r="N769" s="151">
        <v>8</v>
      </c>
    </row>
    <row r="770" spans="1:14" ht="15" hidden="1" customHeight="1">
      <c r="A770" t="str">
        <f>VLOOKUP(C770,'Main Data'!C:C,1,0)</f>
        <v>FPRB289</v>
      </c>
      <c r="B770" s="146"/>
      <c r="C770" s="145" t="s">
        <v>1474</v>
      </c>
      <c r="D770" s="145" t="s">
        <v>1475</v>
      </c>
      <c r="E770" s="145" t="s">
        <v>3</v>
      </c>
      <c r="F770" s="145" t="s">
        <v>22</v>
      </c>
      <c r="G770" s="145" t="s">
        <v>23</v>
      </c>
      <c r="H770" s="145" t="s">
        <v>24</v>
      </c>
      <c r="I770" s="145" t="s">
        <v>1449</v>
      </c>
      <c r="J770" s="149">
        <v>286</v>
      </c>
      <c r="K770" s="149"/>
      <c r="L770" s="150">
        <v>0</v>
      </c>
      <c r="M770" s="150">
        <v>1.27</v>
      </c>
      <c r="N770" s="151">
        <v>13</v>
      </c>
    </row>
    <row r="771" spans="1:14" ht="15" hidden="1" customHeight="1">
      <c r="A771" t="str">
        <f>VLOOKUP(C771,'Main Data'!C:C,1,0)</f>
        <v>FPRB290</v>
      </c>
      <c r="B771" s="146"/>
      <c r="C771" s="145" t="s">
        <v>1476</v>
      </c>
      <c r="D771" s="145" t="s">
        <v>1477</v>
      </c>
      <c r="E771" s="145" t="s">
        <v>3</v>
      </c>
      <c r="F771" s="145" t="s">
        <v>22</v>
      </c>
      <c r="G771" s="145" t="s">
        <v>23</v>
      </c>
      <c r="H771" s="145" t="s">
        <v>24</v>
      </c>
      <c r="I771" s="145" t="s">
        <v>1449</v>
      </c>
      <c r="J771" s="149">
        <v>22</v>
      </c>
      <c r="K771" s="149"/>
      <c r="L771" s="150">
        <v>0</v>
      </c>
      <c r="M771" s="150">
        <v>0.06</v>
      </c>
      <c r="N771" s="151">
        <v>1</v>
      </c>
    </row>
    <row r="772" spans="1:14" ht="15" hidden="1" customHeight="1">
      <c r="A772" t="str">
        <f>VLOOKUP(C772,'Main Data'!C:C,1,0)</f>
        <v>FPRB291</v>
      </c>
      <c r="B772" s="146"/>
      <c r="C772" s="145" t="s">
        <v>1478</v>
      </c>
      <c r="D772" s="145" t="s">
        <v>1479</v>
      </c>
      <c r="E772" s="145" t="s">
        <v>3</v>
      </c>
      <c r="F772" s="145" t="s">
        <v>22</v>
      </c>
      <c r="G772" s="145" t="s">
        <v>23</v>
      </c>
      <c r="H772" s="145" t="s">
        <v>24</v>
      </c>
      <c r="I772" s="145" t="s">
        <v>1449</v>
      </c>
      <c r="J772" s="149">
        <v>198</v>
      </c>
      <c r="K772" s="149"/>
      <c r="L772" s="150">
        <v>0</v>
      </c>
      <c r="M772" s="150">
        <v>1.34</v>
      </c>
      <c r="N772" s="151">
        <v>9</v>
      </c>
    </row>
    <row r="773" spans="1:14" ht="15" hidden="1" customHeight="1">
      <c r="A773" t="str">
        <f>VLOOKUP(C773,'Main Data'!C:C,1,0)</f>
        <v>FPRB292</v>
      </c>
      <c r="B773" s="146"/>
      <c r="C773" s="145" t="s">
        <v>1480</v>
      </c>
      <c r="D773" s="145" t="s">
        <v>1481</v>
      </c>
      <c r="E773" s="145" t="s">
        <v>3</v>
      </c>
      <c r="F773" s="145" t="s">
        <v>22</v>
      </c>
      <c r="G773" s="145" t="s">
        <v>23</v>
      </c>
      <c r="H773" s="145" t="s">
        <v>24</v>
      </c>
      <c r="I773" s="145" t="s">
        <v>1449</v>
      </c>
      <c r="J773" s="149">
        <v>264</v>
      </c>
      <c r="K773" s="149"/>
      <c r="L773" s="150">
        <v>8.8000000000000007</v>
      </c>
      <c r="M773" s="150">
        <v>2.0699999999999998</v>
      </c>
      <c r="N773" s="151">
        <v>12</v>
      </c>
    </row>
    <row r="774" spans="1:14" ht="15" hidden="1" customHeight="1">
      <c r="A774" t="str">
        <f>VLOOKUP(C774,'Main Data'!C:C,1,0)</f>
        <v>FPRB293</v>
      </c>
      <c r="B774" s="146"/>
      <c r="C774" s="145" t="s">
        <v>1482</v>
      </c>
      <c r="D774" s="145" t="s">
        <v>1483</v>
      </c>
      <c r="E774" s="145" t="s">
        <v>3</v>
      </c>
      <c r="F774" s="145" t="s">
        <v>22</v>
      </c>
      <c r="G774" s="145" t="s">
        <v>23</v>
      </c>
      <c r="H774" s="145" t="s">
        <v>24</v>
      </c>
      <c r="I774" s="145" t="s">
        <v>137</v>
      </c>
      <c r="J774" s="149">
        <v>25746</v>
      </c>
      <c r="K774" s="149"/>
      <c r="L774" s="150">
        <v>32.42</v>
      </c>
      <c r="M774" s="150">
        <v>3371.5</v>
      </c>
      <c r="N774" s="151">
        <v>613</v>
      </c>
    </row>
    <row r="775" spans="1:14" ht="15" hidden="1" customHeight="1">
      <c r="A775" t="str">
        <f>VLOOKUP(C775,'Main Data'!C:C,1,0)</f>
        <v>FPRB294</v>
      </c>
      <c r="B775" s="146"/>
      <c r="C775" s="145" t="s">
        <v>1484</v>
      </c>
      <c r="D775" s="145" t="s">
        <v>1485</v>
      </c>
      <c r="E775" s="145" t="s">
        <v>3</v>
      </c>
      <c r="F775" s="145" t="s">
        <v>22</v>
      </c>
      <c r="G775" s="145" t="s">
        <v>23</v>
      </c>
      <c r="H775" s="145" t="s">
        <v>24</v>
      </c>
      <c r="I775" s="145" t="s">
        <v>137</v>
      </c>
      <c r="J775" s="149">
        <v>2112</v>
      </c>
      <c r="K775" s="149"/>
      <c r="L775" s="150">
        <v>0</v>
      </c>
      <c r="M775" s="150">
        <v>242.00116666666699</v>
      </c>
      <c r="N775" s="151">
        <v>66</v>
      </c>
    </row>
    <row r="776" spans="1:14" ht="15" hidden="1" customHeight="1">
      <c r="A776" t="str">
        <f>VLOOKUP(C776,'Main Data'!C:C,1,0)</f>
        <v>FPRB295</v>
      </c>
      <c r="B776" s="146"/>
      <c r="C776" s="145" t="s">
        <v>1486</v>
      </c>
      <c r="D776" s="145" t="s">
        <v>1487</v>
      </c>
      <c r="E776" s="145" t="s">
        <v>3</v>
      </c>
      <c r="F776" s="145" t="s">
        <v>22</v>
      </c>
      <c r="G776" s="145" t="s">
        <v>23</v>
      </c>
      <c r="H776" s="145" t="s">
        <v>24</v>
      </c>
      <c r="I776" s="145" t="s">
        <v>137</v>
      </c>
      <c r="J776" s="149">
        <v>6510</v>
      </c>
      <c r="K776" s="149"/>
      <c r="L776" s="150">
        <v>0</v>
      </c>
      <c r="M776" s="150">
        <v>865.41666666666595</v>
      </c>
      <c r="N776" s="151">
        <v>155</v>
      </c>
    </row>
    <row r="777" spans="1:14" ht="15" hidden="1" customHeight="1">
      <c r="A777" t="str">
        <f>VLOOKUP(C777,'Main Data'!C:C,1,0)</f>
        <v>FPRB296</v>
      </c>
      <c r="B777" s="146"/>
      <c r="C777" s="145" t="s">
        <v>1488</v>
      </c>
      <c r="D777" s="145" t="s">
        <v>1489</v>
      </c>
      <c r="E777" s="145" t="s">
        <v>3</v>
      </c>
      <c r="F777" s="145" t="s">
        <v>22</v>
      </c>
      <c r="G777" s="145" t="s">
        <v>23</v>
      </c>
      <c r="H777" s="145" t="s">
        <v>24</v>
      </c>
      <c r="I777" s="145" t="s">
        <v>137</v>
      </c>
      <c r="J777" s="149">
        <v>1600</v>
      </c>
      <c r="K777" s="149"/>
      <c r="L777" s="150">
        <v>0</v>
      </c>
      <c r="M777" s="150">
        <v>206.24166666666699</v>
      </c>
      <c r="N777" s="151">
        <v>50</v>
      </c>
    </row>
    <row r="778" spans="1:14" ht="15" hidden="1" customHeight="1">
      <c r="A778" t="str">
        <f>VLOOKUP(C778,'Main Data'!C:C,1,0)</f>
        <v>FPREV002</v>
      </c>
      <c r="B778" s="146"/>
      <c r="C778" s="145" t="s">
        <v>1490</v>
      </c>
      <c r="D778" s="145" t="s">
        <v>1491</v>
      </c>
      <c r="E778" s="145" t="s">
        <v>3</v>
      </c>
      <c r="F778" s="145" t="s">
        <v>16</v>
      </c>
      <c r="G778" s="145" t="s">
        <v>17</v>
      </c>
      <c r="H778" s="145" t="s">
        <v>226</v>
      </c>
      <c r="I778" s="145" t="s">
        <v>230</v>
      </c>
      <c r="J778" s="149">
        <v>6390</v>
      </c>
      <c r="K778" s="149"/>
      <c r="L778" s="150">
        <v>71.349999999999994</v>
      </c>
      <c r="M778" s="150">
        <v>1119.52</v>
      </c>
      <c r="N778" s="151">
        <v>426</v>
      </c>
    </row>
    <row r="779" spans="1:14" ht="15" hidden="1" customHeight="1">
      <c r="A779" t="str">
        <f>VLOOKUP(C779,'Main Data'!C:C,1,0)</f>
        <v>FPREV003</v>
      </c>
      <c r="B779" s="146"/>
      <c r="C779" s="145" t="s">
        <v>1492</v>
      </c>
      <c r="D779" s="145" t="s">
        <v>1493</v>
      </c>
      <c r="E779" s="145" t="s">
        <v>3</v>
      </c>
      <c r="F779" s="145" t="s">
        <v>16</v>
      </c>
      <c r="G779" s="145" t="s">
        <v>17</v>
      </c>
      <c r="H779" s="145" t="s">
        <v>226</v>
      </c>
      <c r="I779" s="145" t="s">
        <v>230</v>
      </c>
      <c r="J779" s="149">
        <v>2250</v>
      </c>
      <c r="K779" s="149"/>
      <c r="L779" s="150">
        <v>4.9800000000000004</v>
      </c>
      <c r="M779" s="150">
        <v>123.33</v>
      </c>
      <c r="N779" s="151">
        <v>45</v>
      </c>
    </row>
    <row r="780" spans="1:14" ht="15" hidden="1" customHeight="1">
      <c r="A780" t="str">
        <f>VLOOKUP(C780,'Main Data'!C:C,1,0)</f>
        <v>FPREV004</v>
      </c>
      <c r="B780" s="146"/>
      <c r="C780" s="145" t="s">
        <v>1494</v>
      </c>
      <c r="D780" s="145" t="s">
        <v>1495</v>
      </c>
      <c r="E780" s="145" t="s">
        <v>3</v>
      </c>
      <c r="F780" s="145" t="s">
        <v>16</v>
      </c>
      <c r="G780" s="145" t="s">
        <v>17</v>
      </c>
      <c r="H780" s="145" t="s">
        <v>226</v>
      </c>
      <c r="I780" s="145" t="s">
        <v>227</v>
      </c>
      <c r="J780" s="149">
        <v>2340</v>
      </c>
      <c r="K780" s="149"/>
      <c r="L780" s="150">
        <v>1.69</v>
      </c>
      <c r="M780" s="150">
        <v>402.55</v>
      </c>
      <c r="N780" s="151">
        <v>234</v>
      </c>
    </row>
    <row r="781" spans="1:14" ht="15" hidden="1" customHeight="1">
      <c r="A781" t="str">
        <f>VLOOKUP(C781,'Main Data'!C:C,1,0)</f>
        <v>FPREV005</v>
      </c>
      <c r="B781" s="146"/>
      <c r="C781" s="145" t="s">
        <v>1496</v>
      </c>
      <c r="D781" s="145" t="s">
        <v>1497</v>
      </c>
      <c r="E781" s="145" t="s">
        <v>3</v>
      </c>
      <c r="F781" s="145" t="s">
        <v>16</v>
      </c>
      <c r="G781" s="145" t="s">
        <v>17</v>
      </c>
      <c r="H781" s="145" t="s">
        <v>226</v>
      </c>
      <c r="I781" s="145" t="s">
        <v>227</v>
      </c>
      <c r="J781" s="149">
        <v>490</v>
      </c>
      <c r="K781" s="149"/>
      <c r="L781" s="150">
        <v>0.84</v>
      </c>
      <c r="M781" s="150">
        <v>108.7</v>
      </c>
      <c r="N781" s="151">
        <v>49</v>
      </c>
    </row>
    <row r="782" spans="1:14" ht="15" hidden="1" customHeight="1">
      <c r="A782" t="str">
        <f>VLOOKUP(C782,'Main Data'!C:C,1,0)</f>
        <v>FPREV006</v>
      </c>
      <c r="B782" s="146"/>
      <c r="C782" s="145" t="s">
        <v>1498</v>
      </c>
      <c r="D782" s="145" t="s">
        <v>1499</v>
      </c>
      <c r="E782" s="145" t="s">
        <v>3</v>
      </c>
      <c r="F782" s="145" t="s">
        <v>16</v>
      </c>
      <c r="G782" s="145" t="s">
        <v>17</v>
      </c>
      <c r="H782" s="145" t="s">
        <v>226</v>
      </c>
      <c r="I782" s="145" t="s">
        <v>227</v>
      </c>
      <c r="J782" s="149">
        <v>2798</v>
      </c>
      <c r="K782" s="149"/>
      <c r="L782" s="150">
        <v>45.27</v>
      </c>
      <c r="M782" s="150">
        <v>545.48</v>
      </c>
      <c r="N782" s="151">
        <v>257</v>
      </c>
    </row>
    <row r="783" spans="1:14" ht="15" hidden="1" customHeight="1">
      <c r="A783" t="str">
        <f>VLOOKUP(C783,'Main Data'!C:C,1,0)</f>
        <v>FPREV007</v>
      </c>
      <c r="B783" s="146"/>
      <c r="C783" s="145" t="s">
        <v>1500</v>
      </c>
      <c r="D783" s="145" t="s">
        <v>1501</v>
      </c>
      <c r="E783" s="145" t="s">
        <v>3</v>
      </c>
      <c r="F783" s="145" t="s">
        <v>16</v>
      </c>
      <c r="G783" s="145" t="s">
        <v>17</v>
      </c>
      <c r="H783" s="145" t="s">
        <v>226</v>
      </c>
      <c r="I783" s="145" t="s">
        <v>227</v>
      </c>
      <c r="J783" s="149">
        <v>2416</v>
      </c>
      <c r="K783" s="149"/>
      <c r="L783" s="150">
        <v>2.89</v>
      </c>
      <c r="M783" s="150">
        <v>564.63</v>
      </c>
      <c r="N783" s="151">
        <v>156</v>
      </c>
    </row>
    <row r="784" spans="1:14" ht="15" hidden="1" customHeight="1">
      <c r="A784" t="str">
        <f>VLOOKUP(C784,'Main Data'!C:C,1,0)</f>
        <v>FPREV008</v>
      </c>
      <c r="B784" s="146"/>
      <c r="C784" s="145" t="s">
        <v>1502</v>
      </c>
      <c r="D784" s="145" t="s">
        <v>1503</v>
      </c>
      <c r="E784" s="145" t="s">
        <v>3</v>
      </c>
      <c r="F784" s="145" t="s">
        <v>16</v>
      </c>
      <c r="G784" s="145" t="s">
        <v>17</v>
      </c>
      <c r="H784" s="145" t="s">
        <v>226</v>
      </c>
      <c r="I784" s="145" t="s">
        <v>227</v>
      </c>
      <c r="J784" s="149">
        <v>2400</v>
      </c>
      <c r="K784" s="149"/>
      <c r="L784" s="150">
        <v>1.18</v>
      </c>
      <c r="M784" s="150">
        <v>523.76</v>
      </c>
      <c r="N784" s="151">
        <v>80</v>
      </c>
    </row>
    <row r="785" spans="1:14" ht="15" hidden="1" customHeight="1">
      <c r="A785" t="str">
        <f>VLOOKUP(C785,'Main Data'!C:C,1,0)</f>
        <v>FPREV009</v>
      </c>
      <c r="B785" s="146"/>
      <c r="C785" s="145" t="s">
        <v>1504</v>
      </c>
      <c r="D785" s="145" t="s">
        <v>1505</v>
      </c>
      <c r="E785" s="145" t="s">
        <v>3</v>
      </c>
      <c r="F785" s="145" t="s">
        <v>16</v>
      </c>
      <c r="G785" s="145" t="s">
        <v>17</v>
      </c>
      <c r="H785" s="145" t="s">
        <v>226</v>
      </c>
      <c r="I785" s="145" t="s">
        <v>227</v>
      </c>
      <c r="J785" s="149">
        <v>795</v>
      </c>
      <c r="K785" s="149"/>
      <c r="L785" s="150">
        <v>47.05</v>
      </c>
      <c r="M785" s="150">
        <v>255.65</v>
      </c>
      <c r="N785" s="151">
        <v>53</v>
      </c>
    </row>
    <row r="786" spans="1:14" ht="15" hidden="1" customHeight="1">
      <c r="A786" t="str">
        <f>VLOOKUP(C786,'Main Data'!C:C,1,0)</f>
        <v>FPREV011</v>
      </c>
      <c r="B786" s="146"/>
      <c r="C786" s="145" t="s">
        <v>1506</v>
      </c>
      <c r="D786" s="145" t="s">
        <v>1507</v>
      </c>
      <c r="E786" s="145" t="s">
        <v>3</v>
      </c>
      <c r="F786" s="145" t="s">
        <v>16</v>
      </c>
      <c r="G786" s="145" t="s">
        <v>17</v>
      </c>
      <c r="H786" s="145" t="s">
        <v>226</v>
      </c>
      <c r="I786" s="145" t="s">
        <v>227</v>
      </c>
      <c r="J786" s="149">
        <v>772</v>
      </c>
      <c r="K786" s="149"/>
      <c r="L786" s="150">
        <v>8.57</v>
      </c>
      <c r="M786" s="150">
        <v>124.15</v>
      </c>
      <c r="N786" s="151">
        <v>38.6</v>
      </c>
    </row>
    <row r="787" spans="1:14" ht="15" hidden="1" customHeight="1">
      <c r="A787" t="str">
        <f>VLOOKUP(C787,'Main Data'!C:C,1,0)</f>
        <v>FPREV012</v>
      </c>
      <c r="B787" s="146"/>
      <c r="C787" s="145" t="s">
        <v>1508</v>
      </c>
      <c r="D787" s="145" t="s">
        <v>1509</v>
      </c>
      <c r="E787" s="145" t="s">
        <v>3</v>
      </c>
      <c r="F787" s="145" t="s">
        <v>16</v>
      </c>
      <c r="G787" s="145" t="s">
        <v>17</v>
      </c>
      <c r="H787" s="145" t="s">
        <v>226</v>
      </c>
      <c r="I787" s="145" t="s">
        <v>227</v>
      </c>
      <c r="J787" s="149">
        <v>940</v>
      </c>
      <c r="K787" s="149"/>
      <c r="L787" s="150">
        <v>44.32</v>
      </c>
      <c r="M787" s="150">
        <v>251.75</v>
      </c>
      <c r="N787" s="151">
        <v>47</v>
      </c>
    </row>
    <row r="788" spans="1:14" ht="15" hidden="1" customHeight="1">
      <c r="A788" t="str">
        <f>VLOOKUP(C788,'Main Data'!C:C,1,0)</f>
        <v>FPREV013</v>
      </c>
      <c r="B788" s="146"/>
      <c r="C788" s="145" t="s">
        <v>1510</v>
      </c>
      <c r="D788" s="145" t="s">
        <v>1511</v>
      </c>
      <c r="E788" s="145" t="s">
        <v>3</v>
      </c>
      <c r="F788" s="145" t="s">
        <v>16</v>
      </c>
      <c r="G788" s="145" t="s">
        <v>17</v>
      </c>
      <c r="H788" s="145" t="s">
        <v>226</v>
      </c>
      <c r="I788" s="145" t="s">
        <v>227</v>
      </c>
      <c r="J788" s="149">
        <v>2152</v>
      </c>
      <c r="K788" s="149"/>
      <c r="L788" s="150">
        <v>37.49</v>
      </c>
      <c r="M788" s="150">
        <v>491.8</v>
      </c>
      <c r="N788" s="151">
        <v>107.6</v>
      </c>
    </row>
    <row r="789" spans="1:14" ht="15" hidden="1" customHeight="1">
      <c r="A789" t="str">
        <f>VLOOKUP(C789,'Main Data'!C:C,1,0)</f>
        <v>FPREV015</v>
      </c>
      <c r="B789" s="146"/>
      <c r="C789" s="145" t="s">
        <v>1512</v>
      </c>
      <c r="D789" s="145" t="s">
        <v>1513</v>
      </c>
      <c r="E789" s="145" t="s">
        <v>3</v>
      </c>
      <c r="F789" s="145" t="s">
        <v>16</v>
      </c>
      <c r="G789" s="145" t="s">
        <v>17</v>
      </c>
      <c r="H789" s="145" t="s">
        <v>226</v>
      </c>
      <c r="I789" s="145" t="s">
        <v>227</v>
      </c>
      <c r="J789" s="149">
        <v>30</v>
      </c>
      <c r="K789" s="149"/>
      <c r="L789" s="150">
        <v>0</v>
      </c>
      <c r="M789" s="150">
        <v>2.76</v>
      </c>
      <c r="N789" s="151">
        <v>1</v>
      </c>
    </row>
    <row r="790" spans="1:14" ht="15" hidden="1" customHeight="1">
      <c r="A790" t="str">
        <f>VLOOKUP(C790,'Main Data'!C:C,1,0)</f>
        <v>FPREV016</v>
      </c>
      <c r="B790" s="146"/>
      <c r="C790" s="144" t="s">
        <v>1514</v>
      </c>
      <c r="D790" s="144" t="s">
        <v>1515</v>
      </c>
      <c r="E790" s="144" t="s">
        <v>3</v>
      </c>
      <c r="F790" s="144" t="s">
        <v>16</v>
      </c>
      <c r="G790" s="145" t="s">
        <v>17</v>
      </c>
      <c r="H790" s="145" t="s">
        <v>165</v>
      </c>
      <c r="I790" s="145" t="s">
        <v>841</v>
      </c>
      <c r="J790" s="149">
        <v>5500</v>
      </c>
      <c r="K790" s="149"/>
      <c r="L790" s="150">
        <v>9.17</v>
      </c>
      <c r="M790" s="150">
        <v>891.57249999999999</v>
      </c>
      <c r="N790" s="151">
        <v>22</v>
      </c>
    </row>
    <row r="791" spans="1:14" ht="15" hidden="1" customHeight="1">
      <c r="A791" t="str">
        <f>VLOOKUP(C791,'Main Data'!C:C,1,0)</f>
        <v>FPREV016</v>
      </c>
      <c r="B791" s="146"/>
      <c r="C791" s="146" t="str">
        <f>C790</f>
        <v>FPREV016</v>
      </c>
      <c r="D791" s="146" t="str">
        <f>D790</f>
        <v>E Assorted Fruit Platter</v>
      </c>
      <c r="E791" s="146" t="str">
        <f>E790</f>
        <v>Item</v>
      </c>
      <c r="F791" s="147" t="str">
        <f>F790</f>
        <v>KITCHEN</v>
      </c>
      <c r="G791" s="145" t="s">
        <v>156</v>
      </c>
      <c r="H791" s="145" t="s">
        <v>165</v>
      </c>
      <c r="I791" s="145" t="s">
        <v>841</v>
      </c>
      <c r="J791" s="149">
        <v>1250</v>
      </c>
      <c r="K791" s="149"/>
      <c r="L791" s="150">
        <v>157.25</v>
      </c>
      <c r="M791" s="150">
        <v>213.65</v>
      </c>
      <c r="N791" s="151">
        <v>5</v>
      </c>
    </row>
    <row r="792" spans="1:14" ht="15" hidden="1" customHeight="1">
      <c r="A792" t="str">
        <f>VLOOKUP(C792,'Main Data'!C:C,1,0)</f>
        <v>FPREV017</v>
      </c>
      <c r="B792" s="146"/>
      <c r="C792" s="145" t="s">
        <v>1516</v>
      </c>
      <c r="D792" s="145" t="s">
        <v>1517</v>
      </c>
      <c r="E792" s="145" t="s">
        <v>3</v>
      </c>
      <c r="F792" s="145" t="s">
        <v>16</v>
      </c>
      <c r="G792" s="145" t="s">
        <v>17</v>
      </c>
      <c r="H792" s="145" t="s">
        <v>226</v>
      </c>
      <c r="I792" s="145" t="s">
        <v>841</v>
      </c>
      <c r="J792" s="149">
        <v>5178</v>
      </c>
      <c r="K792" s="149"/>
      <c r="L792" s="150">
        <v>10.57</v>
      </c>
      <c r="M792" s="150">
        <v>1076.75</v>
      </c>
      <c r="N792" s="151">
        <v>21.68</v>
      </c>
    </row>
    <row r="793" spans="1:14" ht="15" hidden="1" customHeight="1">
      <c r="A793" t="str">
        <f>VLOOKUP(C793,'Main Data'!C:C,1,0)</f>
        <v>FPREV018</v>
      </c>
      <c r="B793" s="146"/>
      <c r="C793" s="145" t="s">
        <v>1518</v>
      </c>
      <c r="D793" s="145" t="s">
        <v>1519</v>
      </c>
      <c r="E793" s="145" t="s">
        <v>3</v>
      </c>
      <c r="F793" s="145" t="s">
        <v>16</v>
      </c>
      <c r="G793" s="145" t="s">
        <v>17</v>
      </c>
      <c r="H793" s="145" t="s">
        <v>226</v>
      </c>
      <c r="I793" s="145" t="s">
        <v>233</v>
      </c>
      <c r="J793" s="149">
        <v>1200</v>
      </c>
      <c r="K793" s="149"/>
      <c r="L793" s="150">
        <v>0</v>
      </c>
      <c r="M793" s="150">
        <v>112.97</v>
      </c>
      <c r="N793" s="151">
        <v>6</v>
      </c>
    </row>
    <row r="794" spans="1:14" ht="15" hidden="1" customHeight="1">
      <c r="A794" t="str">
        <f>VLOOKUP(C794,'Main Data'!C:C,1,0)</f>
        <v>FPREV019</v>
      </c>
      <c r="B794" s="146"/>
      <c r="C794" s="145" t="s">
        <v>1520</v>
      </c>
      <c r="D794" s="145" t="s">
        <v>1521</v>
      </c>
      <c r="E794" s="145" t="s">
        <v>3</v>
      </c>
      <c r="F794" s="145" t="s">
        <v>16</v>
      </c>
      <c r="G794" s="145" t="s">
        <v>17</v>
      </c>
      <c r="H794" s="145" t="s">
        <v>226</v>
      </c>
      <c r="I794" s="145" t="s">
        <v>233</v>
      </c>
      <c r="J794" s="149">
        <v>345</v>
      </c>
      <c r="K794" s="149"/>
      <c r="L794" s="150">
        <v>0</v>
      </c>
      <c r="M794" s="150">
        <v>68.290000000000006</v>
      </c>
      <c r="N794" s="151">
        <v>3</v>
      </c>
    </row>
    <row r="795" spans="1:14" ht="15" hidden="1" customHeight="1">
      <c r="A795" t="str">
        <f>VLOOKUP(C795,'Main Data'!C:C,1,0)</f>
        <v>FPREV020</v>
      </c>
      <c r="B795" s="146"/>
      <c r="C795" s="145" t="s">
        <v>1522</v>
      </c>
      <c r="D795" s="145" t="s">
        <v>1523</v>
      </c>
      <c r="E795" s="145" t="s">
        <v>3</v>
      </c>
      <c r="F795" s="145" t="s">
        <v>16</v>
      </c>
      <c r="G795" s="145" t="s">
        <v>427</v>
      </c>
      <c r="H795" s="145" t="s">
        <v>18</v>
      </c>
      <c r="I795" s="145" t="s">
        <v>240</v>
      </c>
      <c r="J795" s="149">
        <v>1365</v>
      </c>
      <c r="K795" s="149"/>
      <c r="L795" s="150">
        <v>4.25</v>
      </c>
      <c r="M795" s="150">
        <v>234.79</v>
      </c>
      <c r="N795" s="151">
        <v>13</v>
      </c>
    </row>
    <row r="796" spans="1:14" ht="15" hidden="1" customHeight="1">
      <c r="A796" t="str">
        <f>VLOOKUP(C796,'Main Data'!C:C,1,0)</f>
        <v>FPREV024</v>
      </c>
      <c r="B796" s="146"/>
      <c r="C796" s="145" t="s">
        <v>1524</v>
      </c>
      <c r="D796" s="145" t="s">
        <v>1525</v>
      </c>
      <c r="E796" s="145" t="s">
        <v>3</v>
      </c>
      <c r="F796" s="145" t="s">
        <v>16</v>
      </c>
      <c r="G796" s="145" t="s">
        <v>17</v>
      </c>
      <c r="H796" s="145" t="s">
        <v>226</v>
      </c>
      <c r="I796" s="145" t="s">
        <v>233</v>
      </c>
      <c r="J796" s="149">
        <v>2640</v>
      </c>
      <c r="K796" s="149"/>
      <c r="L796" s="150">
        <v>52.38</v>
      </c>
      <c r="M796" s="150">
        <v>731.89</v>
      </c>
      <c r="N796" s="151">
        <v>17.399999999999999</v>
      </c>
    </row>
    <row r="797" spans="1:14" ht="15" hidden="1" customHeight="1">
      <c r="A797" t="str">
        <f>VLOOKUP(C797,'Main Data'!C:C,1,0)</f>
        <v>FPREV025</v>
      </c>
      <c r="B797" s="146"/>
      <c r="C797" s="145" t="s">
        <v>1526</v>
      </c>
      <c r="D797" s="145" t="s">
        <v>1527</v>
      </c>
      <c r="E797" s="145" t="s">
        <v>3</v>
      </c>
      <c r="F797" s="145" t="s">
        <v>16</v>
      </c>
      <c r="G797" s="145" t="s">
        <v>17</v>
      </c>
      <c r="H797" s="145" t="s">
        <v>226</v>
      </c>
      <c r="I797" s="145" t="s">
        <v>233</v>
      </c>
      <c r="J797" s="149">
        <v>4440</v>
      </c>
      <c r="K797" s="149"/>
      <c r="L797" s="150">
        <v>54.33</v>
      </c>
      <c r="M797" s="150">
        <v>1636.28</v>
      </c>
      <c r="N797" s="151">
        <v>29.4</v>
      </c>
    </row>
    <row r="798" spans="1:14" ht="15" hidden="1" customHeight="1">
      <c r="A798" t="str">
        <f>VLOOKUP(C798,'Main Data'!C:C,1,0)</f>
        <v>FPREV027</v>
      </c>
      <c r="B798" s="146"/>
      <c r="C798" s="145" t="s">
        <v>1528</v>
      </c>
      <c r="D798" s="145" t="s">
        <v>1529</v>
      </c>
      <c r="E798" s="145" t="s">
        <v>3</v>
      </c>
      <c r="F798" s="145" t="s">
        <v>16</v>
      </c>
      <c r="G798" s="145" t="s">
        <v>17</v>
      </c>
      <c r="H798" s="145" t="s">
        <v>226</v>
      </c>
      <c r="I798" s="145" t="s">
        <v>233</v>
      </c>
      <c r="J798" s="149">
        <v>3125</v>
      </c>
      <c r="K798" s="149"/>
      <c r="L798" s="150">
        <v>64.95</v>
      </c>
      <c r="M798" s="150">
        <v>314.8</v>
      </c>
      <c r="N798" s="151">
        <v>25</v>
      </c>
    </row>
    <row r="799" spans="1:14" ht="15" hidden="1" customHeight="1">
      <c r="A799" t="str">
        <f>VLOOKUP(C799,'Main Data'!C:C,1,0)</f>
        <v>FPREV028</v>
      </c>
      <c r="B799" s="146"/>
      <c r="C799" s="145" t="s">
        <v>1530</v>
      </c>
      <c r="D799" s="145" t="s">
        <v>1531</v>
      </c>
      <c r="E799" s="145" t="s">
        <v>3</v>
      </c>
      <c r="F799" s="145" t="s">
        <v>16</v>
      </c>
      <c r="G799" s="145" t="s">
        <v>17</v>
      </c>
      <c r="H799" s="145" t="s">
        <v>226</v>
      </c>
      <c r="I799" s="145" t="s">
        <v>240</v>
      </c>
      <c r="J799" s="149">
        <v>4050</v>
      </c>
      <c r="K799" s="149"/>
      <c r="L799" s="150">
        <v>54.4</v>
      </c>
      <c r="M799" s="150">
        <v>515.17999999999995</v>
      </c>
      <c r="N799" s="151">
        <v>54</v>
      </c>
    </row>
    <row r="800" spans="1:14" ht="15" hidden="1" customHeight="1">
      <c r="A800" t="str">
        <f>VLOOKUP(C800,'Main Data'!C:C,1,0)</f>
        <v>FPREV030</v>
      </c>
      <c r="B800" s="146"/>
      <c r="C800" s="145" t="s">
        <v>1532</v>
      </c>
      <c r="D800" s="145" t="s">
        <v>1533</v>
      </c>
      <c r="E800" s="145" t="s">
        <v>3</v>
      </c>
      <c r="F800" s="145" t="s">
        <v>16</v>
      </c>
      <c r="G800" s="145" t="s">
        <v>17</v>
      </c>
      <c r="H800" s="145" t="s">
        <v>226</v>
      </c>
      <c r="I800" s="145" t="s">
        <v>240</v>
      </c>
      <c r="J800" s="149">
        <v>1800</v>
      </c>
      <c r="K800" s="149"/>
      <c r="L800" s="150">
        <v>1.24</v>
      </c>
      <c r="M800" s="150">
        <v>313.863333333333</v>
      </c>
      <c r="N800" s="151">
        <v>24</v>
      </c>
    </row>
    <row r="801" spans="1:14" ht="15" hidden="1" customHeight="1">
      <c r="A801" t="str">
        <f>VLOOKUP(C801,'Main Data'!C:C,1,0)</f>
        <v>FPREV031</v>
      </c>
      <c r="B801" s="146"/>
      <c r="C801" s="145" t="s">
        <v>1534</v>
      </c>
      <c r="D801" s="145" t="s">
        <v>1535</v>
      </c>
      <c r="E801" s="145" t="s">
        <v>3</v>
      </c>
      <c r="F801" s="145" t="s">
        <v>16</v>
      </c>
      <c r="G801" s="145" t="s">
        <v>17</v>
      </c>
      <c r="H801" s="145" t="s">
        <v>226</v>
      </c>
      <c r="I801" s="145" t="s">
        <v>240</v>
      </c>
      <c r="J801" s="149">
        <v>855</v>
      </c>
      <c r="K801" s="149"/>
      <c r="L801" s="150">
        <v>1.44</v>
      </c>
      <c r="M801" s="150">
        <v>238.4</v>
      </c>
      <c r="N801" s="151">
        <v>9</v>
      </c>
    </row>
    <row r="802" spans="1:14" ht="15" hidden="1" customHeight="1">
      <c r="A802" t="str">
        <f>VLOOKUP(C802,'Main Data'!C:C,1,0)</f>
        <v>FPREV033</v>
      </c>
      <c r="B802" s="146"/>
      <c r="C802" s="145" t="s">
        <v>1536</v>
      </c>
      <c r="D802" s="145" t="s">
        <v>1537</v>
      </c>
      <c r="E802" s="145" t="s">
        <v>3</v>
      </c>
      <c r="F802" s="145" t="s">
        <v>16</v>
      </c>
      <c r="G802" s="145" t="s">
        <v>17</v>
      </c>
      <c r="H802" s="145" t="s">
        <v>226</v>
      </c>
      <c r="I802" s="145" t="s">
        <v>240</v>
      </c>
      <c r="J802" s="149">
        <v>2635</v>
      </c>
      <c r="K802" s="149"/>
      <c r="L802" s="150">
        <v>4.26</v>
      </c>
      <c r="M802" s="150">
        <v>480.51</v>
      </c>
      <c r="N802" s="151">
        <v>31</v>
      </c>
    </row>
    <row r="803" spans="1:14" ht="15" hidden="1" customHeight="1">
      <c r="A803" t="str">
        <f>VLOOKUP(C803,'Main Data'!C:C,1,0)</f>
        <v>FPREV035</v>
      </c>
      <c r="B803" s="146"/>
      <c r="C803" s="145" t="s">
        <v>1538</v>
      </c>
      <c r="D803" s="145" t="s">
        <v>1539</v>
      </c>
      <c r="E803" s="145" t="s">
        <v>3</v>
      </c>
      <c r="F803" s="145" t="s">
        <v>16</v>
      </c>
      <c r="G803" s="145" t="s">
        <v>17</v>
      </c>
      <c r="H803" s="145" t="s">
        <v>226</v>
      </c>
      <c r="I803" s="145" t="s">
        <v>245</v>
      </c>
      <c r="J803" s="149">
        <v>3825</v>
      </c>
      <c r="K803" s="149"/>
      <c r="L803" s="150">
        <v>121.63</v>
      </c>
      <c r="M803" s="150">
        <v>961.30454545454597</v>
      </c>
      <c r="N803" s="151">
        <v>45</v>
      </c>
    </row>
    <row r="804" spans="1:14" ht="15" hidden="1" customHeight="1">
      <c r="A804" t="str">
        <f>VLOOKUP(C804,'Main Data'!C:C,1,0)</f>
        <v>FPREV036</v>
      </c>
      <c r="B804" s="146"/>
      <c r="C804" s="145" t="s">
        <v>1540</v>
      </c>
      <c r="D804" s="145" t="s">
        <v>1541</v>
      </c>
      <c r="E804" s="145" t="s">
        <v>3</v>
      </c>
      <c r="F804" s="145" t="s">
        <v>16</v>
      </c>
      <c r="G804" s="145" t="s">
        <v>17</v>
      </c>
      <c r="H804" s="145" t="s">
        <v>226</v>
      </c>
      <c r="I804" s="145" t="s">
        <v>245</v>
      </c>
      <c r="J804" s="149">
        <v>2585</v>
      </c>
      <c r="K804" s="149"/>
      <c r="L804" s="150">
        <v>2.0499999999999998</v>
      </c>
      <c r="M804" s="150">
        <v>554.35</v>
      </c>
      <c r="N804" s="151">
        <v>47</v>
      </c>
    </row>
    <row r="805" spans="1:14" ht="15" hidden="1" customHeight="1">
      <c r="A805" t="str">
        <f>VLOOKUP(C805,'Main Data'!C:C,1,0)</f>
        <v>FPREV037</v>
      </c>
      <c r="B805" s="146"/>
      <c r="C805" s="145" t="s">
        <v>1542</v>
      </c>
      <c r="D805" s="145" t="s">
        <v>1543</v>
      </c>
      <c r="E805" s="145" t="s">
        <v>3</v>
      </c>
      <c r="F805" s="145" t="s">
        <v>16</v>
      </c>
      <c r="G805" s="145" t="s">
        <v>17</v>
      </c>
      <c r="H805" s="145" t="s">
        <v>226</v>
      </c>
      <c r="I805" s="145" t="s">
        <v>245</v>
      </c>
      <c r="J805" s="149">
        <v>210</v>
      </c>
      <c r="K805" s="149"/>
      <c r="L805" s="150">
        <v>0</v>
      </c>
      <c r="M805" s="150">
        <v>59.35</v>
      </c>
      <c r="N805" s="151">
        <v>3</v>
      </c>
    </row>
    <row r="806" spans="1:14" ht="15" hidden="1" customHeight="1">
      <c r="A806" t="str">
        <f>VLOOKUP(C806,'Main Data'!C:C,1,0)</f>
        <v>FPREV042</v>
      </c>
      <c r="B806" s="146"/>
      <c r="C806" s="145" t="s">
        <v>1544</v>
      </c>
      <c r="D806" s="145" t="s">
        <v>1545</v>
      </c>
      <c r="E806" s="145" t="s">
        <v>3</v>
      </c>
      <c r="F806" s="145" t="s">
        <v>16</v>
      </c>
      <c r="G806" s="145" t="s">
        <v>17</v>
      </c>
      <c r="H806" s="145" t="s">
        <v>18</v>
      </c>
      <c r="I806" s="145" t="s">
        <v>252</v>
      </c>
      <c r="J806" s="149">
        <v>1350</v>
      </c>
      <c r="K806" s="149"/>
      <c r="L806" s="150">
        <v>5.97</v>
      </c>
      <c r="M806" s="150">
        <v>764.78</v>
      </c>
      <c r="N806" s="151">
        <v>3</v>
      </c>
    </row>
    <row r="807" spans="1:14" ht="15" hidden="1" customHeight="1">
      <c r="A807" t="str">
        <f>VLOOKUP(C807,'Main Data'!C:C,1,0)</f>
        <v>FPREV044</v>
      </c>
      <c r="B807" s="146"/>
      <c r="C807" s="145" t="s">
        <v>1546</v>
      </c>
      <c r="D807" s="145" t="s">
        <v>1547</v>
      </c>
      <c r="E807" s="145" t="s">
        <v>3</v>
      </c>
      <c r="F807" s="145" t="s">
        <v>16</v>
      </c>
      <c r="G807" s="145" t="s">
        <v>17</v>
      </c>
      <c r="H807" s="145" t="s">
        <v>18</v>
      </c>
      <c r="I807" s="145" t="s">
        <v>252</v>
      </c>
      <c r="J807" s="149">
        <v>2500</v>
      </c>
      <c r="K807" s="149"/>
      <c r="L807" s="150">
        <v>50.79</v>
      </c>
      <c r="M807" s="150">
        <v>559.59</v>
      </c>
      <c r="N807" s="151">
        <v>2</v>
      </c>
    </row>
    <row r="808" spans="1:14" ht="15" hidden="1" customHeight="1">
      <c r="A808" t="str">
        <f>VLOOKUP(C808,'Main Data'!C:C,1,0)</f>
        <v>FPREV045</v>
      </c>
      <c r="B808" s="146"/>
      <c r="C808" s="145" t="s">
        <v>1548</v>
      </c>
      <c r="D808" s="145" t="s">
        <v>1549</v>
      </c>
      <c r="E808" s="145" t="s">
        <v>3</v>
      </c>
      <c r="F808" s="145" t="s">
        <v>16</v>
      </c>
      <c r="G808" s="145" t="s">
        <v>17</v>
      </c>
      <c r="H808" s="145" t="s">
        <v>18</v>
      </c>
      <c r="I808" s="145" t="s">
        <v>252</v>
      </c>
      <c r="J808" s="149">
        <v>5400</v>
      </c>
      <c r="K808" s="149"/>
      <c r="L808" s="150">
        <v>12.19</v>
      </c>
      <c r="M808" s="150">
        <v>717.22</v>
      </c>
      <c r="N808" s="151">
        <v>3</v>
      </c>
    </row>
    <row r="809" spans="1:14" ht="15" hidden="1" customHeight="1">
      <c r="A809" t="str">
        <f>VLOOKUP(C809,'Main Data'!C:C,1,0)</f>
        <v>FPREV046</v>
      </c>
      <c r="B809" s="146"/>
      <c r="C809" s="145" t="s">
        <v>1550</v>
      </c>
      <c r="D809" s="145" t="s">
        <v>1551</v>
      </c>
      <c r="E809" s="145" t="s">
        <v>3</v>
      </c>
      <c r="F809" s="145" t="s">
        <v>16</v>
      </c>
      <c r="G809" s="145" t="s">
        <v>17</v>
      </c>
      <c r="H809" s="145" t="s">
        <v>18</v>
      </c>
      <c r="I809" s="145" t="s">
        <v>252</v>
      </c>
      <c r="J809" s="149">
        <v>700</v>
      </c>
      <c r="K809" s="149"/>
      <c r="L809" s="150">
        <v>14.22</v>
      </c>
      <c r="M809" s="150">
        <v>130.75</v>
      </c>
      <c r="N809" s="151">
        <v>2</v>
      </c>
    </row>
    <row r="810" spans="1:14" ht="15" hidden="1" customHeight="1">
      <c r="A810" t="str">
        <f>VLOOKUP(C810,'Main Data'!C:C,1,0)</f>
        <v>FPREV047</v>
      </c>
      <c r="B810" s="146"/>
      <c r="C810" s="145" t="s">
        <v>1552</v>
      </c>
      <c r="D810" s="145" t="s">
        <v>261</v>
      </c>
      <c r="E810" s="145" t="s">
        <v>3</v>
      </c>
      <c r="F810" s="145" t="s">
        <v>16</v>
      </c>
      <c r="G810" s="145" t="s">
        <v>17</v>
      </c>
      <c r="H810" s="145" t="s">
        <v>226</v>
      </c>
      <c r="I810" s="145" t="s">
        <v>1553</v>
      </c>
      <c r="J810" s="149">
        <v>1152</v>
      </c>
      <c r="K810" s="149"/>
      <c r="L810" s="150">
        <v>3.35</v>
      </c>
      <c r="M810" s="150">
        <v>57.46</v>
      </c>
      <c r="N810" s="151">
        <v>32</v>
      </c>
    </row>
    <row r="811" spans="1:14" ht="15" hidden="1" customHeight="1">
      <c r="A811" t="str">
        <f>VLOOKUP(C811,'Main Data'!C:C,1,0)</f>
        <v>FPREV048</v>
      </c>
      <c r="B811" s="146"/>
      <c r="C811" s="145" t="s">
        <v>1554</v>
      </c>
      <c r="D811" s="145" t="s">
        <v>1555</v>
      </c>
      <c r="E811" s="145" t="s">
        <v>3</v>
      </c>
      <c r="F811" s="145" t="s">
        <v>16</v>
      </c>
      <c r="G811" s="145" t="s">
        <v>17</v>
      </c>
      <c r="H811" s="145" t="s">
        <v>226</v>
      </c>
      <c r="I811" s="145" t="s">
        <v>1553</v>
      </c>
      <c r="J811" s="149">
        <v>576</v>
      </c>
      <c r="K811" s="149"/>
      <c r="L811" s="150">
        <v>4.34</v>
      </c>
      <c r="M811" s="150">
        <v>145.93</v>
      </c>
      <c r="N811" s="151">
        <v>16</v>
      </c>
    </row>
    <row r="812" spans="1:14" ht="15" hidden="1" customHeight="1">
      <c r="A812" t="str">
        <f>VLOOKUP(C812,'Main Data'!C:C,1,0)</f>
        <v>FPREV049</v>
      </c>
      <c r="B812" s="146"/>
      <c r="C812" s="145" t="s">
        <v>1556</v>
      </c>
      <c r="D812" s="145" t="s">
        <v>1557</v>
      </c>
      <c r="E812" s="145" t="s">
        <v>3</v>
      </c>
      <c r="F812" s="145" t="s">
        <v>16</v>
      </c>
      <c r="G812" s="145" t="s">
        <v>17</v>
      </c>
      <c r="H812" s="145" t="s">
        <v>226</v>
      </c>
      <c r="I812" s="145" t="s">
        <v>1553</v>
      </c>
      <c r="J812" s="149">
        <v>360</v>
      </c>
      <c r="K812" s="149"/>
      <c r="L812" s="150">
        <v>4.12</v>
      </c>
      <c r="M812" s="150">
        <v>55.54</v>
      </c>
      <c r="N812" s="151">
        <v>10</v>
      </c>
    </row>
    <row r="813" spans="1:14" ht="15" hidden="1" customHeight="1">
      <c r="A813" t="str">
        <f>VLOOKUP(C813,'Main Data'!C:C,1,0)</f>
        <v>FPREV050</v>
      </c>
      <c r="B813" s="146"/>
      <c r="C813" s="145" t="s">
        <v>1558</v>
      </c>
      <c r="D813" s="145" t="s">
        <v>1559</v>
      </c>
      <c r="E813" s="145" t="s">
        <v>3</v>
      </c>
      <c r="F813" s="145" t="s">
        <v>16</v>
      </c>
      <c r="G813" s="145" t="s">
        <v>17</v>
      </c>
      <c r="H813" s="145" t="s">
        <v>226</v>
      </c>
      <c r="I813" s="145" t="s">
        <v>1553</v>
      </c>
      <c r="J813" s="149">
        <v>828</v>
      </c>
      <c r="K813" s="149"/>
      <c r="L813" s="150">
        <v>1.67</v>
      </c>
      <c r="M813" s="150">
        <v>173.11</v>
      </c>
      <c r="N813" s="151">
        <v>23</v>
      </c>
    </row>
    <row r="814" spans="1:14" ht="15" hidden="1" customHeight="1">
      <c r="A814" t="str">
        <f>VLOOKUP(C814,'Main Data'!C:C,1,0)</f>
        <v>FPREV051</v>
      </c>
      <c r="B814" s="146"/>
      <c r="C814" s="145" t="s">
        <v>1560</v>
      </c>
      <c r="D814" s="145" t="s">
        <v>1561</v>
      </c>
      <c r="E814" s="145" t="s">
        <v>3</v>
      </c>
      <c r="F814" s="145" t="s">
        <v>16</v>
      </c>
      <c r="G814" s="145" t="s">
        <v>17</v>
      </c>
      <c r="H814" s="145" t="s">
        <v>226</v>
      </c>
      <c r="I814" s="145" t="s">
        <v>875</v>
      </c>
      <c r="J814" s="149">
        <v>12455</v>
      </c>
      <c r="K814" s="149"/>
      <c r="L814" s="150">
        <v>228.72</v>
      </c>
      <c r="M814" s="150">
        <v>1203.8410478015901</v>
      </c>
      <c r="N814" s="151">
        <v>155</v>
      </c>
    </row>
    <row r="815" spans="1:14" ht="15" hidden="1" customHeight="1">
      <c r="A815" t="str">
        <f>VLOOKUP(C815,'Main Data'!C:C,1,0)</f>
        <v>FPREV052</v>
      </c>
      <c r="B815" s="146"/>
      <c r="C815" s="145" t="s">
        <v>1562</v>
      </c>
      <c r="D815" s="145" t="s">
        <v>1563</v>
      </c>
      <c r="E815" s="145" t="s">
        <v>3</v>
      </c>
      <c r="F815" s="145" t="s">
        <v>16</v>
      </c>
      <c r="G815" s="145" t="s">
        <v>17</v>
      </c>
      <c r="H815" s="145" t="s">
        <v>226</v>
      </c>
      <c r="I815" s="145" t="s">
        <v>1553</v>
      </c>
      <c r="J815" s="149">
        <v>972</v>
      </c>
      <c r="K815" s="149"/>
      <c r="L815" s="150">
        <v>4.18</v>
      </c>
      <c r="M815" s="150">
        <v>137.154</v>
      </c>
      <c r="N815" s="151">
        <v>27</v>
      </c>
    </row>
    <row r="816" spans="1:14" ht="15" hidden="1" customHeight="1">
      <c r="A816" t="str">
        <f>VLOOKUP(C816,'Main Data'!C:C,1,0)</f>
        <v>FPREV053</v>
      </c>
      <c r="B816" s="146"/>
      <c r="C816" s="145" t="s">
        <v>1564</v>
      </c>
      <c r="D816" s="145" t="s">
        <v>1565</v>
      </c>
      <c r="E816" s="145" t="s">
        <v>3</v>
      </c>
      <c r="F816" s="145" t="s">
        <v>16</v>
      </c>
      <c r="G816" s="145" t="s">
        <v>17</v>
      </c>
      <c r="H816" s="145" t="s">
        <v>226</v>
      </c>
      <c r="I816" s="145" t="s">
        <v>875</v>
      </c>
      <c r="J816" s="149">
        <v>3895</v>
      </c>
      <c r="K816" s="149"/>
      <c r="L816" s="150">
        <v>56.19</v>
      </c>
      <c r="M816" s="150">
        <v>591.80571428571398</v>
      </c>
      <c r="N816" s="151">
        <v>41</v>
      </c>
    </row>
    <row r="817" spans="1:14" ht="15" hidden="1" customHeight="1">
      <c r="A817" t="str">
        <f>VLOOKUP(C817,'Main Data'!C:C,1,0)</f>
        <v>FPREV054</v>
      </c>
      <c r="B817" s="146"/>
      <c r="C817" s="145" t="s">
        <v>1566</v>
      </c>
      <c r="D817" s="145" t="s">
        <v>1567</v>
      </c>
      <c r="E817" s="145" t="s">
        <v>3</v>
      </c>
      <c r="F817" s="145" t="s">
        <v>16</v>
      </c>
      <c r="G817" s="145" t="s">
        <v>17</v>
      </c>
      <c r="H817" s="145" t="s">
        <v>226</v>
      </c>
      <c r="I817" s="145" t="s">
        <v>875</v>
      </c>
      <c r="J817" s="149">
        <v>95</v>
      </c>
      <c r="K817" s="149"/>
      <c r="L817" s="150">
        <v>0</v>
      </c>
      <c r="M817" s="150">
        <v>13.69</v>
      </c>
      <c r="N817" s="151">
        <v>1</v>
      </c>
    </row>
    <row r="818" spans="1:14" ht="15" hidden="1" customHeight="1">
      <c r="A818" t="str">
        <f>VLOOKUP(C818,'Main Data'!C:C,1,0)</f>
        <v>FPREV055</v>
      </c>
      <c r="B818" s="146"/>
      <c r="C818" s="145" t="s">
        <v>1568</v>
      </c>
      <c r="D818" s="145" t="s">
        <v>1569</v>
      </c>
      <c r="E818" s="145" t="s">
        <v>3</v>
      </c>
      <c r="F818" s="145" t="s">
        <v>16</v>
      </c>
      <c r="G818" s="145" t="s">
        <v>17</v>
      </c>
      <c r="H818" s="145" t="s">
        <v>226</v>
      </c>
      <c r="I818" s="145" t="s">
        <v>875</v>
      </c>
      <c r="J818" s="149">
        <v>575</v>
      </c>
      <c r="K818" s="149"/>
      <c r="L818" s="150">
        <v>1.07</v>
      </c>
      <c r="M818" s="150">
        <v>94.805000000000007</v>
      </c>
      <c r="N818" s="151">
        <v>5</v>
      </c>
    </row>
    <row r="819" spans="1:14" ht="15" hidden="1" customHeight="1">
      <c r="A819" t="str">
        <f>VLOOKUP(C819,'Main Data'!C:C,1,0)</f>
        <v>FPREV056</v>
      </c>
      <c r="B819" s="146"/>
      <c r="C819" s="145" t="s">
        <v>1570</v>
      </c>
      <c r="D819" s="145" t="s">
        <v>1571</v>
      </c>
      <c r="E819" s="145" t="s">
        <v>3</v>
      </c>
      <c r="F819" s="145" t="s">
        <v>16</v>
      </c>
      <c r="G819" s="145" t="s">
        <v>17</v>
      </c>
      <c r="H819" s="145" t="s">
        <v>226</v>
      </c>
      <c r="I819" s="145" t="s">
        <v>875</v>
      </c>
      <c r="J819" s="149">
        <v>2330</v>
      </c>
      <c r="K819" s="149"/>
      <c r="L819" s="150">
        <v>42.22</v>
      </c>
      <c r="M819" s="150">
        <v>436.93</v>
      </c>
      <c r="N819" s="151">
        <v>20</v>
      </c>
    </row>
    <row r="820" spans="1:14" ht="15" hidden="1" customHeight="1">
      <c r="A820" t="str">
        <f>VLOOKUP(C820,'Main Data'!C:C,1,0)</f>
        <v>FPREV057</v>
      </c>
      <c r="B820" s="146"/>
      <c r="C820" s="145" t="s">
        <v>1572</v>
      </c>
      <c r="D820" s="145" t="s">
        <v>1573</v>
      </c>
      <c r="E820" s="145" t="s">
        <v>3</v>
      </c>
      <c r="F820" s="145" t="s">
        <v>16</v>
      </c>
      <c r="G820" s="145" t="s">
        <v>17</v>
      </c>
      <c r="H820" s="145" t="s">
        <v>226</v>
      </c>
      <c r="I820" s="145" t="s">
        <v>875</v>
      </c>
      <c r="J820" s="149">
        <v>850</v>
      </c>
      <c r="K820" s="149"/>
      <c r="L820" s="150">
        <v>31.34</v>
      </c>
      <c r="M820" s="150">
        <v>198.35</v>
      </c>
      <c r="N820" s="151">
        <v>10</v>
      </c>
    </row>
    <row r="821" spans="1:14" ht="15" hidden="1" customHeight="1">
      <c r="A821" t="str">
        <f>VLOOKUP(C821,'Main Data'!C:C,1,0)</f>
        <v>FPREV058</v>
      </c>
      <c r="B821" s="146"/>
      <c r="C821" s="145" t="s">
        <v>1574</v>
      </c>
      <c r="D821" s="145" t="s">
        <v>1575</v>
      </c>
      <c r="E821" s="145" t="s">
        <v>3</v>
      </c>
      <c r="F821" s="145" t="s">
        <v>16</v>
      </c>
      <c r="G821" s="145" t="s">
        <v>17</v>
      </c>
      <c r="H821" s="145" t="s">
        <v>226</v>
      </c>
      <c r="I821" s="145" t="s">
        <v>259</v>
      </c>
      <c r="J821" s="149">
        <v>455</v>
      </c>
      <c r="K821" s="149"/>
      <c r="L821" s="150">
        <v>44.01</v>
      </c>
      <c r="M821" s="150">
        <v>29.25</v>
      </c>
      <c r="N821" s="151">
        <v>13</v>
      </c>
    </row>
    <row r="822" spans="1:14" ht="15" hidden="1" customHeight="1">
      <c r="A822" t="str">
        <f>VLOOKUP(C822,'Main Data'!C:C,1,0)</f>
        <v>FPREV059</v>
      </c>
      <c r="B822" s="146"/>
      <c r="C822" s="145" t="s">
        <v>1576</v>
      </c>
      <c r="D822" s="145" t="s">
        <v>1577</v>
      </c>
      <c r="E822" s="145" t="s">
        <v>3</v>
      </c>
      <c r="F822" s="145" t="s">
        <v>16</v>
      </c>
      <c r="G822" s="145" t="s">
        <v>17</v>
      </c>
      <c r="H822" s="145" t="s">
        <v>226</v>
      </c>
      <c r="I822" s="145" t="s">
        <v>259</v>
      </c>
      <c r="J822" s="149">
        <v>350</v>
      </c>
      <c r="K822" s="149"/>
      <c r="L822" s="150">
        <v>13.5</v>
      </c>
      <c r="M822" s="150">
        <v>33.06</v>
      </c>
      <c r="N822" s="151">
        <v>7</v>
      </c>
    </row>
    <row r="823" spans="1:14" ht="15" hidden="1" customHeight="1">
      <c r="A823" t="str">
        <f>VLOOKUP(C823,'Main Data'!C:C,1,0)</f>
        <v>FPREV060</v>
      </c>
      <c r="B823" s="146"/>
      <c r="C823" s="145" t="s">
        <v>1578</v>
      </c>
      <c r="D823" s="145" t="s">
        <v>1579</v>
      </c>
      <c r="E823" s="145" t="s">
        <v>3</v>
      </c>
      <c r="F823" s="145" t="s">
        <v>16</v>
      </c>
      <c r="G823" s="145" t="s">
        <v>17</v>
      </c>
      <c r="H823" s="145" t="s">
        <v>226</v>
      </c>
      <c r="I823" s="145" t="s">
        <v>259</v>
      </c>
      <c r="J823" s="149">
        <v>80</v>
      </c>
      <c r="K823" s="149"/>
      <c r="L823" s="150">
        <v>0.09</v>
      </c>
      <c r="M823" s="150">
        <v>8.08</v>
      </c>
      <c r="N823" s="151">
        <v>16</v>
      </c>
    </row>
    <row r="824" spans="1:14" ht="15" hidden="1" customHeight="1">
      <c r="A824" t="str">
        <f>VLOOKUP(C824,'Main Data'!C:C,1,0)</f>
        <v>FPREV061</v>
      </c>
      <c r="B824" s="146"/>
      <c r="C824" s="145" t="s">
        <v>1580</v>
      </c>
      <c r="D824" s="145" t="s">
        <v>1581</v>
      </c>
      <c r="E824" s="145" t="s">
        <v>3</v>
      </c>
      <c r="F824" s="145" t="s">
        <v>16</v>
      </c>
      <c r="G824" s="145" t="s">
        <v>17</v>
      </c>
      <c r="H824" s="145" t="s">
        <v>226</v>
      </c>
      <c r="I824" s="145" t="s">
        <v>259</v>
      </c>
      <c r="J824" s="149">
        <v>300</v>
      </c>
      <c r="K824" s="149"/>
      <c r="L824" s="150">
        <v>1.77</v>
      </c>
      <c r="M824" s="150">
        <v>50.84</v>
      </c>
      <c r="N824" s="151">
        <v>10</v>
      </c>
    </row>
    <row r="825" spans="1:14" ht="15" hidden="1" customHeight="1">
      <c r="A825" t="str">
        <f>VLOOKUP(C825,'Main Data'!C:C,1,0)</f>
        <v>FPREV062</v>
      </c>
      <c r="B825" s="146"/>
      <c r="C825" s="145" t="s">
        <v>1582</v>
      </c>
      <c r="D825" s="145" t="s">
        <v>1583</v>
      </c>
      <c r="E825" s="145" t="s">
        <v>3</v>
      </c>
      <c r="F825" s="145" t="s">
        <v>16</v>
      </c>
      <c r="G825" s="145" t="s">
        <v>17</v>
      </c>
      <c r="H825" s="145" t="s">
        <v>226</v>
      </c>
      <c r="I825" s="145" t="s">
        <v>259</v>
      </c>
      <c r="J825" s="149">
        <v>480</v>
      </c>
      <c r="K825" s="149"/>
      <c r="L825" s="150">
        <v>3.47</v>
      </c>
      <c r="M825" s="150">
        <v>57.02</v>
      </c>
      <c r="N825" s="151">
        <v>16</v>
      </c>
    </row>
    <row r="826" spans="1:14" ht="15" hidden="1" customHeight="1">
      <c r="A826" t="str">
        <f>VLOOKUP(C826,'Main Data'!C:C,1,0)</f>
        <v>FPREV063</v>
      </c>
      <c r="B826" s="146"/>
      <c r="C826" s="145" t="s">
        <v>1584</v>
      </c>
      <c r="D826" s="145" t="s">
        <v>1585</v>
      </c>
      <c r="E826" s="145" t="s">
        <v>3</v>
      </c>
      <c r="F826" s="145" t="s">
        <v>16</v>
      </c>
      <c r="G826" s="145" t="s">
        <v>17</v>
      </c>
      <c r="H826" s="145" t="s">
        <v>226</v>
      </c>
      <c r="I826" s="145" t="s">
        <v>259</v>
      </c>
      <c r="J826" s="149">
        <v>660</v>
      </c>
      <c r="K826" s="149"/>
      <c r="L826" s="150">
        <v>2.63</v>
      </c>
      <c r="M826" s="150">
        <v>260.63</v>
      </c>
      <c r="N826" s="151">
        <v>22</v>
      </c>
    </row>
    <row r="827" spans="1:14" ht="15" hidden="1" customHeight="1">
      <c r="A827" t="str">
        <f>VLOOKUP(C827,'Main Data'!C:C,1,0)</f>
        <v>FPREV064</v>
      </c>
      <c r="B827" s="146"/>
      <c r="C827" s="145" t="s">
        <v>1586</v>
      </c>
      <c r="D827" s="145" t="s">
        <v>1587</v>
      </c>
      <c r="E827" s="145" t="s">
        <v>3</v>
      </c>
      <c r="F827" s="145" t="s">
        <v>16</v>
      </c>
      <c r="G827" s="145" t="s">
        <v>17</v>
      </c>
      <c r="H827" s="145" t="s">
        <v>226</v>
      </c>
      <c r="I827" s="145" t="s">
        <v>259</v>
      </c>
      <c r="J827" s="149">
        <v>1530</v>
      </c>
      <c r="K827" s="149"/>
      <c r="L827" s="150">
        <v>4.42</v>
      </c>
      <c r="M827" s="150">
        <v>281.14</v>
      </c>
      <c r="N827" s="151">
        <v>51</v>
      </c>
    </row>
    <row r="828" spans="1:14" ht="15" hidden="1" customHeight="1">
      <c r="A828" t="str">
        <f>VLOOKUP(C828,'Main Data'!C:C,1,0)</f>
        <v>FPREV066</v>
      </c>
      <c r="B828" s="146"/>
      <c r="C828" s="145" t="s">
        <v>1588</v>
      </c>
      <c r="D828" s="145" t="s">
        <v>1589</v>
      </c>
      <c r="E828" s="145" t="s">
        <v>3</v>
      </c>
      <c r="F828" s="145" t="s">
        <v>16</v>
      </c>
      <c r="G828" s="145" t="s">
        <v>17</v>
      </c>
      <c r="H828" s="145" t="s">
        <v>226</v>
      </c>
      <c r="I828" s="145" t="s">
        <v>259</v>
      </c>
      <c r="J828" s="149">
        <v>110</v>
      </c>
      <c r="K828" s="149"/>
      <c r="L828" s="150">
        <v>0</v>
      </c>
      <c r="M828" s="150">
        <v>30.44</v>
      </c>
      <c r="N828" s="151">
        <v>2</v>
      </c>
    </row>
    <row r="829" spans="1:14" ht="15" hidden="1" customHeight="1">
      <c r="A829" t="str">
        <f>VLOOKUP(C829,'Main Data'!C:C,1,0)</f>
        <v>FPREV067</v>
      </c>
      <c r="B829" s="146"/>
      <c r="C829" s="145" t="s">
        <v>1590</v>
      </c>
      <c r="D829" s="145" t="s">
        <v>1591</v>
      </c>
      <c r="E829" s="145" t="s">
        <v>3</v>
      </c>
      <c r="F829" s="145" t="s">
        <v>16</v>
      </c>
      <c r="G829" s="145" t="s">
        <v>17</v>
      </c>
      <c r="H829" s="145" t="s">
        <v>226</v>
      </c>
      <c r="I829" s="145" t="s">
        <v>259</v>
      </c>
      <c r="J829" s="149">
        <v>3465</v>
      </c>
      <c r="K829" s="149"/>
      <c r="L829" s="150">
        <v>123.9</v>
      </c>
      <c r="M829" s="150">
        <v>778.45</v>
      </c>
      <c r="N829" s="151">
        <v>77</v>
      </c>
    </row>
    <row r="830" spans="1:14" ht="15" hidden="1" customHeight="1">
      <c r="A830" t="str">
        <f>VLOOKUP(C830,'Main Data'!C:C,1,0)</f>
        <v>FPREV068</v>
      </c>
      <c r="B830" s="146"/>
      <c r="C830" s="145" t="s">
        <v>1592</v>
      </c>
      <c r="D830" s="145" t="s">
        <v>1593</v>
      </c>
      <c r="E830" s="145" t="s">
        <v>3</v>
      </c>
      <c r="F830" s="145" t="s">
        <v>16</v>
      </c>
      <c r="G830" s="145" t="s">
        <v>17</v>
      </c>
      <c r="H830" s="145" t="s">
        <v>226</v>
      </c>
      <c r="I830" s="145" t="s">
        <v>259</v>
      </c>
      <c r="J830" s="149">
        <v>455</v>
      </c>
      <c r="K830" s="149"/>
      <c r="L830" s="150">
        <v>1.24</v>
      </c>
      <c r="M830" s="150">
        <v>103.42</v>
      </c>
      <c r="N830" s="151">
        <v>13</v>
      </c>
    </row>
    <row r="831" spans="1:14" ht="15" hidden="1" customHeight="1">
      <c r="A831" t="str">
        <f>VLOOKUP(C831,'Main Data'!C:C,1,0)</f>
        <v>FPREV070</v>
      </c>
      <c r="B831" s="146"/>
      <c r="C831" s="145" t="s">
        <v>1594</v>
      </c>
      <c r="D831" s="145" t="s">
        <v>1595</v>
      </c>
      <c r="E831" s="145" t="s">
        <v>3</v>
      </c>
      <c r="F831" s="145" t="s">
        <v>16</v>
      </c>
      <c r="G831" s="145" t="s">
        <v>17</v>
      </c>
      <c r="H831" s="145" t="s">
        <v>226</v>
      </c>
      <c r="I831" s="145" t="s">
        <v>259</v>
      </c>
      <c r="J831" s="149">
        <v>70</v>
      </c>
      <c r="K831" s="149"/>
      <c r="L831" s="150">
        <v>0.28999999999999998</v>
      </c>
      <c r="M831" s="150">
        <v>13.21</v>
      </c>
      <c r="N831" s="151">
        <v>2</v>
      </c>
    </row>
    <row r="832" spans="1:14" ht="15" hidden="1" customHeight="1">
      <c r="A832" t="str">
        <f>VLOOKUP(C832,'Main Data'!C:C,1,0)</f>
        <v>FPREV072</v>
      </c>
      <c r="B832" s="146"/>
      <c r="C832" s="145" t="s">
        <v>1596</v>
      </c>
      <c r="D832" s="145" t="s">
        <v>1597</v>
      </c>
      <c r="E832" s="145" t="s">
        <v>3</v>
      </c>
      <c r="F832" s="145" t="s">
        <v>16</v>
      </c>
      <c r="G832" s="145" t="s">
        <v>17</v>
      </c>
      <c r="H832" s="145" t="s">
        <v>226</v>
      </c>
      <c r="I832" s="145" t="s">
        <v>259</v>
      </c>
      <c r="J832" s="149">
        <v>15000</v>
      </c>
      <c r="K832" s="149"/>
      <c r="L832" s="150">
        <v>226.72</v>
      </c>
      <c r="M832" s="150">
        <v>1186.39266666667</v>
      </c>
      <c r="N832" s="151">
        <v>200</v>
      </c>
    </row>
    <row r="833" spans="1:14" ht="15" hidden="1" customHeight="1">
      <c r="A833" t="str">
        <f>VLOOKUP(C833,'Main Data'!C:C,1,0)</f>
        <v>FPREV074</v>
      </c>
      <c r="B833" s="146"/>
      <c r="C833" s="145" t="s">
        <v>1598</v>
      </c>
      <c r="D833" s="145" t="s">
        <v>1599</v>
      </c>
      <c r="E833" s="145" t="s">
        <v>3</v>
      </c>
      <c r="F833" s="145" t="s">
        <v>16</v>
      </c>
      <c r="G833" s="145" t="s">
        <v>17</v>
      </c>
      <c r="H833" s="145" t="s">
        <v>226</v>
      </c>
      <c r="I833" s="145" t="s">
        <v>259</v>
      </c>
      <c r="J833" s="149">
        <v>2760</v>
      </c>
      <c r="K833" s="149"/>
      <c r="L833" s="150">
        <v>46.78</v>
      </c>
      <c r="M833" s="150">
        <v>306.02</v>
      </c>
      <c r="N833" s="151">
        <v>120</v>
      </c>
    </row>
    <row r="834" spans="1:14" ht="15" hidden="1" customHeight="1">
      <c r="A834" t="str">
        <f>VLOOKUP(C834,'Main Data'!C:C,1,0)</f>
        <v>FPREV075</v>
      </c>
      <c r="B834" s="146"/>
      <c r="C834" s="145" t="s">
        <v>1600</v>
      </c>
      <c r="D834" s="145" t="s">
        <v>1601</v>
      </c>
      <c r="E834" s="145" t="s">
        <v>3</v>
      </c>
      <c r="F834" s="145" t="s">
        <v>16</v>
      </c>
      <c r="G834" s="145" t="s">
        <v>17</v>
      </c>
      <c r="H834" s="145" t="s">
        <v>226</v>
      </c>
      <c r="I834" s="145" t="s">
        <v>259</v>
      </c>
      <c r="J834" s="149">
        <v>1518</v>
      </c>
      <c r="K834" s="149"/>
      <c r="L834" s="150">
        <v>42.03</v>
      </c>
      <c r="M834" s="150">
        <v>342.6</v>
      </c>
      <c r="N834" s="151">
        <v>66</v>
      </c>
    </row>
    <row r="835" spans="1:14" ht="15" hidden="1" customHeight="1">
      <c r="A835" t="str">
        <f>VLOOKUP(C835,'Main Data'!C:C,1,0)</f>
        <v>FPREV076</v>
      </c>
      <c r="B835" s="146"/>
      <c r="C835" s="145" t="s">
        <v>1602</v>
      </c>
      <c r="D835" s="145" t="s">
        <v>1603</v>
      </c>
      <c r="E835" s="145" t="s">
        <v>3</v>
      </c>
      <c r="F835" s="145" t="s">
        <v>16</v>
      </c>
      <c r="G835" s="145" t="s">
        <v>17</v>
      </c>
      <c r="H835" s="145" t="s">
        <v>226</v>
      </c>
      <c r="I835" s="145" t="s">
        <v>230</v>
      </c>
      <c r="J835" s="149">
        <v>1575</v>
      </c>
      <c r="K835" s="149"/>
      <c r="L835" s="150">
        <v>49.06</v>
      </c>
      <c r="M835" s="150">
        <v>277.06</v>
      </c>
      <c r="N835" s="151">
        <v>105</v>
      </c>
    </row>
    <row r="836" spans="1:14" ht="15" hidden="1" customHeight="1">
      <c r="A836" t="str">
        <f>VLOOKUP(C836,'Main Data'!C:C,1,0)</f>
        <v>FPREV077</v>
      </c>
      <c r="B836" s="146"/>
      <c r="C836" s="145" t="s">
        <v>1604</v>
      </c>
      <c r="D836" s="145" t="s">
        <v>1605</v>
      </c>
      <c r="E836" s="145" t="s">
        <v>3</v>
      </c>
      <c r="F836" s="145" t="s">
        <v>16</v>
      </c>
      <c r="G836" s="145" t="s">
        <v>17</v>
      </c>
      <c r="H836" s="145" t="s">
        <v>226</v>
      </c>
      <c r="I836" s="145" t="s">
        <v>230</v>
      </c>
      <c r="J836" s="149">
        <v>1695</v>
      </c>
      <c r="K836" s="149"/>
      <c r="L836" s="150">
        <v>3.31</v>
      </c>
      <c r="M836" s="150">
        <v>1220.6500000000001</v>
      </c>
      <c r="N836" s="151">
        <v>113</v>
      </c>
    </row>
    <row r="837" spans="1:14" ht="15" hidden="1" customHeight="1">
      <c r="A837" t="str">
        <f>VLOOKUP(C837,'Main Data'!C:C,1,0)</f>
        <v>FPREV080</v>
      </c>
      <c r="B837" s="146"/>
      <c r="C837" s="145" t="s">
        <v>1606</v>
      </c>
      <c r="D837" s="145" t="s">
        <v>1607</v>
      </c>
      <c r="E837" s="145" t="s">
        <v>3</v>
      </c>
      <c r="F837" s="145" t="s">
        <v>22</v>
      </c>
      <c r="G837" s="145" t="s">
        <v>23</v>
      </c>
      <c r="H837" s="145" t="s">
        <v>270</v>
      </c>
      <c r="I837" s="145" t="s">
        <v>271</v>
      </c>
      <c r="J837" s="149">
        <v>2080</v>
      </c>
      <c r="K837" s="149"/>
      <c r="L837" s="150">
        <v>28.87</v>
      </c>
      <c r="M837" s="150">
        <v>163.93</v>
      </c>
      <c r="N837" s="151">
        <v>32</v>
      </c>
    </row>
    <row r="838" spans="1:14" ht="15" hidden="1" customHeight="1">
      <c r="A838" t="str">
        <f>VLOOKUP(C838,'Main Data'!C:C,1,0)</f>
        <v>FPREV081</v>
      </c>
      <c r="B838" s="146"/>
      <c r="C838" s="145" t="s">
        <v>1608</v>
      </c>
      <c r="D838" s="145" t="s">
        <v>1609</v>
      </c>
      <c r="E838" s="145" t="s">
        <v>3</v>
      </c>
      <c r="F838" s="145" t="s">
        <v>22</v>
      </c>
      <c r="G838" s="145" t="s">
        <v>23</v>
      </c>
      <c r="H838" s="145" t="s">
        <v>270</v>
      </c>
      <c r="I838" s="145" t="s">
        <v>271</v>
      </c>
      <c r="J838" s="149">
        <v>1575</v>
      </c>
      <c r="K838" s="149"/>
      <c r="L838" s="150">
        <v>7.78</v>
      </c>
      <c r="M838" s="150">
        <v>247.61</v>
      </c>
      <c r="N838" s="151">
        <v>21</v>
      </c>
    </row>
    <row r="839" spans="1:14" ht="15" hidden="1" customHeight="1">
      <c r="A839" t="str">
        <f>VLOOKUP(C839,'Main Data'!C:C,1,0)</f>
        <v>FPREV082</v>
      </c>
      <c r="B839" s="146"/>
      <c r="C839" s="145" t="s">
        <v>1610</v>
      </c>
      <c r="D839" s="145" t="s">
        <v>1611</v>
      </c>
      <c r="E839" s="145" t="s">
        <v>3</v>
      </c>
      <c r="F839" s="145" t="s">
        <v>22</v>
      </c>
      <c r="G839" s="145" t="s">
        <v>23</v>
      </c>
      <c r="H839" s="145" t="s">
        <v>270</v>
      </c>
      <c r="I839" s="145" t="s">
        <v>271</v>
      </c>
      <c r="J839" s="149">
        <v>5950</v>
      </c>
      <c r="K839" s="149"/>
      <c r="L839" s="150">
        <v>37.53</v>
      </c>
      <c r="M839" s="150">
        <v>765.51666666666699</v>
      </c>
      <c r="N839" s="151">
        <v>85</v>
      </c>
    </row>
    <row r="840" spans="1:14" ht="15" hidden="1" customHeight="1">
      <c r="A840" t="str">
        <f>VLOOKUP(C840,'Main Data'!C:C,1,0)</f>
        <v>FPREV083</v>
      </c>
      <c r="B840" s="146"/>
      <c r="C840" s="145" t="s">
        <v>1612</v>
      </c>
      <c r="D840" s="145" t="s">
        <v>1613</v>
      </c>
      <c r="E840" s="145" t="s">
        <v>3</v>
      </c>
      <c r="F840" s="145" t="s">
        <v>22</v>
      </c>
      <c r="G840" s="145" t="s">
        <v>23</v>
      </c>
      <c r="H840" s="145" t="s">
        <v>270</v>
      </c>
      <c r="I840" s="145" t="s">
        <v>271</v>
      </c>
      <c r="J840" s="149">
        <v>3500</v>
      </c>
      <c r="K840" s="149"/>
      <c r="L840" s="150">
        <v>63.24</v>
      </c>
      <c r="M840" s="150">
        <v>300</v>
      </c>
      <c r="N840" s="151">
        <v>50</v>
      </c>
    </row>
    <row r="841" spans="1:14" ht="15" hidden="1" customHeight="1">
      <c r="A841" t="str">
        <f>VLOOKUP(C841,'Main Data'!C:C,1,0)</f>
        <v>FPREV084</v>
      </c>
      <c r="B841" s="146"/>
      <c r="C841" s="145" t="s">
        <v>1614</v>
      </c>
      <c r="D841" s="145" t="s">
        <v>1615</v>
      </c>
      <c r="E841" s="145" t="s">
        <v>3</v>
      </c>
      <c r="F841" s="145" t="s">
        <v>22</v>
      </c>
      <c r="G841" s="145" t="s">
        <v>23</v>
      </c>
      <c r="H841" s="145" t="s">
        <v>270</v>
      </c>
      <c r="I841" s="145" t="s">
        <v>271</v>
      </c>
      <c r="J841" s="149">
        <v>2100</v>
      </c>
      <c r="K841" s="149"/>
      <c r="L841" s="150">
        <v>0.89</v>
      </c>
      <c r="M841" s="150">
        <v>275</v>
      </c>
      <c r="N841" s="151">
        <v>50</v>
      </c>
    </row>
    <row r="842" spans="1:14" ht="15" hidden="1" customHeight="1">
      <c r="A842" t="str">
        <f>VLOOKUP(C842,'Main Data'!C:C,1,0)</f>
        <v>FPREV085</v>
      </c>
      <c r="B842" s="146"/>
      <c r="C842" s="145" t="s">
        <v>1616</v>
      </c>
      <c r="D842" s="145" t="s">
        <v>1617</v>
      </c>
      <c r="E842" s="145" t="s">
        <v>3</v>
      </c>
      <c r="F842" s="145" t="s">
        <v>22</v>
      </c>
      <c r="G842" s="145" t="s">
        <v>23</v>
      </c>
      <c r="H842" s="145" t="s">
        <v>270</v>
      </c>
      <c r="I842" s="145" t="s">
        <v>271</v>
      </c>
      <c r="J842" s="149">
        <v>32</v>
      </c>
      <c r="K842" s="149"/>
      <c r="L842" s="150">
        <v>0</v>
      </c>
      <c r="M842" s="150">
        <v>3.67</v>
      </c>
      <c r="N842" s="151">
        <v>1</v>
      </c>
    </row>
    <row r="843" spans="1:14" ht="15" hidden="1" customHeight="1">
      <c r="A843" t="str">
        <f>VLOOKUP(C843,'Main Data'!C:C,1,0)</f>
        <v>FPREV086</v>
      </c>
      <c r="B843" s="146"/>
      <c r="C843" s="145" t="s">
        <v>1618</v>
      </c>
      <c r="D843" s="145" t="s">
        <v>1619</v>
      </c>
      <c r="E843" s="145" t="s">
        <v>3</v>
      </c>
      <c r="F843" s="145" t="s">
        <v>22</v>
      </c>
      <c r="G843" s="145" t="s">
        <v>23</v>
      </c>
      <c r="H843" s="145" t="s">
        <v>270</v>
      </c>
      <c r="I843" s="145" t="s">
        <v>271</v>
      </c>
      <c r="J843" s="149">
        <v>252</v>
      </c>
      <c r="K843" s="149"/>
      <c r="L843" s="150">
        <v>0.01</v>
      </c>
      <c r="M843" s="150">
        <v>33.5</v>
      </c>
      <c r="N843" s="151">
        <v>6</v>
      </c>
    </row>
    <row r="844" spans="1:14" ht="15" hidden="1" customHeight="1">
      <c r="A844" t="str">
        <f>VLOOKUP(C844,'Main Data'!C:C,1,0)</f>
        <v>FPREV088</v>
      </c>
      <c r="B844" s="146"/>
      <c r="C844" s="145" t="s">
        <v>1620</v>
      </c>
      <c r="D844" s="145" t="s">
        <v>1621</v>
      </c>
      <c r="E844" s="145" t="s">
        <v>3</v>
      </c>
      <c r="F844" s="145" t="s">
        <v>22</v>
      </c>
      <c r="G844" s="145" t="s">
        <v>23</v>
      </c>
      <c r="H844" s="145" t="s">
        <v>270</v>
      </c>
      <c r="I844" s="145" t="s">
        <v>271</v>
      </c>
      <c r="J844" s="149">
        <v>360</v>
      </c>
      <c r="K844" s="149"/>
      <c r="L844" s="150">
        <v>0.56000000000000005</v>
      </c>
      <c r="M844" s="150">
        <v>90</v>
      </c>
      <c r="N844" s="151">
        <v>8</v>
      </c>
    </row>
    <row r="845" spans="1:14" ht="15" hidden="1" customHeight="1">
      <c r="A845" t="str">
        <f>VLOOKUP(C845,'Main Data'!C:C,1,0)</f>
        <v>FPREV089</v>
      </c>
      <c r="B845" s="146"/>
      <c r="C845" s="145" t="s">
        <v>1622</v>
      </c>
      <c r="D845" s="145" t="s">
        <v>1623</v>
      </c>
      <c r="E845" s="145" t="s">
        <v>3</v>
      </c>
      <c r="F845" s="145" t="s">
        <v>22</v>
      </c>
      <c r="G845" s="145" t="s">
        <v>23</v>
      </c>
      <c r="H845" s="145" t="s">
        <v>270</v>
      </c>
      <c r="I845" s="145" t="s">
        <v>271</v>
      </c>
      <c r="J845" s="149">
        <v>210</v>
      </c>
      <c r="K845" s="149"/>
      <c r="L845" s="150">
        <v>0</v>
      </c>
      <c r="M845" s="150">
        <v>48.66</v>
      </c>
      <c r="N845" s="151">
        <v>6</v>
      </c>
    </row>
    <row r="846" spans="1:14" ht="15" hidden="1" customHeight="1">
      <c r="A846" t="str">
        <f>VLOOKUP(C846,'Main Data'!C:C,1,0)</f>
        <v>FPREV090</v>
      </c>
      <c r="B846" s="146"/>
      <c r="C846" s="145" t="s">
        <v>1624</v>
      </c>
      <c r="D846" s="145" t="s">
        <v>1625</v>
      </c>
      <c r="E846" s="145" t="s">
        <v>3</v>
      </c>
      <c r="F846" s="145" t="s">
        <v>22</v>
      </c>
      <c r="G846" s="145" t="s">
        <v>23</v>
      </c>
      <c r="H846" s="145" t="s">
        <v>270</v>
      </c>
      <c r="I846" s="145" t="s">
        <v>271</v>
      </c>
      <c r="J846" s="149">
        <v>3825</v>
      </c>
      <c r="K846" s="149"/>
      <c r="L846" s="150">
        <v>27.77</v>
      </c>
      <c r="M846" s="150">
        <v>920.85</v>
      </c>
      <c r="N846" s="151">
        <v>85</v>
      </c>
    </row>
    <row r="847" spans="1:14" ht="15" hidden="1" customHeight="1">
      <c r="A847" t="str">
        <f>VLOOKUP(C847,'Main Data'!C:C,1,0)</f>
        <v>FPREV091</v>
      </c>
      <c r="B847" s="146"/>
      <c r="C847" s="145" t="s">
        <v>1626</v>
      </c>
      <c r="D847" s="145" t="s">
        <v>1627</v>
      </c>
      <c r="E847" s="145" t="s">
        <v>3</v>
      </c>
      <c r="F847" s="145" t="s">
        <v>22</v>
      </c>
      <c r="G847" s="145" t="s">
        <v>23</v>
      </c>
      <c r="H847" s="145" t="s">
        <v>270</v>
      </c>
      <c r="I847" s="145" t="s">
        <v>271</v>
      </c>
      <c r="J847" s="149">
        <v>175</v>
      </c>
      <c r="K847" s="149"/>
      <c r="L847" s="150">
        <v>0</v>
      </c>
      <c r="M847" s="150">
        <v>38.92</v>
      </c>
      <c r="N847" s="151">
        <v>5</v>
      </c>
    </row>
    <row r="848" spans="1:14" ht="15" hidden="1" customHeight="1">
      <c r="A848" t="str">
        <f>VLOOKUP(C848,'Main Data'!C:C,1,0)</f>
        <v>FPREV092</v>
      </c>
      <c r="B848" s="146"/>
      <c r="C848" s="145" t="s">
        <v>1628</v>
      </c>
      <c r="D848" s="145" t="s">
        <v>1629</v>
      </c>
      <c r="E848" s="145" t="s">
        <v>3</v>
      </c>
      <c r="F848" s="145" t="s">
        <v>16</v>
      </c>
      <c r="G848" s="145" t="s">
        <v>156</v>
      </c>
      <c r="H848" s="145" t="s">
        <v>165</v>
      </c>
      <c r="I848" s="145" t="s">
        <v>1630</v>
      </c>
      <c r="J848" s="149">
        <v>260</v>
      </c>
      <c r="K848" s="149"/>
      <c r="L848" s="150">
        <v>7.0000000000000007E-2</v>
      </c>
      <c r="M848" s="150">
        <v>26.44</v>
      </c>
      <c r="N848" s="151">
        <v>13</v>
      </c>
    </row>
    <row r="849" spans="1:14" ht="15" hidden="1" customHeight="1">
      <c r="A849" t="str">
        <f>VLOOKUP(C849,'Main Data'!C:C,1,0)</f>
        <v>FPREV093</v>
      </c>
      <c r="B849" s="146"/>
      <c r="C849" s="144" t="s">
        <v>1631</v>
      </c>
      <c r="D849" s="144" t="s">
        <v>1632</v>
      </c>
      <c r="E849" s="144" t="s">
        <v>3</v>
      </c>
      <c r="F849" s="144" t="s">
        <v>16</v>
      </c>
      <c r="G849" s="145" t="s">
        <v>17</v>
      </c>
      <c r="H849" s="145" t="s">
        <v>165</v>
      </c>
      <c r="I849" s="145" t="s">
        <v>1630</v>
      </c>
      <c r="J849" s="149">
        <v>160</v>
      </c>
      <c r="K849" s="149"/>
      <c r="L849" s="150">
        <v>1.06</v>
      </c>
      <c r="M849" s="150">
        <v>15.67</v>
      </c>
      <c r="N849" s="151">
        <v>8</v>
      </c>
    </row>
    <row r="850" spans="1:14" ht="15" hidden="1" customHeight="1">
      <c r="A850" t="str">
        <f>VLOOKUP(C850,'Main Data'!C:C,1,0)</f>
        <v>FPREV093</v>
      </c>
      <c r="B850" s="146"/>
      <c r="C850" s="146" t="str">
        <f>C849</f>
        <v>FPREV093</v>
      </c>
      <c r="D850" s="146" t="str">
        <f>D849</f>
        <v>Coconut Mac</v>
      </c>
      <c r="E850" s="146" t="str">
        <f>E849</f>
        <v>Item</v>
      </c>
      <c r="F850" s="147" t="str">
        <f>F849</f>
        <v>KITCHEN</v>
      </c>
      <c r="G850" s="145" t="s">
        <v>156</v>
      </c>
      <c r="H850" s="145" t="s">
        <v>165</v>
      </c>
      <c r="I850" s="145" t="s">
        <v>1630</v>
      </c>
      <c r="J850" s="149">
        <v>300</v>
      </c>
      <c r="K850" s="149"/>
      <c r="L850" s="150">
        <v>2.31</v>
      </c>
      <c r="M850" s="150">
        <v>29.44</v>
      </c>
      <c r="N850" s="151">
        <v>15</v>
      </c>
    </row>
    <row r="851" spans="1:14" ht="15" hidden="1" customHeight="1">
      <c r="A851" t="str">
        <f>VLOOKUP(C851,'Main Data'!C:C,1,0)</f>
        <v>FPREV094</v>
      </c>
      <c r="B851" s="146"/>
      <c r="C851" s="145" t="s">
        <v>1633</v>
      </c>
      <c r="D851" s="145" t="s">
        <v>1634</v>
      </c>
      <c r="E851" s="145" t="s">
        <v>3</v>
      </c>
      <c r="F851" s="145" t="s">
        <v>16</v>
      </c>
      <c r="G851" s="145" t="s">
        <v>17</v>
      </c>
      <c r="H851" s="145" t="s">
        <v>165</v>
      </c>
      <c r="I851" s="145" t="s">
        <v>1630</v>
      </c>
      <c r="J851" s="149">
        <v>700</v>
      </c>
      <c r="K851" s="149"/>
      <c r="L851" s="150">
        <v>13.06</v>
      </c>
      <c r="M851" s="150">
        <v>69.56</v>
      </c>
      <c r="N851" s="151">
        <v>35</v>
      </c>
    </row>
    <row r="852" spans="1:14" ht="15" hidden="1" customHeight="1">
      <c r="A852" t="str">
        <f>VLOOKUP(C852,'Main Data'!C:C,1,0)</f>
        <v>FPREV097</v>
      </c>
      <c r="B852" s="146"/>
      <c r="C852" s="145" t="s">
        <v>1635</v>
      </c>
      <c r="D852" s="145" t="s">
        <v>1636</v>
      </c>
      <c r="E852" s="145" t="s">
        <v>3</v>
      </c>
      <c r="F852" s="145" t="s">
        <v>16</v>
      </c>
      <c r="G852" s="145" t="s">
        <v>17</v>
      </c>
      <c r="H852" s="145" t="s">
        <v>165</v>
      </c>
      <c r="I852" s="145" t="s">
        <v>1630</v>
      </c>
      <c r="J852" s="149">
        <v>360</v>
      </c>
      <c r="K852" s="149"/>
      <c r="L852" s="150">
        <v>1.06</v>
      </c>
      <c r="M852" s="150">
        <v>36.04</v>
      </c>
      <c r="N852" s="151">
        <v>18</v>
      </c>
    </row>
    <row r="853" spans="1:14" ht="15" hidden="1" customHeight="1">
      <c r="A853" t="str">
        <f>VLOOKUP(C853,'Main Data'!C:C,1,0)</f>
        <v>FPREV098</v>
      </c>
      <c r="B853" s="146"/>
      <c r="C853" s="145" t="s">
        <v>1637</v>
      </c>
      <c r="D853" s="145" t="s">
        <v>1638</v>
      </c>
      <c r="E853" s="145" t="s">
        <v>3</v>
      </c>
      <c r="F853" s="145" t="s">
        <v>16</v>
      </c>
      <c r="G853" s="145" t="s">
        <v>156</v>
      </c>
      <c r="H853" s="145" t="s">
        <v>165</v>
      </c>
      <c r="I853" s="145" t="s">
        <v>166</v>
      </c>
      <c r="J853" s="149">
        <v>1560</v>
      </c>
      <c r="K853" s="149"/>
      <c r="L853" s="150">
        <v>307.02999999999997</v>
      </c>
      <c r="M853" s="150">
        <v>229.5</v>
      </c>
      <c r="N853" s="151">
        <v>78</v>
      </c>
    </row>
    <row r="854" spans="1:14" ht="15" hidden="1" customHeight="1">
      <c r="A854" t="str">
        <f>VLOOKUP(C854,'Main Data'!C:C,1,0)</f>
        <v>FPREV099</v>
      </c>
      <c r="B854" s="146"/>
      <c r="C854" s="145" t="s">
        <v>1639</v>
      </c>
      <c r="D854" s="145" t="s">
        <v>1640</v>
      </c>
      <c r="E854" s="145" t="s">
        <v>3</v>
      </c>
      <c r="F854" s="145" t="s">
        <v>16</v>
      </c>
      <c r="G854" s="145" t="s">
        <v>156</v>
      </c>
      <c r="H854" s="145" t="s">
        <v>165</v>
      </c>
      <c r="I854" s="145" t="s">
        <v>166</v>
      </c>
      <c r="J854" s="149">
        <v>560</v>
      </c>
      <c r="K854" s="149"/>
      <c r="L854" s="150">
        <v>0.59</v>
      </c>
      <c r="M854" s="150">
        <v>78.235714285714295</v>
      </c>
      <c r="N854" s="151">
        <v>28</v>
      </c>
    </row>
    <row r="855" spans="1:14" ht="15" hidden="1" customHeight="1">
      <c r="A855" t="str">
        <f>VLOOKUP(C855,'Main Data'!C:C,1,0)</f>
        <v>FPREV101</v>
      </c>
      <c r="B855" s="146"/>
      <c r="C855" s="145" t="s">
        <v>1641</v>
      </c>
      <c r="D855" s="145" t="s">
        <v>1642</v>
      </c>
      <c r="E855" s="145" t="s">
        <v>3</v>
      </c>
      <c r="F855" s="145" t="s">
        <v>16</v>
      </c>
      <c r="G855" s="145" t="s">
        <v>156</v>
      </c>
      <c r="H855" s="145" t="s">
        <v>165</v>
      </c>
      <c r="I855" s="145" t="s">
        <v>166</v>
      </c>
      <c r="J855" s="149">
        <v>300</v>
      </c>
      <c r="K855" s="149"/>
      <c r="L855" s="150">
        <v>1.1499999999999999</v>
      </c>
      <c r="M855" s="150">
        <v>51.84</v>
      </c>
      <c r="N855" s="151">
        <v>30</v>
      </c>
    </row>
    <row r="856" spans="1:14" ht="15" hidden="1" customHeight="1">
      <c r="A856" t="str">
        <f>VLOOKUP(C856,'Main Data'!C:C,1,0)</f>
        <v>FPREV103</v>
      </c>
      <c r="B856" s="146"/>
      <c r="C856" s="145" t="s">
        <v>1643</v>
      </c>
      <c r="D856" s="145" t="s">
        <v>1644</v>
      </c>
      <c r="E856" s="145" t="s">
        <v>3</v>
      </c>
      <c r="F856" s="145" t="s">
        <v>16</v>
      </c>
      <c r="G856" s="145" t="s">
        <v>156</v>
      </c>
      <c r="H856" s="145" t="s">
        <v>165</v>
      </c>
      <c r="I856" s="145" t="s">
        <v>166</v>
      </c>
      <c r="J856" s="149">
        <v>100</v>
      </c>
      <c r="K856" s="149"/>
      <c r="L856" s="150">
        <v>0.49</v>
      </c>
      <c r="M856" s="150">
        <v>10.11</v>
      </c>
      <c r="N856" s="151">
        <v>5</v>
      </c>
    </row>
    <row r="857" spans="1:14" ht="15" hidden="1" customHeight="1">
      <c r="A857" t="str">
        <f>VLOOKUP(C857,'Main Data'!C:C,1,0)</f>
        <v>FPREV104</v>
      </c>
      <c r="B857" s="146"/>
      <c r="C857" s="145" t="s">
        <v>1645</v>
      </c>
      <c r="D857" s="145" t="s">
        <v>1646</v>
      </c>
      <c r="E857" s="145" t="s">
        <v>3</v>
      </c>
      <c r="F857" s="145" t="s">
        <v>16</v>
      </c>
      <c r="G857" s="145" t="s">
        <v>156</v>
      </c>
      <c r="H857" s="145" t="s">
        <v>165</v>
      </c>
      <c r="I857" s="145" t="s">
        <v>166</v>
      </c>
      <c r="J857" s="149">
        <v>600</v>
      </c>
      <c r="K857" s="149"/>
      <c r="L857" s="150">
        <v>0</v>
      </c>
      <c r="M857" s="150">
        <v>88.422476190476203</v>
      </c>
      <c r="N857" s="151">
        <v>8</v>
      </c>
    </row>
    <row r="858" spans="1:14" ht="15" hidden="1" customHeight="1">
      <c r="A858" t="str">
        <f>VLOOKUP(C858,'Main Data'!C:C,1,0)</f>
        <v>FPREV105</v>
      </c>
      <c r="B858" s="146"/>
      <c r="C858" s="145" t="s">
        <v>1647</v>
      </c>
      <c r="D858" s="145" t="s">
        <v>1648</v>
      </c>
      <c r="E858" s="145" t="s">
        <v>3</v>
      </c>
      <c r="F858" s="145" t="s">
        <v>16</v>
      </c>
      <c r="G858" s="145" t="s">
        <v>156</v>
      </c>
      <c r="H858" s="145" t="s">
        <v>165</v>
      </c>
      <c r="I858" s="145" t="s">
        <v>166</v>
      </c>
      <c r="J858" s="149">
        <v>425</v>
      </c>
      <c r="K858" s="149"/>
      <c r="L858" s="150">
        <v>30.09</v>
      </c>
      <c r="M858" s="150">
        <v>24.53</v>
      </c>
      <c r="N858" s="151">
        <v>25</v>
      </c>
    </row>
    <row r="859" spans="1:14" ht="15" hidden="1" customHeight="1">
      <c r="A859" t="str">
        <f>VLOOKUP(C859,'Main Data'!C:C,1,0)</f>
        <v>FPREV106</v>
      </c>
      <c r="B859" s="146"/>
      <c r="C859" s="145" t="s">
        <v>1649</v>
      </c>
      <c r="D859" s="145" t="s">
        <v>1650</v>
      </c>
      <c r="E859" s="145" t="s">
        <v>3</v>
      </c>
      <c r="F859" s="145" t="s">
        <v>16</v>
      </c>
      <c r="G859" s="145" t="s">
        <v>156</v>
      </c>
      <c r="H859" s="145" t="s">
        <v>165</v>
      </c>
      <c r="I859" s="145" t="s">
        <v>166</v>
      </c>
      <c r="J859" s="149">
        <v>3625</v>
      </c>
      <c r="K859" s="149"/>
      <c r="L859" s="150">
        <v>381.11</v>
      </c>
      <c r="M859" s="150">
        <v>140.37</v>
      </c>
      <c r="N859" s="151">
        <v>145</v>
      </c>
    </row>
    <row r="860" spans="1:14" ht="15" hidden="1" customHeight="1">
      <c r="A860" t="str">
        <f>VLOOKUP(C860,'Main Data'!C:C,1,0)</f>
        <v>FPREV107</v>
      </c>
      <c r="B860" s="146"/>
      <c r="C860" s="145" t="s">
        <v>1651</v>
      </c>
      <c r="D860" s="145" t="s">
        <v>1652</v>
      </c>
      <c r="E860" s="145" t="s">
        <v>3</v>
      </c>
      <c r="F860" s="145" t="s">
        <v>16</v>
      </c>
      <c r="G860" s="145" t="s">
        <v>156</v>
      </c>
      <c r="H860" s="145" t="s">
        <v>165</v>
      </c>
      <c r="I860" s="145" t="s">
        <v>166</v>
      </c>
      <c r="J860" s="149">
        <v>36</v>
      </c>
      <c r="K860" s="149"/>
      <c r="L860" s="150">
        <v>0</v>
      </c>
      <c r="M860" s="150">
        <v>4.4800000000000004</v>
      </c>
      <c r="N860" s="151">
        <v>3</v>
      </c>
    </row>
    <row r="861" spans="1:14" ht="15" hidden="1" customHeight="1">
      <c r="A861" t="str">
        <f>VLOOKUP(C861,'Main Data'!C:C,1,0)</f>
        <v>FPREV108</v>
      </c>
      <c r="B861" s="146"/>
      <c r="C861" s="145" t="s">
        <v>1653</v>
      </c>
      <c r="D861" s="145" t="s">
        <v>1654</v>
      </c>
      <c r="E861" s="145" t="s">
        <v>3</v>
      </c>
      <c r="F861" s="145" t="s">
        <v>16</v>
      </c>
      <c r="G861" s="145" t="s">
        <v>156</v>
      </c>
      <c r="H861" s="145" t="s">
        <v>165</v>
      </c>
      <c r="I861" s="145" t="s">
        <v>166</v>
      </c>
      <c r="J861" s="149">
        <v>72</v>
      </c>
      <c r="K861" s="149"/>
      <c r="L861" s="150">
        <v>7.2</v>
      </c>
      <c r="M861" s="150">
        <v>9.17</v>
      </c>
      <c r="N861" s="151">
        <v>6</v>
      </c>
    </row>
    <row r="862" spans="1:14" ht="15" hidden="1" customHeight="1">
      <c r="A862" t="str">
        <f>VLOOKUP(C862,'Main Data'!C:C,1,0)</f>
        <v>FPREV109</v>
      </c>
      <c r="B862" s="146"/>
      <c r="C862" s="145" t="s">
        <v>1655</v>
      </c>
      <c r="D862" s="145" t="s">
        <v>1656</v>
      </c>
      <c r="E862" s="145" t="s">
        <v>3</v>
      </c>
      <c r="F862" s="145" t="s">
        <v>16</v>
      </c>
      <c r="G862" s="145" t="s">
        <v>156</v>
      </c>
      <c r="H862" s="145" t="s">
        <v>165</v>
      </c>
      <c r="I862" s="145" t="s">
        <v>166</v>
      </c>
      <c r="J862" s="149">
        <v>984</v>
      </c>
      <c r="K862" s="149"/>
      <c r="L862" s="150">
        <v>0.92</v>
      </c>
      <c r="M862" s="150">
        <v>174.31166666666701</v>
      </c>
      <c r="N862" s="151">
        <v>82</v>
      </c>
    </row>
    <row r="863" spans="1:14" ht="15" hidden="1" customHeight="1">
      <c r="A863" t="str">
        <f>VLOOKUP(C863,'Main Data'!C:C,1,0)</f>
        <v>FPREV110</v>
      </c>
      <c r="B863" s="146"/>
      <c r="C863" s="145" t="s">
        <v>1657</v>
      </c>
      <c r="D863" s="145" t="s">
        <v>1658</v>
      </c>
      <c r="E863" s="145" t="s">
        <v>3</v>
      </c>
      <c r="F863" s="145" t="s">
        <v>16</v>
      </c>
      <c r="G863" s="145" t="s">
        <v>156</v>
      </c>
      <c r="H863" s="145" t="s">
        <v>165</v>
      </c>
      <c r="I863" s="145" t="s">
        <v>166</v>
      </c>
      <c r="J863" s="149">
        <v>2250</v>
      </c>
      <c r="K863" s="149"/>
      <c r="L863" s="150">
        <v>3.93</v>
      </c>
      <c r="M863" s="150">
        <v>292.55</v>
      </c>
      <c r="N863" s="151">
        <v>90</v>
      </c>
    </row>
    <row r="864" spans="1:14" ht="15" hidden="1" customHeight="1">
      <c r="A864" t="str">
        <f>VLOOKUP(C864,'Main Data'!C:C,1,0)</f>
        <v>FPREV112</v>
      </c>
      <c r="B864" s="146"/>
      <c r="C864" s="145" t="s">
        <v>1659</v>
      </c>
      <c r="D864" s="145" t="s">
        <v>1660</v>
      </c>
      <c r="E864" s="145" t="s">
        <v>3</v>
      </c>
      <c r="F864" s="145" t="s">
        <v>16</v>
      </c>
      <c r="G864" s="145" t="s">
        <v>156</v>
      </c>
      <c r="H864" s="145" t="s">
        <v>165</v>
      </c>
      <c r="I864" s="145" t="s">
        <v>177</v>
      </c>
      <c r="J864" s="149">
        <v>5300</v>
      </c>
      <c r="K864" s="149"/>
      <c r="L864" s="150">
        <v>108.45</v>
      </c>
      <c r="M864" s="150">
        <v>938.08</v>
      </c>
      <c r="N864" s="151">
        <v>26.5</v>
      </c>
    </row>
    <row r="865" spans="1:14" ht="15" hidden="1" customHeight="1">
      <c r="A865" t="str">
        <f>VLOOKUP(C865,'Main Data'!C:C,1,0)</f>
        <v>FPREV113</v>
      </c>
      <c r="B865" s="146"/>
      <c r="C865" s="145" t="s">
        <v>1661</v>
      </c>
      <c r="D865" s="145" t="s">
        <v>980</v>
      </c>
      <c r="E865" s="145" t="s">
        <v>3</v>
      </c>
      <c r="F865" s="145" t="s">
        <v>16</v>
      </c>
      <c r="G865" s="145" t="s">
        <v>156</v>
      </c>
      <c r="H865" s="145" t="s">
        <v>165</v>
      </c>
      <c r="I865" s="145" t="s">
        <v>177</v>
      </c>
      <c r="J865" s="149">
        <v>7300</v>
      </c>
      <c r="K865" s="149"/>
      <c r="L865" s="150">
        <v>218.93</v>
      </c>
      <c r="M865" s="150">
        <v>1268.8854545454501</v>
      </c>
      <c r="N865" s="151">
        <v>36.5</v>
      </c>
    </row>
    <row r="866" spans="1:14" ht="15" hidden="1" customHeight="1">
      <c r="A866" t="str">
        <f>VLOOKUP(C866,'Main Data'!C:C,1,0)</f>
        <v>FPREV114</v>
      </c>
      <c r="B866" s="146"/>
      <c r="C866" s="145" t="s">
        <v>1662</v>
      </c>
      <c r="D866" s="145" t="s">
        <v>1663</v>
      </c>
      <c r="E866" s="145" t="s">
        <v>3</v>
      </c>
      <c r="F866" s="145" t="s">
        <v>16</v>
      </c>
      <c r="G866" s="145" t="s">
        <v>156</v>
      </c>
      <c r="H866" s="145" t="s">
        <v>165</v>
      </c>
      <c r="I866" s="145" t="s">
        <v>177</v>
      </c>
      <c r="J866" s="149">
        <v>5400</v>
      </c>
      <c r="K866" s="149"/>
      <c r="L866" s="150">
        <v>20.260000000000002</v>
      </c>
      <c r="M866" s="150">
        <v>941.15</v>
      </c>
      <c r="N866" s="151">
        <v>27</v>
      </c>
    </row>
    <row r="867" spans="1:14" ht="15" hidden="1" customHeight="1">
      <c r="A867" t="str">
        <f>VLOOKUP(C867,'Main Data'!C:C,1,0)</f>
        <v>FPREV115</v>
      </c>
      <c r="B867" s="146"/>
      <c r="C867" s="145" t="s">
        <v>1664</v>
      </c>
      <c r="D867" s="145" t="s">
        <v>1665</v>
      </c>
      <c r="E867" s="145" t="s">
        <v>3</v>
      </c>
      <c r="F867" s="145" t="s">
        <v>16</v>
      </c>
      <c r="G867" s="145" t="s">
        <v>156</v>
      </c>
      <c r="H867" s="145" t="s">
        <v>165</v>
      </c>
      <c r="I867" s="145" t="s">
        <v>177</v>
      </c>
      <c r="J867" s="149">
        <v>900</v>
      </c>
      <c r="K867" s="149"/>
      <c r="L867" s="150">
        <v>38.67</v>
      </c>
      <c r="M867" s="150">
        <v>140.52000000000001</v>
      </c>
      <c r="N867" s="151">
        <v>4.5</v>
      </c>
    </row>
    <row r="868" spans="1:14" ht="15" hidden="1" customHeight="1">
      <c r="A868" t="str">
        <f>VLOOKUP(C868,'Main Data'!C:C,1,0)</f>
        <v>FPREV116</v>
      </c>
      <c r="B868" s="146"/>
      <c r="C868" s="145" t="s">
        <v>1666</v>
      </c>
      <c r="D868" s="145" t="s">
        <v>1667</v>
      </c>
      <c r="E868" s="145" t="s">
        <v>3</v>
      </c>
      <c r="F868" s="145" t="s">
        <v>16</v>
      </c>
      <c r="G868" s="145" t="s">
        <v>156</v>
      </c>
      <c r="H868" s="145" t="s">
        <v>165</v>
      </c>
      <c r="I868" s="145" t="s">
        <v>177</v>
      </c>
      <c r="J868" s="149">
        <v>200</v>
      </c>
      <c r="K868" s="149"/>
      <c r="L868" s="150">
        <v>0</v>
      </c>
      <c r="M868" s="150">
        <v>38.74</v>
      </c>
      <c r="N868" s="151">
        <v>1</v>
      </c>
    </row>
    <row r="869" spans="1:14" ht="15" hidden="1" customHeight="1">
      <c r="A869" t="str">
        <f>VLOOKUP(C869,'Main Data'!C:C,1,0)</f>
        <v>FPREV117</v>
      </c>
      <c r="B869" s="146"/>
      <c r="C869" s="145" t="s">
        <v>1668</v>
      </c>
      <c r="D869" s="145" t="s">
        <v>1669</v>
      </c>
      <c r="E869" s="145" t="s">
        <v>3</v>
      </c>
      <c r="F869" s="145" t="s">
        <v>16</v>
      </c>
      <c r="G869" s="145" t="s">
        <v>156</v>
      </c>
      <c r="H869" s="145" t="s">
        <v>165</v>
      </c>
      <c r="I869" s="145" t="s">
        <v>177</v>
      </c>
      <c r="J869" s="149">
        <v>600</v>
      </c>
      <c r="K869" s="149"/>
      <c r="L869" s="150">
        <v>505.76</v>
      </c>
      <c r="M869" s="150">
        <v>102.26</v>
      </c>
      <c r="N869" s="151">
        <v>3</v>
      </c>
    </row>
    <row r="870" spans="1:14" ht="15" hidden="1" customHeight="1">
      <c r="A870" t="str">
        <f>VLOOKUP(C870,'Main Data'!C:C,1,0)</f>
        <v>FPREV118</v>
      </c>
      <c r="B870" s="146"/>
      <c r="C870" s="145" t="s">
        <v>1670</v>
      </c>
      <c r="D870" s="145" t="s">
        <v>1671</v>
      </c>
      <c r="E870" s="145" t="s">
        <v>3</v>
      </c>
      <c r="F870" s="145" t="s">
        <v>16</v>
      </c>
      <c r="G870" s="145" t="s">
        <v>156</v>
      </c>
      <c r="H870" s="145" t="s">
        <v>165</v>
      </c>
      <c r="I870" s="145" t="s">
        <v>177</v>
      </c>
      <c r="J870" s="149">
        <v>2500</v>
      </c>
      <c r="K870" s="149"/>
      <c r="L870" s="150">
        <v>157.19999999999999</v>
      </c>
      <c r="M870" s="150">
        <v>449.55</v>
      </c>
      <c r="N870" s="151">
        <v>10</v>
      </c>
    </row>
    <row r="871" spans="1:14" ht="15" hidden="1" customHeight="1">
      <c r="A871" t="str">
        <f>VLOOKUP(C871,'Main Data'!C:C,1,0)</f>
        <v>FPREV119</v>
      </c>
      <c r="B871" s="146"/>
      <c r="C871" s="145" t="s">
        <v>1672</v>
      </c>
      <c r="D871" s="145" t="s">
        <v>1673</v>
      </c>
      <c r="E871" s="145" t="s">
        <v>3</v>
      </c>
      <c r="F871" s="145" t="s">
        <v>16</v>
      </c>
      <c r="G871" s="145" t="s">
        <v>156</v>
      </c>
      <c r="H871" s="145" t="s">
        <v>165</v>
      </c>
      <c r="I871" s="145" t="s">
        <v>177</v>
      </c>
      <c r="J871" s="149">
        <v>750</v>
      </c>
      <c r="K871" s="149"/>
      <c r="L871" s="150">
        <v>4.9800000000000004</v>
      </c>
      <c r="M871" s="150">
        <v>131.68</v>
      </c>
      <c r="N871" s="151">
        <v>3</v>
      </c>
    </row>
    <row r="872" spans="1:14" ht="15" hidden="1" customHeight="1">
      <c r="A872" t="str">
        <f>VLOOKUP(C872,'Main Data'!C:C,1,0)</f>
        <v>FPREV120</v>
      </c>
      <c r="B872" s="146"/>
      <c r="C872" s="145" t="s">
        <v>1674</v>
      </c>
      <c r="D872" s="145" t="s">
        <v>1675</v>
      </c>
      <c r="E872" s="145" t="s">
        <v>3</v>
      </c>
      <c r="F872" s="145" t="s">
        <v>16</v>
      </c>
      <c r="G872" s="145" t="s">
        <v>156</v>
      </c>
      <c r="H872" s="145" t="s">
        <v>165</v>
      </c>
      <c r="I872" s="145" t="s">
        <v>177</v>
      </c>
      <c r="J872" s="149">
        <v>600</v>
      </c>
      <c r="K872" s="149"/>
      <c r="L872" s="150">
        <v>80.010000000000005</v>
      </c>
      <c r="M872" s="150">
        <v>122.79</v>
      </c>
      <c r="N872" s="151">
        <v>3</v>
      </c>
    </row>
    <row r="873" spans="1:14" ht="15" hidden="1" customHeight="1">
      <c r="A873" t="str">
        <f>VLOOKUP(C873,'Main Data'!C:C,1,0)</f>
        <v>FPREV121</v>
      </c>
      <c r="B873" s="146"/>
      <c r="C873" s="145" t="s">
        <v>1676</v>
      </c>
      <c r="D873" s="145" t="s">
        <v>1677</v>
      </c>
      <c r="E873" s="145" t="s">
        <v>3</v>
      </c>
      <c r="F873" s="145" t="s">
        <v>16</v>
      </c>
      <c r="G873" s="145" t="s">
        <v>156</v>
      </c>
      <c r="H873" s="145" t="s">
        <v>165</v>
      </c>
      <c r="I873" s="145" t="s">
        <v>177</v>
      </c>
      <c r="J873" s="149">
        <v>1750</v>
      </c>
      <c r="K873" s="149"/>
      <c r="L873" s="150">
        <v>634.27</v>
      </c>
      <c r="M873" s="150">
        <v>321.94</v>
      </c>
      <c r="N873" s="151">
        <v>7</v>
      </c>
    </row>
    <row r="874" spans="1:14" ht="15" hidden="1" customHeight="1">
      <c r="A874" t="str">
        <f>VLOOKUP(C874,'Main Data'!C:C,1,0)</f>
        <v>FPREV122</v>
      </c>
      <c r="B874" s="146"/>
      <c r="C874" s="145" t="s">
        <v>1678</v>
      </c>
      <c r="D874" s="145" t="s">
        <v>1679</v>
      </c>
      <c r="E874" s="145" t="s">
        <v>3</v>
      </c>
      <c r="F874" s="145" t="s">
        <v>16</v>
      </c>
      <c r="G874" s="145" t="s">
        <v>156</v>
      </c>
      <c r="H874" s="145" t="s">
        <v>165</v>
      </c>
      <c r="I874" s="145" t="s">
        <v>177</v>
      </c>
      <c r="J874" s="149">
        <v>535</v>
      </c>
      <c r="K874" s="149"/>
      <c r="L874" s="150">
        <v>0</v>
      </c>
      <c r="M874" s="150">
        <v>78.34</v>
      </c>
      <c r="N874" s="151">
        <v>1</v>
      </c>
    </row>
    <row r="875" spans="1:14" ht="15" hidden="1" customHeight="1">
      <c r="A875" t="str">
        <f>VLOOKUP(C875,'Main Data'!C:C,1,0)</f>
        <v>FPREV123</v>
      </c>
      <c r="B875" s="146"/>
      <c r="C875" s="145" t="s">
        <v>1680</v>
      </c>
      <c r="D875" s="145" t="s">
        <v>1681</v>
      </c>
      <c r="E875" s="145" t="s">
        <v>3</v>
      </c>
      <c r="F875" s="145" t="s">
        <v>16</v>
      </c>
      <c r="G875" s="145" t="s">
        <v>156</v>
      </c>
      <c r="H875" s="145" t="s">
        <v>165</v>
      </c>
      <c r="I875" s="145" t="s">
        <v>177</v>
      </c>
      <c r="J875" s="149">
        <v>500</v>
      </c>
      <c r="K875" s="149"/>
      <c r="L875" s="150">
        <v>60.39</v>
      </c>
      <c r="M875" s="150">
        <v>96.09</v>
      </c>
      <c r="N875" s="151">
        <v>2.5</v>
      </c>
    </row>
    <row r="876" spans="1:14" ht="15" hidden="1" customHeight="1">
      <c r="A876" t="str">
        <f>VLOOKUP(C876,'Main Data'!C:C,1,0)</f>
        <v>FPREV124</v>
      </c>
      <c r="B876" s="146"/>
      <c r="C876" s="145" t="s">
        <v>1682</v>
      </c>
      <c r="D876" s="145" t="s">
        <v>1683</v>
      </c>
      <c r="E876" s="145" t="s">
        <v>3</v>
      </c>
      <c r="F876" s="145" t="s">
        <v>16</v>
      </c>
      <c r="G876" s="145" t="s">
        <v>156</v>
      </c>
      <c r="H876" s="145" t="s">
        <v>165</v>
      </c>
      <c r="I876" s="145" t="s">
        <v>177</v>
      </c>
      <c r="J876" s="149">
        <v>8200</v>
      </c>
      <c r="K876" s="149"/>
      <c r="L876" s="150">
        <v>193.63</v>
      </c>
      <c r="M876" s="150">
        <v>1610.98</v>
      </c>
      <c r="N876" s="151">
        <v>41</v>
      </c>
    </row>
    <row r="877" spans="1:14" ht="15" hidden="1" customHeight="1">
      <c r="A877" t="str">
        <f>VLOOKUP(C877,'Main Data'!C:C,1,0)</f>
        <v>FPREV126</v>
      </c>
      <c r="B877" s="146"/>
      <c r="C877" s="145" t="s">
        <v>1684</v>
      </c>
      <c r="D877" s="145" t="s">
        <v>1685</v>
      </c>
      <c r="E877" s="145" t="s">
        <v>3</v>
      </c>
      <c r="F877" s="145" t="s">
        <v>16</v>
      </c>
      <c r="G877" s="145" t="s">
        <v>156</v>
      </c>
      <c r="H877" s="145" t="s">
        <v>165</v>
      </c>
      <c r="I877" s="145" t="s">
        <v>1686</v>
      </c>
      <c r="J877" s="149">
        <v>60</v>
      </c>
      <c r="K877" s="149"/>
      <c r="L877" s="150">
        <v>0</v>
      </c>
      <c r="M877" s="150">
        <v>4.9400000000000004</v>
      </c>
      <c r="N877" s="151">
        <v>1</v>
      </c>
    </row>
    <row r="878" spans="1:14" ht="15" hidden="1" customHeight="1">
      <c r="A878" t="str">
        <f>VLOOKUP(C878,'Main Data'!C:C,1,0)</f>
        <v>FPREV127</v>
      </c>
      <c r="B878" s="146"/>
      <c r="C878" s="145" t="s">
        <v>1687</v>
      </c>
      <c r="D878" s="145" t="s">
        <v>1688</v>
      </c>
      <c r="E878" s="145" t="s">
        <v>3</v>
      </c>
      <c r="F878" s="145" t="s">
        <v>16</v>
      </c>
      <c r="G878" s="145" t="s">
        <v>156</v>
      </c>
      <c r="H878" s="145" t="s">
        <v>165</v>
      </c>
      <c r="I878" s="145" t="s">
        <v>1686</v>
      </c>
      <c r="J878" s="149">
        <v>60</v>
      </c>
      <c r="K878" s="149"/>
      <c r="L878" s="150">
        <v>0</v>
      </c>
      <c r="M878" s="150">
        <v>6.18</v>
      </c>
      <c r="N878" s="151">
        <v>1</v>
      </c>
    </row>
    <row r="879" spans="1:14" ht="15" hidden="1" customHeight="1">
      <c r="A879" t="str">
        <f>VLOOKUP(C879,'Main Data'!C:C,1,0)</f>
        <v>FPREV128</v>
      </c>
      <c r="B879" s="146"/>
      <c r="C879" s="145" t="s">
        <v>1689</v>
      </c>
      <c r="D879" s="145" t="s">
        <v>1690</v>
      </c>
      <c r="E879" s="145" t="s">
        <v>3</v>
      </c>
      <c r="F879" s="145" t="s">
        <v>16</v>
      </c>
      <c r="G879" s="145" t="s">
        <v>156</v>
      </c>
      <c r="H879" s="145" t="s">
        <v>165</v>
      </c>
      <c r="I879" s="145" t="s">
        <v>1686</v>
      </c>
      <c r="J879" s="149">
        <v>120</v>
      </c>
      <c r="K879" s="149"/>
      <c r="L879" s="150">
        <v>0</v>
      </c>
      <c r="M879" s="150">
        <v>18.239999999999998</v>
      </c>
      <c r="N879" s="151">
        <v>2</v>
      </c>
    </row>
    <row r="880" spans="1:14" ht="15" hidden="1" customHeight="1">
      <c r="A880" t="str">
        <f>VLOOKUP(C880,'Main Data'!C:C,1,0)</f>
        <v>FPREV129</v>
      </c>
      <c r="B880" s="146"/>
      <c r="C880" s="145" t="s">
        <v>1691</v>
      </c>
      <c r="D880" s="145" t="s">
        <v>1692</v>
      </c>
      <c r="E880" s="145" t="s">
        <v>3</v>
      </c>
      <c r="F880" s="145" t="s">
        <v>16</v>
      </c>
      <c r="G880" s="145" t="s">
        <v>156</v>
      </c>
      <c r="H880" s="145" t="s">
        <v>165</v>
      </c>
      <c r="I880" s="145" t="s">
        <v>1686</v>
      </c>
      <c r="J880" s="149">
        <v>120</v>
      </c>
      <c r="K880" s="149"/>
      <c r="L880" s="150">
        <v>0</v>
      </c>
      <c r="M880" s="150">
        <v>25.5</v>
      </c>
      <c r="N880" s="151">
        <v>2</v>
      </c>
    </row>
    <row r="881" spans="1:14" ht="15" hidden="1" customHeight="1">
      <c r="A881" t="str">
        <f>VLOOKUP(C881,'Main Data'!C:C,1,0)</f>
        <v>FPREV131</v>
      </c>
      <c r="B881" s="146"/>
      <c r="C881" s="145" t="s">
        <v>1693</v>
      </c>
      <c r="D881" s="145" t="s">
        <v>1694</v>
      </c>
      <c r="E881" s="145" t="s">
        <v>3</v>
      </c>
      <c r="F881" s="145" t="s">
        <v>16</v>
      </c>
      <c r="G881" s="145" t="s">
        <v>156</v>
      </c>
      <c r="H881" s="145" t="s">
        <v>165</v>
      </c>
      <c r="I881" s="145" t="s">
        <v>180</v>
      </c>
      <c r="J881" s="149">
        <v>6525</v>
      </c>
      <c r="K881" s="149"/>
      <c r="L881" s="150">
        <v>415.95</v>
      </c>
      <c r="M881" s="150">
        <v>1202.625</v>
      </c>
      <c r="N881" s="151">
        <v>130.5</v>
      </c>
    </row>
    <row r="882" spans="1:14" ht="15" hidden="1" customHeight="1">
      <c r="A882" t="str">
        <f>VLOOKUP(C882,'Main Data'!C:C,1,0)</f>
        <v>FPREV132</v>
      </c>
      <c r="B882" s="146"/>
      <c r="C882" s="145" t="s">
        <v>1695</v>
      </c>
      <c r="D882" s="145" t="s">
        <v>1696</v>
      </c>
      <c r="E882" s="145" t="s">
        <v>3</v>
      </c>
      <c r="F882" s="145" t="s">
        <v>16</v>
      </c>
      <c r="G882" s="145" t="s">
        <v>156</v>
      </c>
      <c r="H882" s="145" t="s">
        <v>165</v>
      </c>
      <c r="I882" s="145" t="s">
        <v>180</v>
      </c>
      <c r="J882" s="149">
        <v>1125</v>
      </c>
      <c r="K882" s="149"/>
      <c r="L882" s="150">
        <v>0.96</v>
      </c>
      <c r="M882" s="150">
        <v>207.63</v>
      </c>
      <c r="N882" s="151">
        <v>22.5</v>
      </c>
    </row>
    <row r="883" spans="1:14" ht="15" hidden="1" customHeight="1">
      <c r="A883" t="str">
        <f>VLOOKUP(C883,'Main Data'!C:C,1,0)</f>
        <v>FPREV133</v>
      </c>
      <c r="B883" s="146"/>
      <c r="C883" s="145" t="s">
        <v>1697</v>
      </c>
      <c r="D883" s="145" t="s">
        <v>1698</v>
      </c>
      <c r="E883" s="145" t="s">
        <v>3</v>
      </c>
      <c r="F883" s="145" t="s">
        <v>16</v>
      </c>
      <c r="G883" s="145" t="s">
        <v>156</v>
      </c>
      <c r="H883" s="145" t="s">
        <v>165</v>
      </c>
      <c r="I883" s="145" t="s">
        <v>180</v>
      </c>
      <c r="J883" s="149">
        <v>1025</v>
      </c>
      <c r="K883" s="149"/>
      <c r="L883" s="150">
        <v>45.12</v>
      </c>
      <c r="M883" s="150">
        <v>236.06</v>
      </c>
      <c r="N883" s="151">
        <v>20.5</v>
      </c>
    </row>
    <row r="884" spans="1:14" ht="15" hidden="1" customHeight="1">
      <c r="A884" t="str">
        <f>VLOOKUP(C884,'Main Data'!C:C,1,0)</f>
        <v>FPREV135</v>
      </c>
      <c r="B884" s="146"/>
      <c r="C884" s="145" t="s">
        <v>1699</v>
      </c>
      <c r="D884" s="145" t="s">
        <v>1700</v>
      </c>
      <c r="E884" s="145" t="s">
        <v>3</v>
      </c>
      <c r="F884" s="145" t="s">
        <v>16</v>
      </c>
      <c r="G884" s="145" t="s">
        <v>156</v>
      </c>
      <c r="H884" s="145" t="s">
        <v>165</v>
      </c>
      <c r="I884" s="145" t="s">
        <v>1701</v>
      </c>
      <c r="J884" s="149">
        <v>175</v>
      </c>
      <c r="K884" s="149"/>
      <c r="L884" s="150">
        <v>10</v>
      </c>
      <c r="M884" s="150">
        <v>36.85</v>
      </c>
      <c r="N884" s="151">
        <v>7</v>
      </c>
    </row>
    <row r="885" spans="1:14" ht="15" hidden="1" customHeight="1">
      <c r="A885" t="str">
        <f>VLOOKUP(C885,'Main Data'!C:C,1,0)</f>
        <v>FPREV136</v>
      </c>
      <c r="B885" s="146"/>
      <c r="C885" s="145" t="s">
        <v>1702</v>
      </c>
      <c r="D885" s="145" t="s">
        <v>1703</v>
      </c>
      <c r="E885" s="145" t="s">
        <v>3</v>
      </c>
      <c r="F885" s="145" t="s">
        <v>16</v>
      </c>
      <c r="G885" s="145" t="s">
        <v>156</v>
      </c>
      <c r="H885" s="145" t="s">
        <v>165</v>
      </c>
      <c r="I885" s="145" t="s">
        <v>1701</v>
      </c>
      <c r="J885" s="149">
        <v>1200</v>
      </c>
      <c r="K885" s="149"/>
      <c r="L885" s="150">
        <v>22.97</v>
      </c>
      <c r="M885" s="150">
        <v>276.67</v>
      </c>
      <c r="N885" s="151">
        <v>24</v>
      </c>
    </row>
    <row r="886" spans="1:14" ht="15" hidden="1" customHeight="1">
      <c r="A886" t="str">
        <f>VLOOKUP(C886,'Main Data'!C:C,1,0)</f>
        <v>FPREV137</v>
      </c>
      <c r="B886" s="146"/>
      <c r="C886" s="145" t="s">
        <v>1704</v>
      </c>
      <c r="D886" s="145" t="s">
        <v>1705</v>
      </c>
      <c r="E886" s="145" t="s">
        <v>3</v>
      </c>
      <c r="F886" s="145" t="s">
        <v>16</v>
      </c>
      <c r="G886" s="145" t="s">
        <v>156</v>
      </c>
      <c r="H886" s="145" t="s">
        <v>165</v>
      </c>
      <c r="I886" s="145" t="s">
        <v>1701</v>
      </c>
      <c r="J886" s="149">
        <v>386</v>
      </c>
      <c r="K886" s="149"/>
      <c r="L886" s="150">
        <v>0.96</v>
      </c>
      <c r="M886" s="150">
        <v>53.56</v>
      </c>
      <c r="N886" s="151">
        <v>15.44</v>
      </c>
    </row>
    <row r="887" spans="1:14" ht="15" hidden="1" customHeight="1">
      <c r="A887" t="str">
        <f>VLOOKUP(C887,'Main Data'!C:C,1,0)</f>
        <v>FPREV138</v>
      </c>
      <c r="B887" s="146"/>
      <c r="C887" s="145" t="s">
        <v>1706</v>
      </c>
      <c r="D887" s="145" t="s">
        <v>1707</v>
      </c>
      <c r="E887" s="145" t="s">
        <v>3</v>
      </c>
      <c r="F887" s="145" t="s">
        <v>16</v>
      </c>
      <c r="G887" s="145" t="s">
        <v>156</v>
      </c>
      <c r="H887" s="145" t="s">
        <v>165</v>
      </c>
      <c r="I887" s="145" t="s">
        <v>1701</v>
      </c>
      <c r="J887" s="149">
        <v>8895</v>
      </c>
      <c r="K887" s="149"/>
      <c r="L887" s="150">
        <v>629.29</v>
      </c>
      <c r="M887" s="150">
        <v>359.07034782608702</v>
      </c>
      <c r="N887" s="151">
        <v>355.8</v>
      </c>
    </row>
    <row r="888" spans="1:14" ht="15" hidden="1" customHeight="1">
      <c r="A888" t="str">
        <f>VLOOKUP(C888,'Main Data'!C:C,1,0)</f>
        <v>FPREV139</v>
      </c>
      <c r="B888" s="146"/>
      <c r="C888" s="145" t="s">
        <v>1708</v>
      </c>
      <c r="D888" s="145" t="s">
        <v>1709</v>
      </c>
      <c r="E888" s="145" t="s">
        <v>3</v>
      </c>
      <c r="F888" s="145" t="s">
        <v>16</v>
      </c>
      <c r="G888" s="145" t="s">
        <v>156</v>
      </c>
      <c r="H888" s="145" t="s">
        <v>165</v>
      </c>
      <c r="I888" s="145" t="s">
        <v>1701</v>
      </c>
      <c r="J888" s="149">
        <v>6360</v>
      </c>
      <c r="K888" s="149"/>
      <c r="L888" s="150">
        <v>132</v>
      </c>
      <c r="M888" s="150">
        <v>245.43</v>
      </c>
      <c r="N888" s="151">
        <v>53</v>
      </c>
    </row>
    <row r="889" spans="1:14" ht="15" hidden="1" customHeight="1">
      <c r="A889" t="str">
        <f>VLOOKUP(C889,'Main Data'!C:C,1,0)</f>
        <v>FPREV140</v>
      </c>
      <c r="B889" s="146"/>
      <c r="C889" s="145" t="s">
        <v>1710</v>
      </c>
      <c r="D889" s="145" t="s">
        <v>1711</v>
      </c>
      <c r="E889" s="145" t="s">
        <v>3</v>
      </c>
      <c r="F889" s="145" t="s">
        <v>16</v>
      </c>
      <c r="G889" s="145" t="s">
        <v>156</v>
      </c>
      <c r="H889" s="145" t="s">
        <v>165</v>
      </c>
      <c r="I889" s="145" t="s">
        <v>1701</v>
      </c>
      <c r="J889" s="149">
        <v>5925</v>
      </c>
      <c r="K889" s="149"/>
      <c r="L889" s="150">
        <v>353.61</v>
      </c>
      <c r="M889" s="150">
        <v>399.62</v>
      </c>
      <c r="N889" s="151">
        <v>79</v>
      </c>
    </row>
    <row r="890" spans="1:14" ht="15" hidden="1" customHeight="1">
      <c r="A890" t="str">
        <f>VLOOKUP(C890,'Main Data'!C:C,1,0)</f>
        <v>FPREV141</v>
      </c>
      <c r="B890" s="146"/>
      <c r="C890" s="145" t="s">
        <v>1712</v>
      </c>
      <c r="D890" s="145" t="s">
        <v>1713</v>
      </c>
      <c r="E890" s="145" t="s">
        <v>3</v>
      </c>
      <c r="F890" s="145" t="s">
        <v>16</v>
      </c>
      <c r="G890" s="145" t="s">
        <v>156</v>
      </c>
      <c r="H890" s="145" t="s">
        <v>165</v>
      </c>
      <c r="I890" s="145" t="s">
        <v>1701</v>
      </c>
      <c r="J890" s="149">
        <v>3570</v>
      </c>
      <c r="K890" s="149"/>
      <c r="L890" s="150">
        <v>502.58</v>
      </c>
      <c r="M890" s="150">
        <v>584.42999999999995</v>
      </c>
      <c r="N890" s="151">
        <v>21</v>
      </c>
    </row>
    <row r="891" spans="1:14" ht="15" hidden="1" customHeight="1">
      <c r="A891" t="str">
        <f>VLOOKUP(C891,'Main Data'!C:C,1,0)</f>
        <v>FPREV143</v>
      </c>
      <c r="B891" s="146"/>
      <c r="C891" s="145" t="s">
        <v>1714</v>
      </c>
      <c r="D891" s="145" t="s">
        <v>1715</v>
      </c>
      <c r="E891" s="145" t="s">
        <v>3</v>
      </c>
      <c r="F891" s="145" t="s">
        <v>16</v>
      </c>
      <c r="G891" s="145" t="s">
        <v>156</v>
      </c>
      <c r="H891" s="145" t="s">
        <v>165</v>
      </c>
      <c r="I891" s="145" t="s">
        <v>1715</v>
      </c>
      <c r="J891" s="149">
        <v>1400</v>
      </c>
      <c r="K891" s="149"/>
      <c r="L891" s="150">
        <v>301.67</v>
      </c>
      <c r="M891" s="150">
        <v>152.30000000000001</v>
      </c>
      <c r="N891" s="151">
        <v>3</v>
      </c>
    </row>
    <row r="892" spans="1:14" ht="15" hidden="1" customHeight="1">
      <c r="A892" t="str">
        <f>VLOOKUP(C892,'Main Data'!C:C,1,0)</f>
        <v>FPRP001</v>
      </c>
      <c r="B892" s="146"/>
      <c r="C892" s="145" t="s">
        <v>1716</v>
      </c>
      <c r="D892" s="145" t="s">
        <v>1717</v>
      </c>
      <c r="E892" s="145" t="s">
        <v>3</v>
      </c>
      <c r="F892" s="145" t="s">
        <v>16</v>
      </c>
      <c r="G892" s="145" t="s">
        <v>156</v>
      </c>
      <c r="H892" s="145" t="s">
        <v>655</v>
      </c>
      <c r="I892" s="145" t="s">
        <v>1718</v>
      </c>
      <c r="J892" s="149">
        <v>420</v>
      </c>
      <c r="K892" s="149"/>
      <c r="L892" s="150">
        <v>0</v>
      </c>
      <c r="M892" s="150">
        <v>77.19</v>
      </c>
      <c r="N892" s="151">
        <v>12</v>
      </c>
    </row>
    <row r="893" spans="1:14" ht="15" hidden="1" customHeight="1">
      <c r="A893" t="str">
        <f>VLOOKUP(C893,'Main Data'!C:C,1,0)</f>
        <v>FPRP002</v>
      </c>
      <c r="B893" s="146"/>
      <c r="C893" s="145" t="s">
        <v>1719</v>
      </c>
      <c r="D893" s="145" t="s">
        <v>1720</v>
      </c>
      <c r="E893" s="145" t="s">
        <v>3</v>
      </c>
      <c r="F893" s="145" t="s">
        <v>16</v>
      </c>
      <c r="G893" s="145" t="s">
        <v>156</v>
      </c>
      <c r="H893" s="145" t="s">
        <v>655</v>
      </c>
      <c r="I893" s="145" t="s">
        <v>1718</v>
      </c>
      <c r="J893" s="149">
        <v>105</v>
      </c>
      <c r="K893" s="149"/>
      <c r="L893" s="150">
        <v>0</v>
      </c>
      <c r="M893" s="150">
        <v>19.170000000000002</v>
      </c>
      <c r="N893" s="151">
        <v>3</v>
      </c>
    </row>
    <row r="894" spans="1:14" ht="15" hidden="1" customHeight="1">
      <c r="A894" t="str">
        <f>VLOOKUP(C894,'Main Data'!C:C,1,0)</f>
        <v>FPRP003</v>
      </c>
      <c r="B894" s="146"/>
      <c r="C894" s="145" t="s">
        <v>1721</v>
      </c>
      <c r="D894" s="145" t="s">
        <v>1722</v>
      </c>
      <c r="E894" s="145" t="s">
        <v>3</v>
      </c>
      <c r="F894" s="145" t="s">
        <v>16</v>
      </c>
      <c r="G894" s="145" t="s">
        <v>156</v>
      </c>
      <c r="H894" s="145" t="s">
        <v>655</v>
      </c>
      <c r="I894" s="145" t="s">
        <v>1718</v>
      </c>
      <c r="J894" s="149">
        <v>105</v>
      </c>
      <c r="K894" s="149"/>
      <c r="L894" s="150">
        <v>0</v>
      </c>
      <c r="M894" s="150">
        <v>18.72</v>
      </c>
      <c r="N894" s="151">
        <v>3</v>
      </c>
    </row>
    <row r="895" spans="1:14" ht="15" hidden="1" customHeight="1">
      <c r="A895" t="str">
        <f>VLOOKUP(C895,'Main Data'!C:C,1,0)</f>
        <v>FPRP004</v>
      </c>
      <c r="B895" s="146"/>
      <c r="C895" s="145" t="s">
        <v>1723</v>
      </c>
      <c r="D895" s="145" t="s">
        <v>1724</v>
      </c>
      <c r="E895" s="145" t="s">
        <v>3</v>
      </c>
      <c r="F895" s="145" t="s">
        <v>16</v>
      </c>
      <c r="G895" s="145" t="s">
        <v>156</v>
      </c>
      <c r="H895" s="145" t="s">
        <v>655</v>
      </c>
      <c r="I895" s="145" t="s">
        <v>1718</v>
      </c>
      <c r="J895" s="149">
        <v>35</v>
      </c>
      <c r="K895" s="149"/>
      <c r="L895" s="150">
        <v>0</v>
      </c>
      <c r="M895" s="150">
        <v>6.75</v>
      </c>
      <c r="N895" s="151">
        <v>1</v>
      </c>
    </row>
    <row r="896" spans="1:14" ht="15" hidden="1" customHeight="1">
      <c r="A896" t="str">
        <f>VLOOKUP(C896,'Main Data'!C:C,1,0)</f>
        <v>FPRP005</v>
      </c>
      <c r="B896" s="146"/>
      <c r="C896" s="145" t="s">
        <v>1725</v>
      </c>
      <c r="D896" s="145" t="s">
        <v>1726</v>
      </c>
      <c r="E896" s="145" t="s">
        <v>3</v>
      </c>
      <c r="F896" s="145" t="s">
        <v>16</v>
      </c>
      <c r="G896" s="145" t="s">
        <v>156</v>
      </c>
      <c r="H896" s="145" t="s">
        <v>655</v>
      </c>
      <c r="I896" s="145" t="s">
        <v>1718</v>
      </c>
      <c r="J896" s="149">
        <v>770</v>
      </c>
      <c r="K896" s="149"/>
      <c r="L896" s="150">
        <v>0</v>
      </c>
      <c r="M896" s="150">
        <v>145.89500000000001</v>
      </c>
      <c r="N896" s="151">
        <v>22</v>
      </c>
    </row>
    <row r="897" spans="1:14" ht="15" hidden="1" customHeight="1">
      <c r="A897" t="str">
        <f>VLOOKUP(C897,'Main Data'!C:C,1,0)</f>
        <v>FPRP006</v>
      </c>
      <c r="B897" s="146"/>
      <c r="C897" s="145" t="s">
        <v>1727</v>
      </c>
      <c r="D897" s="145" t="s">
        <v>1728</v>
      </c>
      <c r="E897" s="145" t="s">
        <v>3</v>
      </c>
      <c r="F897" s="145" t="s">
        <v>16</v>
      </c>
      <c r="G897" s="145" t="s">
        <v>156</v>
      </c>
      <c r="H897" s="145" t="s">
        <v>655</v>
      </c>
      <c r="I897" s="145" t="s">
        <v>1718</v>
      </c>
      <c r="J897" s="149">
        <v>35</v>
      </c>
      <c r="K897" s="149"/>
      <c r="L897" s="150">
        <v>0</v>
      </c>
      <c r="M897" s="150">
        <v>3.84</v>
      </c>
      <c r="N897" s="151">
        <v>1</v>
      </c>
    </row>
    <row r="898" spans="1:14" ht="15" hidden="1" customHeight="1">
      <c r="A898" t="str">
        <f>VLOOKUP(C898,'Main Data'!C:C,1,0)</f>
        <v>FPRP007</v>
      </c>
      <c r="B898" s="146"/>
      <c r="C898" s="145" t="s">
        <v>1729</v>
      </c>
      <c r="D898" s="145" t="s">
        <v>1730</v>
      </c>
      <c r="E898" s="145" t="s">
        <v>3</v>
      </c>
      <c r="F898" s="145" t="s">
        <v>16</v>
      </c>
      <c r="G898" s="145" t="s">
        <v>156</v>
      </c>
      <c r="H898" s="145" t="s">
        <v>655</v>
      </c>
      <c r="I898" s="145" t="s">
        <v>1718</v>
      </c>
      <c r="J898" s="149">
        <v>175</v>
      </c>
      <c r="K898" s="149"/>
      <c r="L898" s="150">
        <v>0</v>
      </c>
      <c r="M898" s="150">
        <v>31.29</v>
      </c>
      <c r="N898" s="151">
        <v>5</v>
      </c>
    </row>
    <row r="899" spans="1:14" ht="15" hidden="1" customHeight="1">
      <c r="A899" t="str">
        <f>VLOOKUP(C899,'Main Data'!C:C,1,0)</f>
        <v>FPRP008</v>
      </c>
      <c r="B899" s="146"/>
      <c r="C899" s="145" t="s">
        <v>1731</v>
      </c>
      <c r="D899" s="145" t="s">
        <v>1732</v>
      </c>
      <c r="E899" s="145" t="s">
        <v>3</v>
      </c>
      <c r="F899" s="145" t="s">
        <v>16</v>
      </c>
      <c r="G899" s="145" t="s">
        <v>156</v>
      </c>
      <c r="H899" s="145" t="s">
        <v>655</v>
      </c>
      <c r="I899" s="145" t="s">
        <v>655</v>
      </c>
      <c r="J899" s="149">
        <v>1920</v>
      </c>
      <c r="K899" s="149"/>
      <c r="L899" s="150">
        <v>0</v>
      </c>
      <c r="M899" s="150">
        <v>351.11</v>
      </c>
      <c r="N899" s="151">
        <v>24</v>
      </c>
    </row>
    <row r="900" spans="1:14" ht="15" hidden="1" customHeight="1">
      <c r="A900" t="str">
        <f>VLOOKUP(C900,'Main Data'!C:C,1,0)</f>
        <v>FPRP009</v>
      </c>
      <c r="B900" s="146"/>
      <c r="C900" s="145" t="s">
        <v>1733</v>
      </c>
      <c r="D900" s="145" t="s">
        <v>1734</v>
      </c>
      <c r="E900" s="145" t="s">
        <v>3</v>
      </c>
      <c r="F900" s="145" t="s">
        <v>16</v>
      </c>
      <c r="G900" s="145" t="s">
        <v>156</v>
      </c>
      <c r="H900" s="145" t="s">
        <v>655</v>
      </c>
      <c r="I900" s="145" t="s">
        <v>655</v>
      </c>
      <c r="J900" s="149">
        <v>160</v>
      </c>
      <c r="K900" s="149"/>
      <c r="L900" s="150">
        <v>0</v>
      </c>
      <c r="M900" s="150">
        <v>29.565000000000001</v>
      </c>
      <c r="N900" s="151">
        <v>2</v>
      </c>
    </row>
    <row r="901" spans="1:14" ht="15" hidden="1" customHeight="1">
      <c r="A901" t="str">
        <f>VLOOKUP(C901,'Main Data'!C:C,1,0)</f>
        <v>FPRP010</v>
      </c>
      <c r="B901" s="146"/>
      <c r="C901" s="145" t="s">
        <v>1735</v>
      </c>
      <c r="D901" s="145" t="s">
        <v>1736</v>
      </c>
      <c r="E901" s="145" t="s">
        <v>3</v>
      </c>
      <c r="F901" s="145" t="s">
        <v>16</v>
      </c>
      <c r="G901" s="145" t="s">
        <v>156</v>
      </c>
      <c r="H901" s="145" t="s">
        <v>655</v>
      </c>
      <c r="I901" s="145" t="s">
        <v>655</v>
      </c>
      <c r="J901" s="149">
        <v>425</v>
      </c>
      <c r="K901" s="149"/>
      <c r="L901" s="150">
        <v>0</v>
      </c>
      <c r="M901" s="150">
        <v>85.715000000000003</v>
      </c>
      <c r="N901" s="151">
        <v>5</v>
      </c>
    </row>
    <row r="902" spans="1:14" ht="15" hidden="1" customHeight="1">
      <c r="A902" t="str">
        <f>VLOOKUP(C902,'Main Data'!C:C,1,0)</f>
        <v>FPRP011</v>
      </c>
      <c r="B902" s="146"/>
      <c r="C902" s="145" t="s">
        <v>1737</v>
      </c>
      <c r="D902" s="145" t="s">
        <v>1738</v>
      </c>
      <c r="E902" s="145" t="s">
        <v>3</v>
      </c>
      <c r="F902" s="145" t="s">
        <v>16</v>
      </c>
      <c r="G902" s="145" t="s">
        <v>156</v>
      </c>
      <c r="H902" s="145" t="s">
        <v>655</v>
      </c>
      <c r="I902" s="145" t="s">
        <v>655</v>
      </c>
      <c r="J902" s="149">
        <v>1040</v>
      </c>
      <c r="K902" s="149"/>
      <c r="L902" s="150">
        <v>0</v>
      </c>
      <c r="M902" s="150">
        <v>190.84</v>
      </c>
      <c r="N902" s="151">
        <v>13</v>
      </c>
    </row>
    <row r="903" spans="1:14" ht="15" hidden="1" customHeight="1">
      <c r="A903" t="str">
        <f>VLOOKUP(C903,'Main Data'!C:C,1,0)</f>
        <v>FPRP012</v>
      </c>
      <c r="B903" s="146"/>
      <c r="C903" s="145" t="s">
        <v>1739</v>
      </c>
      <c r="D903" s="145" t="s">
        <v>1740</v>
      </c>
      <c r="E903" s="145" t="s">
        <v>3</v>
      </c>
      <c r="F903" s="145" t="s">
        <v>16</v>
      </c>
      <c r="G903" s="145" t="s">
        <v>156</v>
      </c>
      <c r="H903" s="145" t="s">
        <v>655</v>
      </c>
      <c r="I903" s="145" t="s">
        <v>655</v>
      </c>
      <c r="J903" s="149">
        <v>2080</v>
      </c>
      <c r="K903" s="149"/>
      <c r="L903" s="150">
        <v>0</v>
      </c>
      <c r="M903" s="150">
        <v>386.58</v>
      </c>
      <c r="N903" s="151">
        <v>26</v>
      </c>
    </row>
    <row r="904" spans="1:14" ht="15" hidden="1" customHeight="1">
      <c r="A904" t="str">
        <f>VLOOKUP(C904,'Main Data'!C:C,1,0)</f>
        <v>FPRP013</v>
      </c>
      <c r="B904" s="146"/>
      <c r="C904" s="145" t="s">
        <v>1741</v>
      </c>
      <c r="D904" s="145" t="s">
        <v>1742</v>
      </c>
      <c r="E904" s="145" t="s">
        <v>3</v>
      </c>
      <c r="F904" s="145" t="s">
        <v>16</v>
      </c>
      <c r="G904" s="145" t="s">
        <v>156</v>
      </c>
      <c r="H904" s="145" t="s">
        <v>655</v>
      </c>
      <c r="I904" s="145" t="s">
        <v>655</v>
      </c>
      <c r="J904" s="149">
        <v>75</v>
      </c>
      <c r="K904" s="149"/>
      <c r="L904" s="150">
        <v>0</v>
      </c>
      <c r="M904" s="150">
        <v>12.08</v>
      </c>
      <c r="N904" s="151">
        <v>1</v>
      </c>
    </row>
    <row r="905" spans="1:14" ht="15" hidden="1" customHeight="1">
      <c r="A905" t="str">
        <f>VLOOKUP(C905,'Main Data'!C:C,1,0)</f>
        <v>FPRP014</v>
      </c>
      <c r="B905" s="146"/>
      <c r="C905" s="145" t="s">
        <v>1743</v>
      </c>
      <c r="D905" s="145" t="s">
        <v>1744</v>
      </c>
      <c r="E905" s="145" t="s">
        <v>3</v>
      </c>
      <c r="F905" s="145" t="s">
        <v>16</v>
      </c>
      <c r="G905" s="145" t="s">
        <v>156</v>
      </c>
      <c r="H905" s="145" t="s">
        <v>655</v>
      </c>
      <c r="I905" s="145" t="s">
        <v>655</v>
      </c>
      <c r="J905" s="149">
        <v>600</v>
      </c>
      <c r="K905" s="149"/>
      <c r="L905" s="150">
        <v>0</v>
      </c>
      <c r="M905" s="150">
        <v>99.59</v>
      </c>
      <c r="N905" s="151">
        <v>8</v>
      </c>
    </row>
    <row r="906" spans="1:14" ht="15" hidden="1" customHeight="1">
      <c r="A906" t="str">
        <f>VLOOKUP(C906,'Main Data'!C:C,1,0)</f>
        <v>FPRP017</v>
      </c>
      <c r="B906" s="146"/>
      <c r="C906" s="145" t="s">
        <v>1745</v>
      </c>
      <c r="D906" s="145" t="s">
        <v>1746</v>
      </c>
      <c r="E906" s="145" t="s">
        <v>3</v>
      </c>
      <c r="F906" s="145" t="s">
        <v>16</v>
      </c>
      <c r="G906" s="145" t="s">
        <v>156</v>
      </c>
      <c r="H906" s="145" t="s">
        <v>655</v>
      </c>
      <c r="I906" s="145" t="s">
        <v>655</v>
      </c>
      <c r="J906" s="149">
        <v>1360</v>
      </c>
      <c r="K906" s="149"/>
      <c r="L906" s="150">
        <v>0</v>
      </c>
      <c r="M906" s="150">
        <v>249.28</v>
      </c>
      <c r="N906" s="151">
        <v>17</v>
      </c>
    </row>
    <row r="907" spans="1:14" ht="15" hidden="1" customHeight="1">
      <c r="A907" t="str">
        <f>VLOOKUP(C907,'Main Data'!C:C,1,0)</f>
        <v>FPRP018</v>
      </c>
      <c r="B907" s="146"/>
      <c r="C907" s="145" t="s">
        <v>1747</v>
      </c>
      <c r="D907" s="145" t="s">
        <v>1748</v>
      </c>
      <c r="E907" s="145" t="s">
        <v>3</v>
      </c>
      <c r="F907" s="145" t="s">
        <v>16</v>
      </c>
      <c r="G907" s="145" t="s">
        <v>156</v>
      </c>
      <c r="H907" s="145" t="s">
        <v>655</v>
      </c>
      <c r="I907" s="145" t="s">
        <v>655</v>
      </c>
      <c r="J907" s="149">
        <v>525</v>
      </c>
      <c r="K907" s="149"/>
      <c r="L907" s="150">
        <v>0</v>
      </c>
      <c r="M907" s="150">
        <v>103.45</v>
      </c>
      <c r="N907" s="151">
        <v>7</v>
      </c>
    </row>
    <row r="908" spans="1:14" ht="15" hidden="1" customHeight="1">
      <c r="A908" t="str">
        <f>VLOOKUP(C908,'Main Data'!C:C,1,0)</f>
        <v>FPRP019</v>
      </c>
      <c r="B908" s="146"/>
      <c r="C908" s="145" t="s">
        <v>1749</v>
      </c>
      <c r="D908" s="145" t="s">
        <v>1750</v>
      </c>
      <c r="E908" s="145" t="s">
        <v>3</v>
      </c>
      <c r="F908" s="145" t="s">
        <v>16</v>
      </c>
      <c r="G908" s="145" t="s">
        <v>156</v>
      </c>
      <c r="H908" s="145" t="s">
        <v>655</v>
      </c>
      <c r="I908" s="145" t="s">
        <v>655</v>
      </c>
      <c r="J908" s="149">
        <v>1530</v>
      </c>
      <c r="K908" s="149"/>
      <c r="L908" s="150">
        <v>0</v>
      </c>
      <c r="M908" s="150">
        <v>281.815</v>
      </c>
      <c r="N908" s="151">
        <v>18</v>
      </c>
    </row>
    <row r="909" spans="1:14" ht="15" hidden="1" customHeight="1">
      <c r="A909" t="str">
        <f>VLOOKUP(C909,'Main Data'!C:C,1,0)</f>
        <v>FPRP021</v>
      </c>
      <c r="B909" s="146"/>
      <c r="C909" s="145" t="s">
        <v>1751</v>
      </c>
      <c r="D909" s="145" t="s">
        <v>1752</v>
      </c>
      <c r="E909" s="145" t="s">
        <v>3</v>
      </c>
      <c r="F909" s="145" t="s">
        <v>16</v>
      </c>
      <c r="G909" s="145" t="s">
        <v>156</v>
      </c>
      <c r="H909" s="145" t="s">
        <v>655</v>
      </c>
      <c r="I909" s="145" t="s">
        <v>655</v>
      </c>
      <c r="J909" s="149">
        <v>1520</v>
      </c>
      <c r="K909" s="149"/>
      <c r="L909" s="150">
        <v>0</v>
      </c>
      <c r="M909" s="150">
        <v>266.70999999999998</v>
      </c>
      <c r="N909" s="151">
        <v>19</v>
      </c>
    </row>
    <row r="910" spans="1:14" ht="15" hidden="1" customHeight="1">
      <c r="A910" t="str">
        <f>VLOOKUP(C910,'Main Data'!C:C,1,0)</f>
        <v>FPRP022</v>
      </c>
      <c r="B910" s="146"/>
      <c r="C910" s="145" t="s">
        <v>1753</v>
      </c>
      <c r="D910" s="145" t="s">
        <v>1754</v>
      </c>
      <c r="E910" s="145" t="s">
        <v>3</v>
      </c>
      <c r="F910" s="145" t="s">
        <v>16</v>
      </c>
      <c r="G910" s="145" t="s">
        <v>156</v>
      </c>
      <c r="H910" s="145" t="s">
        <v>655</v>
      </c>
      <c r="I910" s="145" t="s">
        <v>1755</v>
      </c>
      <c r="J910" s="149">
        <v>180</v>
      </c>
      <c r="K910" s="149"/>
      <c r="L910" s="150">
        <v>0</v>
      </c>
      <c r="M910" s="150">
        <v>37.049999999999997</v>
      </c>
      <c r="N910" s="151">
        <v>2</v>
      </c>
    </row>
    <row r="911" spans="1:14" ht="15" hidden="1" customHeight="1">
      <c r="A911" t="str">
        <f>VLOOKUP(C911,'Main Data'!C:C,1,0)</f>
        <v>FPRP023</v>
      </c>
      <c r="B911" s="146"/>
      <c r="C911" s="145" t="s">
        <v>1756</v>
      </c>
      <c r="D911" s="145" t="s">
        <v>1757</v>
      </c>
      <c r="E911" s="145" t="s">
        <v>3</v>
      </c>
      <c r="F911" s="145" t="s">
        <v>16</v>
      </c>
      <c r="G911" s="145" t="s">
        <v>156</v>
      </c>
      <c r="H911" s="145" t="s">
        <v>655</v>
      </c>
      <c r="I911" s="145" t="s">
        <v>1755</v>
      </c>
      <c r="J911" s="149">
        <v>1080</v>
      </c>
      <c r="K911" s="149"/>
      <c r="L911" s="150">
        <v>0</v>
      </c>
      <c r="M911" s="150">
        <v>163.95666666666699</v>
      </c>
      <c r="N911" s="151">
        <v>24</v>
      </c>
    </row>
    <row r="912" spans="1:14" ht="15" hidden="1" customHeight="1">
      <c r="A912" t="str">
        <f>VLOOKUP(C912,'Main Data'!C:C,1,0)</f>
        <v>FPRP024</v>
      </c>
      <c r="B912" s="146"/>
      <c r="C912" s="145" t="s">
        <v>1758</v>
      </c>
      <c r="D912" s="145" t="s">
        <v>1759</v>
      </c>
      <c r="E912" s="145" t="s">
        <v>3</v>
      </c>
      <c r="F912" s="145" t="s">
        <v>16</v>
      </c>
      <c r="G912" s="145" t="s">
        <v>156</v>
      </c>
      <c r="H912" s="145" t="s">
        <v>655</v>
      </c>
      <c r="I912" s="145" t="s">
        <v>1755</v>
      </c>
      <c r="J912" s="149">
        <v>180</v>
      </c>
      <c r="K912" s="149"/>
      <c r="L912" s="150">
        <v>0</v>
      </c>
      <c r="M912" s="150">
        <v>29.93</v>
      </c>
      <c r="N912" s="151">
        <v>4</v>
      </c>
    </row>
    <row r="913" spans="1:14" ht="15" hidden="1" customHeight="1">
      <c r="A913" t="str">
        <f>VLOOKUP(C913,'Main Data'!C:C,1,0)</f>
        <v>FPRP025</v>
      </c>
      <c r="B913" s="146"/>
      <c r="C913" s="145" t="s">
        <v>1760</v>
      </c>
      <c r="D913" s="145" t="s">
        <v>1761</v>
      </c>
      <c r="E913" s="145" t="s">
        <v>3</v>
      </c>
      <c r="F913" s="145" t="s">
        <v>16</v>
      </c>
      <c r="G913" s="145" t="s">
        <v>156</v>
      </c>
      <c r="H913" s="145" t="s">
        <v>655</v>
      </c>
      <c r="I913" s="145" t="s">
        <v>1755</v>
      </c>
      <c r="J913" s="149">
        <v>105</v>
      </c>
      <c r="K913" s="149"/>
      <c r="L913" s="150">
        <v>0</v>
      </c>
      <c r="M913" s="150">
        <v>15.76</v>
      </c>
      <c r="N913" s="151">
        <v>3</v>
      </c>
    </row>
    <row r="914" spans="1:14" ht="15" hidden="1" customHeight="1">
      <c r="A914" t="str">
        <f>VLOOKUP(C914,'Main Data'!C:C,1,0)</f>
        <v>FPRP028</v>
      </c>
      <c r="B914" s="146"/>
      <c r="C914" s="145" t="s">
        <v>1762</v>
      </c>
      <c r="D914" s="145" t="s">
        <v>1763</v>
      </c>
      <c r="E914" s="145" t="s">
        <v>3</v>
      </c>
      <c r="F914" s="145" t="s">
        <v>16</v>
      </c>
      <c r="G914" s="145" t="s">
        <v>156</v>
      </c>
      <c r="H914" s="145" t="s">
        <v>655</v>
      </c>
      <c r="I914" s="145" t="s">
        <v>1755</v>
      </c>
      <c r="J914" s="149">
        <v>280</v>
      </c>
      <c r="K914" s="149"/>
      <c r="L914" s="150">
        <v>0</v>
      </c>
      <c r="M914" s="150">
        <v>39.549999999999997</v>
      </c>
      <c r="N914" s="151">
        <v>8</v>
      </c>
    </row>
    <row r="915" spans="1:14" ht="15" hidden="1" customHeight="1">
      <c r="A915" t="str">
        <f>VLOOKUP(C915,'Main Data'!C:C,1,0)</f>
        <v>FPRP030</v>
      </c>
      <c r="B915" s="146"/>
      <c r="C915" s="145" t="s">
        <v>1764</v>
      </c>
      <c r="D915" s="145" t="s">
        <v>1765</v>
      </c>
      <c r="E915" s="145" t="s">
        <v>3</v>
      </c>
      <c r="F915" s="145" t="s">
        <v>16</v>
      </c>
      <c r="G915" s="145" t="s">
        <v>156</v>
      </c>
      <c r="H915" s="145" t="s">
        <v>655</v>
      </c>
      <c r="I915" s="145" t="s">
        <v>1755</v>
      </c>
      <c r="J915" s="149">
        <v>2055</v>
      </c>
      <c r="K915" s="149"/>
      <c r="L915" s="150">
        <v>1.76</v>
      </c>
      <c r="M915" s="150">
        <v>273.02526659359398</v>
      </c>
      <c r="N915" s="151">
        <v>111</v>
      </c>
    </row>
    <row r="916" spans="1:14" ht="15" hidden="1" customHeight="1">
      <c r="A916" t="str">
        <f>VLOOKUP(C916,'Main Data'!C:C,1,0)</f>
        <v>FPRP031</v>
      </c>
      <c r="B916" s="146"/>
      <c r="C916" s="145" t="s">
        <v>1766</v>
      </c>
      <c r="D916" s="145" t="s">
        <v>164</v>
      </c>
      <c r="E916" s="145" t="s">
        <v>3</v>
      </c>
      <c r="F916" s="145" t="s">
        <v>16</v>
      </c>
      <c r="G916" s="145" t="s">
        <v>156</v>
      </c>
      <c r="H916" s="145" t="s">
        <v>655</v>
      </c>
      <c r="I916" s="145" t="s">
        <v>1755</v>
      </c>
      <c r="J916" s="149">
        <v>210</v>
      </c>
      <c r="K916" s="149"/>
      <c r="L916" s="150">
        <v>0</v>
      </c>
      <c r="M916" s="150">
        <v>42.71</v>
      </c>
      <c r="N916" s="151">
        <v>7</v>
      </c>
    </row>
    <row r="917" spans="1:14" ht="15" hidden="1" customHeight="1">
      <c r="A917" t="str">
        <f>VLOOKUP(C917,'Main Data'!C:C,1,0)</f>
        <v>FPRP032</v>
      </c>
      <c r="B917" s="146"/>
      <c r="C917" s="145" t="s">
        <v>1767</v>
      </c>
      <c r="D917" s="145" t="s">
        <v>1768</v>
      </c>
      <c r="E917" s="145" t="s">
        <v>3</v>
      </c>
      <c r="F917" s="145" t="s">
        <v>16</v>
      </c>
      <c r="G917" s="145" t="s">
        <v>156</v>
      </c>
      <c r="H917" s="145" t="s">
        <v>655</v>
      </c>
      <c r="I917" s="145" t="s">
        <v>1755</v>
      </c>
      <c r="J917" s="149">
        <v>70</v>
      </c>
      <c r="K917" s="149"/>
      <c r="L917" s="150">
        <v>0</v>
      </c>
      <c r="M917" s="150">
        <v>9</v>
      </c>
      <c r="N917" s="151">
        <v>2</v>
      </c>
    </row>
    <row r="918" spans="1:14" ht="15" hidden="1" customHeight="1">
      <c r="A918" t="str">
        <f>VLOOKUP(C918,'Main Data'!C:C,1,0)</f>
        <v>FPRP033</v>
      </c>
      <c r="B918" s="146"/>
      <c r="C918" s="145" t="s">
        <v>1769</v>
      </c>
      <c r="D918" s="145" t="s">
        <v>170</v>
      </c>
      <c r="E918" s="145" t="s">
        <v>3</v>
      </c>
      <c r="F918" s="145" t="s">
        <v>16</v>
      </c>
      <c r="G918" s="145" t="s">
        <v>156</v>
      </c>
      <c r="H918" s="145" t="s">
        <v>655</v>
      </c>
      <c r="I918" s="145" t="s">
        <v>1755</v>
      </c>
      <c r="J918" s="149">
        <v>100</v>
      </c>
      <c r="K918" s="149"/>
      <c r="L918" s="150">
        <v>0</v>
      </c>
      <c r="M918" s="150">
        <v>19.09</v>
      </c>
      <c r="N918" s="151">
        <v>4</v>
      </c>
    </row>
    <row r="919" spans="1:14" ht="15" hidden="1" customHeight="1">
      <c r="A919" t="str">
        <f>VLOOKUP(C919,'Main Data'!C:C,1,0)</f>
        <v>FPRP034</v>
      </c>
      <c r="B919" s="146"/>
      <c r="C919" s="145" t="s">
        <v>1770</v>
      </c>
      <c r="D919" s="145" t="s">
        <v>1771</v>
      </c>
      <c r="E919" s="145" t="s">
        <v>3</v>
      </c>
      <c r="F919" s="145" t="s">
        <v>16</v>
      </c>
      <c r="G919" s="145" t="s">
        <v>156</v>
      </c>
      <c r="H919" s="145" t="s">
        <v>655</v>
      </c>
      <c r="I919" s="145" t="s">
        <v>1755</v>
      </c>
      <c r="J919" s="149">
        <v>45</v>
      </c>
      <c r="K919" s="149"/>
      <c r="L919" s="150">
        <v>0</v>
      </c>
      <c r="M919" s="150">
        <v>8.43</v>
      </c>
      <c r="N919" s="151">
        <v>1</v>
      </c>
    </row>
    <row r="920" spans="1:14" ht="15" hidden="1" customHeight="1">
      <c r="A920" t="str">
        <f>VLOOKUP(C920,'Main Data'!C:C,1,0)</f>
        <v>FPRP041</v>
      </c>
      <c r="B920" s="146"/>
      <c r="C920" s="145" t="s">
        <v>1772</v>
      </c>
      <c r="D920" s="145" t="s">
        <v>1773</v>
      </c>
      <c r="E920" s="145" t="s">
        <v>3</v>
      </c>
      <c r="F920" s="145" t="s">
        <v>16</v>
      </c>
      <c r="G920" s="145" t="s">
        <v>156</v>
      </c>
      <c r="H920" s="145" t="s">
        <v>655</v>
      </c>
      <c r="I920" s="145" t="s">
        <v>1755</v>
      </c>
      <c r="J920" s="149">
        <v>35</v>
      </c>
      <c r="K920" s="149"/>
      <c r="L920" s="150">
        <v>0</v>
      </c>
      <c r="M920" s="150">
        <v>4.5199999999999996</v>
      </c>
      <c r="N920" s="151">
        <v>1</v>
      </c>
    </row>
    <row r="921" spans="1:14" ht="15" hidden="1" customHeight="1">
      <c r="A921" t="str">
        <f>VLOOKUP(C921,'Main Data'!C:C,1,0)</f>
        <v>FPRP042</v>
      </c>
      <c r="B921" s="146"/>
      <c r="C921" s="145" t="s">
        <v>1774</v>
      </c>
      <c r="D921" s="145" t="s">
        <v>1775</v>
      </c>
      <c r="E921" s="145" t="s">
        <v>3</v>
      </c>
      <c r="F921" s="145" t="s">
        <v>16</v>
      </c>
      <c r="G921" s="145" t="s">
        <v>156</v>
      </c>
      <c r="H921" s="145" t="s">
        <v>655</v>
      </c>
      <c r="I921" s="145" t="s">
        <v>1755</v>
      </c>
      <c r="J921" s="149">
        <v>1740</v>
      </c>
      <c r="K921" s="149"/>
      <c r="L921" s="150">
        <v>0</v>
      </c>
      <c r="M921" s="150">
        <v>320.93383982684003</v>
      </c>
      <c r="N921" s="151">
        <v>87</v>
      </c>
    </row>
    <row r="922" spans="1:14" ht="15" hidden="1" customHeight="1">
      <c r="A922" t="str">
        <f>VLOOKUP(C922,'Main Data'!C:C,1,0)</f>
        <v>FPRP043</v>
      </c>
      <c r="B922" s="146"/>
      <c r="C922" s="145" t="s">
        <v>1776</v>
      </c>
      <c r="D922" s="145" t="s">
        <v>1777</v>
      </c>
      <c r="E922" s="145" t="s">
        <v>3</v>
      </c>
      <c r="F922" s="145" t="s">
        <v>16</v>
      </c>
      <c r="G922" s="145" t="s">
        <v>156</v>
      </c>
      <c r="H922" s="145" t="s">
        <v>655</v>
      </c>
      <c r="I922" s="145" t="s">
        <v>1755</v>
      </c>
      <c r="J922" s="149">
        <v>330</v>
      </c>
      <c r="K922" s="149"/>
      <c r="L922" s="150">
        <v>0.31</v>
      </c>
      <c r="M922" s="150">
        <v>67.567499999999995</v>
      </c>
      <c r="N922" s="151">
        <v>6</v>
      </c>
    </row>
    <row r="923" spans="1:14" ht="15" hidden="1" customHeight="1">
      <c r="A923" t="str">
        <f>VLOOKUP(C923,'Main Data'!C:C,1,0)</f>
        <v>FPRP044</v>
      </c>
      <c r="B923" s="146"/>
      <c r="C923" s="145" t="s">
        <v>1778</v>
      </c>
      <c r="D923" s="145" t="s">
        <v>1779</v>
      </c>
      <c r="E923" s="145" t="s">
        <v>3</v>
      </c>
      <c r="F923" s="145" t="s">
        <v>16</v>
      </c>
      <c r="G923" s="145" t="s">
        <v>156</v>
      </c>
      <c r="H923" s="145" t="s">
        <v>655</v>
      </c>
      <c r="I923" s="145" t="s">
        <v>1755</v>
      </c>
      <c r="J923" s="149">
        <v>35</v>
      </c>
      <c r="K923" s="149"/>
      <c r="L923" s="150">
        <v>0</v>
      </c>
      <c r="M923" s="150">
        <v>4.3150000000000004</v>
      </c>
      <c r="N923" s="151">
        <v>1</v>
      </c>
    </row>
    <row r="924" spans="1:14" ht="15" hidden="1" customHeight="1">
      <c r="A924" t="str">
        <f>VLOOKUP(C924,'Main Data'!C:C,1,0)</f>
        <v>FPRP046</v>
      </c>
      <c r="B924" s="146"/>
      <c r="C924" s="145" t="s">
        <v>1780</v>
      </c>
      <c r="D924" s="145" t="s">
        <v>1781</v>
      </c>
      <c r="E924" s="145" t="s">
        <v>3</v>
      </c>
      <c r="F924" s="145" t="s">
        <v>16</v>
      </c>
      <c r="G924" s="145" t="s">
        <v>156</v>
      </c>
      <c r="H924" s="145" t="s">
        <v>655</v>
      </c>
      <c r="I924" s="145" t="s">
        <v>1755</v>
      </c>
      <c r="J924" s="149">
        <v>280</v>
      </c>
      <c r="K924" s="149"/>
      <c r="L924" s="150">
        <v>0</v>
      </c>
      <c r="M924" s="150">
        <v>55.79</v>
      </c>
      <c r="N924" s="151">
        <v>8</v>
      </c>
    </row>
    <row r="925" spans="1:14" ht="15" hidden="1" customHeight="1">
      <c r="A925" t="str">
        <f>VLOOKUP(C925,'Main Data'!C:C,1,0)</f>
        <v>FPRP047</v>
      </c>
      <c r="B925" s="146"/>
      <c r="C925" s="145" t="s">
        <v>1782</v>
      </c>
      <c r="D925" s="145" t="s">
        <v>1783</v>
      </c>
      <c r="E925" s="145" t="s">
        <v>3</v>
      </c>
      <c r="F925" s="145" t="s">
        <v>16</v>
      </c>
      <c r="G925" s="145" t="s">
        <v>156</v>
      </c>
      <c r="H925" s="145" t="s">
        <v>655</v>
      </c>
      <c r="I925" s="145" t="s">
        <v>1755</v>
      </c>
      <c r="J925" s="149">
        <v>225</v>
      </c>
      <c r="K925" s="149"/>
      <c r="L925" s="150">
        <v>0</v>
      </c>
      <c r="M925" s="150">
        <v>37.01</v>
      </c>
      <c r="N925" s="151">
        <v>5</v>
      </c>
    </row>
    <row r="926" spans="1:14" ht="15" hidden="1" customHeight="1">
      <c r="A926" t="str">
        <f>VLOOKUP(C926,'Main Data'!C:C,1,0)</f>
        <v>FPRP048</v>
      </c>
      <c r="B926" s="146"/>
      <c r="C926" s="145" t="s">
        <v>1784</v>
      </c>
      <c r="D926" s="145" t="s">
        <v>1785</v>
      </c>
      <c r="E926" s="145" t="s">
        <v>3</v>
      </c>
      <c r="F926" s="145" t="s">
        <v>16</v>
      </c>
      <c r="G926" s="145" t="s">
        <v>156</v>
      </c>
      <c r="H926" s="145" t="s">
        <v>655</v>
      </c>
      <c r="I926" s="145" t="s">
        <v>1755</v>
      </c>
      <c r="J926" s="149">
        <v>7425</v>
      </c>
      <c r="K926" s="149"/>
      <c r="L926" s="150">
        <v>131.25</v>
      </c>
      <c r="M926" s="150">
        <v>1108.1973349515699</v>
      </c>
      <c r="N926" s="151">
        <v>99</v>
      </c>
    </row>
    <row r="927" spans="1:14" ht="15" hidden="1" customHeight="1">
      <c r="A927" t="str">
        <f>VLOOKUP(C927,'Main Data'!C:C,1,0)</f>
        <v>FPRP049</v>
      </c>
      <c r="B927" s="146"/>
      <c r="C927" s="145" t="s">
        <v>1786</v>
      </c>
      <c r="D927" s="145" t="s">
        <v>1787</v>
      </c>
      <c r="E927" s="145" t="s">
        <v>3</v>
      </c>
      <c r="F927" s="145" t="s">
        <v>16</v>
      </c>
      <c r="G927" s="145" t="s">
        <v>156</v>
      </c>
      <c r="H927" s="145" t="s">
        <v>655</v>
      </c>
      <c r="I927" s="145" t="s">
        <v>1755</v>
      </c>
      <c r="J927" s="149">
        <v>600</v>
      </c>
      <c r="K927" s="149"/>
      <c r="L927" s="150">
        <v>0</v>
      </c>
      <c r="M927" s="150">
        <v>89.63</v>
      </c>
      <c r="N927" s="151">
        <v>4</v>
      </c>
    </row>
    <row r="928" spans="1:14" ht="15" hidden="1" customHeight="1">
      <c r="A928" t="str">
        <f>VLOOKUP(C928,'Main Data'!C:C,1,0)</f>
        <v>FPRP050</v>
      </c>
      <c r="B928" s="146"/>
      <c r="C928" s="145" t="s">
        <v>1788</v>
      </c>
      <c r="D928" s="145" t="s">
        <v>1789</v>
      </c>
      <c r="E928" s="145" t="s">
        <v>3</v>
      </c>
      <c r="F928" s="145" t="s">
        <v>16</v>
      </c>
      <c r="G928" s="145" t="s">
        <v>156</v>
      </c>
      <c r="H928" s="145" t="s">
        <v>655</v>
      </c>
      <c r="I928" s="145" t="s">
        <v>1755</v>
      </c>
      <c r="J928" s="149">
        <v>1350</v>
      </c>
      <c r="K928" s="149"/>
      <c r="L928" s="150">
        <v>0</v>
      </c>
      <c r="M928" s="150">
        <v>269.77999999999997</v>
      </c>
      <c r="N928" s="151">
        <v>3</v>
      </c>
    </row>
    <row r="929" spans="1:14" ht="15" hidden="1" customHeight="1">
      <c r="A929" t="str">
        <f>VLOOKUP(C929,'Main Data'!C:C,1,0)</f>
        <v>FPRP051</v>
      </c>
      <c r="B929" s="146"/>
      <c r="C929" s="145" t="s">
        <v>1790</v>
      </c>
      <c r="D929" s="145" t="s">
        <v>1791</v>
      </c>
      <c r="E929" s="145" t="s">
        <v>3</v>
      </c>
      <c r="F929" s="145" t="s">
        <v>16</v>
      </c>
      <c r="G929" s="145" t="s">
        <v>156</v>
      </c>
      <c r="H929" s="145" t="s">
        <v>655</v>
      </c>
      <c r="I929" s="145" t="s">
        <v>1755</v>
      </c>
      <c r="J929" s="149">
        <v>280</v>
      </c>
      <c r="K929" s="149"/>
      <c r="L929" s="150">
        <v>0</v>
      </c>
      <c r="M929" s="150">
        <v>60.48</v>
      </c>
      <c r="N929" s="151">
        <v>8</v>
      </c>
    </row>
    <row r="930" spans="1:14" ht="15" hidden="1" customHeight="1">
      <c r="A930" t="str">
        <f>VLOOKUP(C930,'Main Data'!C:C,1,0)</f>
        <v>FPRP053</v>
      </c>
      <c r="B930" s="146"/>
      <c r="C930" s="145" t="s">
        <v>1792</v>
      </c>
      <c r="D930" s="145" t="s">
        <v>1793</v>
      </c>
      <c r="E930" s="145" t="s">
        <v>3</v>
      </c>
      <c r="F930" s="145" t="s">
        <v>16</v>
      </c>
      <c r="G930" s="145" t="s">
        <v>156</v>
      </c>
      <c r="H930" s="145" t="s">
        <v>655</v>
      </c>
      <c r="I930" s="145" t="s">
        <v>1755</v>
      </c>
      <c r="J930" s="149">
        <v>150</v>
      </c>
      <c r="K930" s="149"/>
      <c r="L930" s="150">
        <v>0</v>
      </c>
      <c r="M930" s="150">
        <v>32.481666666666698</v>
      </c>
      <c r="N930" s="151">
        <v>15</v>
      </c>
    </row>
    <row r="931" spans="1:14" ht="15" hidden="1" customHeight="1">
      <c r="A931" t="str">
        <f>VLOOKUP(C931,'Main Data'!C:C,1,0)</f>
        <v>FPRP055</v>
      </c>
      <c r="B931" s="146"/>
      <c r="C931" s="145" t="s">
        <v>1794</v>
      </c>
      <c r="D931" s="145" t="s">
        <v>1795</v>
      </c>
      <c r="E931" s="145" t="s">
        <v>3</v>
      </c>
      <c r="F931" s="145" t="s">
        <v>16</v>
      </c>
      <c r="G931" s="145" t="s">
        <v>156</v>
      </c>
      <c r="H931" s="145" t="s">
        <v>655</v>
      </c>
      <c r="I931" s="145" t="s">
        <v>1755</v>
      </c>
      <c r="J931" s="149">
        <v>270</v>
      </c>
      <c r="K931" s="149"/>
      <c r="L931" s="150">
        <v>0</v>
      </c>
      <c r="M931" s="150">
        <v>57.453478260869602</v>
      </c>
      <c r="N931" s="151">
        <v>6</v>
      </c>
    </row>
    <row r="932" spans="1:14" ht="15" hidden="1" customHeight="1">
      <c r="A932" t="str">
        <f>VLOOKUP(C932,'Main Data'!C:C,1,0)</f>
        <v>FPRP056</v>
      </c>
      <c r="B932" s="146"/>
      <c r="C932" s="145" t="s">
        <v>1796</v>
      </c>
      <c r="D932" s="145" t="s">
        <v>1797</v>
      </c>
      <c r="E932" s="145" t="s">
        <v>3</v>
      </c>
      <c r="F932" s="145" t="s">
        <v>16</v>
      </c>
      <c r="G932" s="145" t="s">
        <v>156</v>
      </c>
      <c r="H932" s="145" t="s">
        <v>655</v>
      </c>
      <c r="I932" s="145" t="s">
        <v>1798</v>
      </c>
      <c r="J932" s="149">
        <v>495</v>
      </c>
      <c r="K932" s="149"/>
      <c r="L932" s="150">
        <v>0</v>
      </c>
      <c r="M932" s="150">
        <v>92.86</v>
      </c>
      <c r="N932" s="151">
        <v>9</v>
      </c>
    </row>
    <row r="933" spans="1:14" ht="15" hidden="1" customHeight="1">
      <c r="A933" t="str">
        <f>VLOOKUP(C933,'Main Data'!C:C,1,0)</f>
        <v>FPRP057</v>
      </c>
      <c r="B933" s="146"/>
      <c r="C933" s="145" t="s">
        <v>1799</v>
      </c>
      <c r="D933" s="145" t="s">
        <v>1800</v>
      </c>
      <c r="E933" s="145" t="s">
        <v>3</v>
      </c>
      <c r="F933" s="145" t="s">
        <v>16</v>
      </c>
      <c r="G933" s="145" t="s">
        <v>156</v>
      </c>
      <c r="H933" s="145" t="s">
        <v>655</v>
      </c>
      <c r="I933" s="145" t="s">
        <v>1798</v>
      </c>
      <c r="J933" s="149">
        <v>990</v>
      </c>
      <c r="K933" s="149"/>
      <c r="L933" s="150">
        <v>0</v>
      </c>
      <c r="M933" s="150">
        <v>186.38583333333301</v>
      </c>
      <c r="N933" s="151">
        <v>18</v>
      </c>
    </row>
    <row r="934" spans="1:14" ht="15" hidden="1" customHeight="1">
      <c r="A934" t="str">
        <f>VLOOKUP(C934,'Main Data'!C:C,1,0)</f>
        <v>FPRP058</v>
      </c>
      <c r="B934" s="146"/>
      <c r="C934" s="145" t="s">
        <v>1801</v>
      </c>
      <c r="D934" s="145" t="s">
        <v>1802</v>
      </c>
      <c r="E934" s="145" t="s">
        <v>3</v>
      </c>
      <c r="F934" s="145" t="s">
        <v>16</v>
      </c>
      <c r="G934" s="145" t="s">
        <v>156</v>
      </c>
      <c r="H934" s="145" t="s">
        <v>655</v>
      </c>
      <c r="I934" s="145" t="s">
        <v>1798</v>
      </c>
      <c r="J934" s="149">
        <v>1155</v>
      </c>
      <c r="K934" s="149"/>
      <c r="L934" s="150">
        <v>2.2000000000000002</v>
      </c>
      <c r="M934" s="150">
        <v>185.73</v>
      </c>
      <c r="N934" s="151">
        <v>21</v>
      </c>
    </row>
    <row r="935" spans="1:14" ht="15" hidden="1" customHeight="1">
      <c r="A935" t="str">
        <f>VLOOKUP(C935,'Main Data'!C:C,1,0)</f>
        <v>FPRP059</v>
      </c>
      <c r="B935" s="146"/>
      <c r="C935" s="145" t="s">
        <v>1803</v>
      </c>
      <c r="D935" s="145" t="s">
        <v>1804</v>
      </c>
      <c r="E935" s="145" t="s">
        <v>3</v>
      </c>
      <c r="F935" s="145" t="s">
        <v>16</v>
      </c>
      <c r="G935" s="145" t="s">
        <v>156</v>
      </c>
      <c r="H935" s="145" t="s">
        <v>655</v>
      </c>
      <c r="I935" s="145" t="s">
        <v>1798</v>
      </c>
      <c r="J935" s="149">
        <v>797.5</v>
      </c>
      <c r="K935" s="149"/>
      <c r="L935" s="150">
        <v>7.85</v>
      </c>
      <c r="M935" s="150">
        <v>142.22499999999999</v>
      </c>
      <c r="N935" s="151">
        <v>14.5</v>
      </c>
    </row>
    <row r="936" spans="1:14" ht="15" hidden="1" customHeight="1">
      <c r="A936" t="str">
        <f>VLOOKUP(C936,'Main Data'!C:C,1,0)</f>
        <v>FPRP060</v>
      </c>
      <c r="B936" s="146"/>
      <c r="C936" s="145" t="s">
        <v>1805</v>
      </c>
      <c r="D936" s="145" t="s">
        <v>1806</v>
      </c>
      <c r="E936" s="145" t="s">
        <v>3</v>
      </c>
      <c r="F936" s="145" t="s">
        <v>16</v>
      </c>
      <c r="G936" s="145" t="s">
        <v>156</v>
      </c>
      <c r="H936" s="145" t="s">
        <v>655</v>
      </c>
      <c r="I936" s="145" t="s">
        <v>1798</v>
      </c>
      <c r="J936" s="149">
        <v>605</v>
      </c>
      <c r="K936" s="149"/>
      <c r="L936" s="150">
        <v>66</v>
      </c>
      <c r="M936" s="150">
        <v>0</v>
      </c>
      <c r="N936" s="151">
        <v>11</v>
      </c>
    </row>
    <row r="937" spans="1:14" ht="15" hidden="1" customHeight="1">
      <c r="A937" t="str">
        <f>VLOOKUP(C937,'Main Data'!C:C,1,0)</f>
        <v>FPRP06012</v>
      </c>
      <c r="B937" s="146"/>
      <c r="C937" s="145" t="s">
        <v>1807</v>
      </c>
      <c r="D937" s="145" t="s">
        <v>1808</v>
      </c>
      <c r="E937" s="145" t="s">
        <v>3</v>
      </c>
      <c r="F937" s="145" t="s">
        <v>16</v>
      </c>
      <c r="G937" s="145" t="s">
        <v>156</v>
      </c>
      <c r="H937" s="145" t="s">
        <v>655</v>
      </c>
      <c r="I937" s="145" t="s">
        <v>1798</v>
      </c>
      <c r="J937" s="149">
        <v>200</v>
      </c>
      <c r="K937" s="149"/>
      <c r="L937" s="150">
        <v>0</v>
      </c>
      <c r="M937" s="150">
        <v>0</v>
      </c>
      <c r="N937" s="151">
        <v>4</v>
      </c>
    </row>
    <row r="938" spans="1:14" ht="15" hidden="1" customHeight="1">
      <c r="A938" t="str">
        <f>VLOOKUP(C938,'Main Data'!C:C,1,0)</f>
        <v>FPRP062</v>
      </c>
      <c r="B938" s="146"/>
      <c r="C938" s="145" t="s">
        <v>1809</v>
      </c>
      <c r="D938" s="145" t="s">
        <v>1810</v>
      </c>
      <c r="E938" s="145" t="s">
        <v>3</v>
      </c>
      <c r="F938" s="145" t="s">
        <v>16</v>
      </c>
      <c r="G938" s="145" t="s">
        <v>156</v>
      </c>
      <c r="H938" s="145" t="s">
        <v>655</v>
      </c>
      <c r="I938" s="145" t="s">
        <v>1798</v>
      </c>
      <c r="J938" s="149">
        <v>550</v>
      </c>
      <c r="K938" s="149"/>
      <c r="L938" s="150">
        <v>0</v>
      </c>
      <c r="M938" s="150">
        <v>0</v>
      </c>
      <c r="N938" s="151">
        <v>10</v>
      </c>
    </row>
    <row r="939" spans="1:14" ht="15" customHeight="1">
      <c r="A939" t="e">
        <f>VLOOKUP(C939,'Main Data'!C:C,1,0)</f>
        <v>#N/A</v>
      </c>
      <c r="B939" s="146"/>
      <c r="C939" s="145" t="s">
        <v>1811</v>
      </c>
      <c r="D939" s="145" t="s">
        <v>1812</v>
      </c>
      <c r="E939" s="145" t="s">
        <v>76</v>
      </c>
      <c r="F939" s="145" t="s">
        <v>77</v>
      </c>
      <c r="G939" s="145" t="s">
        <v>78</v>
      </c>
      <c r="H939" s="145" t="s">
        <v>79</v>
      </c>
      <c r="I939" s="145" t="s">
        <v>548</v>
      </c>
      <c r="J939" s="149">
        <v>295</v>
      </c>
      <c r="K939" s="149"/>
      <c r="L939" s="150">
        <v>0</v>
      </c>
      <c r="M939" s="150">
        <v>123.81</v>
      </c>
      <c r="N939" s="151">
        <v>1</v>
      </c>
    </row>
    <row r="940" spans="1:14" ht="15" customHeight="1">
      <c r="A940" t="e">
        <f>VLOOKUP(C940,'Main Data'!C:C,1,0)</f>
        <v>#N/A</v>
      </c>
      <c r="B940" s="146"/>
      <c r="C940" s="145" t="s">
        <v>1813</v>
      </c>
      <c r="D940" s="145" t="s">
        <v>1814</v>
      </c>
      <c r="E940" s="145" t="s">
        <v>76</v>
      </c>
      <c r="F940" s="145" t="s">
        <v>77</v>
      </c>
      <c r="G940" s="145" t="s">
        <v>78</v>
      </c>
      <c r="H940" s="145" t="s">
        <v>79</v>
      </c>
      <c r="I940" s="145" t="s">
        <v>548</v>
      </c>
      <c r="J940" s="149">
        <v>115</v>
      </c>
      <c r="K940" s="149"/>
      <c r="L940" s="150">
        <v>0</v>
      </c>
      <c r="M940" s="150">
        <v>0</v>
      </c>
      <c r="N940" s="151">
        <v>1</v>
      </c>
    </row>
    <row r="941" spans="1:14" ht="15" customHeight="1">
      <c r="A941" t="e">
        <f>VLOOKUP(C941,'Main Data'!C:C,1,0)</f>
        <v>#N/A</v>
      </c>
      <c r="B941" s="146"/>
      <c r="C941" s="145" t="s">
        <v>1815</v>
      </c>
      <c r="D941" s="145" t="s">
        <v>1816</v>
      </c>
      <c r="E941" s="145" t="s">
        <v>76</v>
      </c>
      <c r="F941" s="145" t="s">
        <v>77</v>
      </c>
      <c r="G941" s="145" t="s">
        <v>78</v>
      </c>
      <c r="H941" s="145" t="s">
        <v>79</v>
      </c>
      <c r="I941" s="145" t="s">
        <v>548</v>
      </c>
      <c r="J941" s="149">
        <v>115</v>
      </c>
      <c r="K941" s="149"/>
      <c r="L941" s="150">
        <v>0</v>
      </c>
      <c r="M941" s="150">
        <v>0</v>
      </c>
      <c r="N941" s="151">
        <v>1</v>
      </c>
    </row>
    <row r="942" spans="1:14" ht="15" customHeight="1">
      <c r="A942" t="e">
        <f>VLOOKUP(C942,'Main Data'!C:C,1,0)</f>
        <v>#N/A</v>
      </c>
      <c r="B942" s="146"/>
      <c r="C942" s="145" t="s">
        <v>1817</v>
      </c>
      <c r="D942" s="145" t="s">
        <v>1818</v>
      </c>
      <c r="E942" s="145" t="s">
        <v>76</v>
      </c>
      <c r="F942" s="145" t="s">
        <v>77</v>
      </c>
      <c r="G942" s="145" t="s">
        <v>78</v>
      </c>
      <c r="H942" s="145" t="s">
        <v>79</v>
      </c>
      <c r="I942" s="145" t="s">
        <v>548</v>
      </c>
      <c r="J942" s="149">
        <v>345</v>
      </c>
      <c r="K942" s="149"/>
      <c r="L942" s="150">
        <v>0</v>
      </c>
      <c r="M942" s="150">
        <v>150</v>
      </c>
      <c r="N942" s="151">
        <v>1</v>
      </c>
    </row>
    <row r="943" spans="1:14" ht="15" customHeight="1">
      <c r="A943" t="e">
        <f>VLOOKUP(C943,'Main Data'!C:C,1,0)</f>
        <v>#N/A</v>
      </c>
      <c r="B943" s="146"/>
      <c r="C943" s="145" t="s">
        <v>1819</v>
      </c>
      <c r="D943" s="145" t="s">
        <v>1820</v>
      </c>
      <c r="E943" s="145" t="s">
        <v>76</v>
      </c>
      <c r="F943" s="145" t="s">
        <v>77</v>
      </c>
      <c r="G943" s="145" t="s">
        <v>78</v>
      </c>
      <c r="H943" s="145" t="s">
        <v>79</v>
      </c>
      <c r="I943" s="145" t="s">
        <v>548</v>
      </c>
      <c r="J943" s="149">
        <v>425</v>
      </c>
      <c r="K943" s="149"/>
      <c r="L943" s="150">
        <v>0</v>
      </c>
      <c r="M943" s="150">
        <v>190</v>
      </c>
      <c r="N943" s="151">
        <v>1</v>
      </c>
    </row>
    <row r="944" spans="1:14" ht="15" customHeight="1">
      <c r="A944" t="e">
        <f>VLOOKUP(C944,'Main Data'!C:C,1,0)</f>
        <v>#N/A</v>
      </c>
      <c r="B944" s="146"/>
      <c r="C944" s="145" t="s">
        <v>1821</v>
      </c>
      <c r="D944" s="145" t="s">
        <v>1822</v>
      </c>
      <c r="E944" s="145" t="s">
        <v>76</v>
      </c>
      <c r="F944" s="145" t="s">
        <v>77</v>
      </c>
      <c r="G944" s="145" t="s">
        <v>78</v>
      </c>
      <c r="H944" s="145" t="s">
        <v>79</v>
      </c>
      <c r="I944" s="145" t="s">
        <v>548</v>
      </c>
      <c r="J944" s="149">
        <v>300</v>
      </c>
      <c r="K944" s="149"/>
      <c r="L944" s="150">
        <v>0</v>
      </c>
      <c r="M944" s="150">
        <v>100</v>
      </c>
      <c r="N944" s="151">
        <v>2</v>
      </c>
    </row>
    <row r="945" spans="1:14" ht="15" customHeight="1">
      <c r="A945" t="e">
        <f>VLOOKUP(C945,'Main Data'!C:C,1,0)</f>
        <v>#N/A</v>
      </c>
      <c r="B945" s="146"/>
      <c r="C945" s="145" t="s">
        <v>1823</v>
      </c>
      <c r="D945" s="145" t="s">
        <v>1824</v>
      </c>
      <c r="E945" s="145" t="s">
        <v>76</v>
      </c>
      <c r="F945" s="145" t="s">
        <v>77</v>
      </c>
      <c r="G945" s="145" t="s">
        <v>78</v>
      </c>
      <c r="H945" s="145" t="s">
        <v>79</v>
      </c>
      <c r="I945" s="145" t="s">
        <v>548</v>
      </c>
      <c r="J945" s="149">
        <v>150</v>
      </c>
      <c r="K945" s="149"/>
      <c r="L945" s="150">
        <v>0</v>
      </c>
      <c r="M945" s="150">
        <v>50</v>
      </c>
      <c r="N945" s="151">
        <v>1</v>
      </c>
    </row>
    <row r="946" spans="1:14" ht="15" customHeight="1">
      <c r="A946" t="e">
        <f>VLOOKUP(C946,'Main Data'!C:C,1,0)</f>
        <v>#N/A</v>
      </c>
      <c r="B946" s="146"/>
      <c r="C946" s="145" t="s">
        <v>1825</v>
      </c>
      <c r="D946" s="145" t="s">
        <v>1826</v>
      </c>
      <c r="E946" s="145" t="s">
        <v>76</v>
      </c>
      <c r="F946" s="145" t="s">
        <v>77</v>
      </c>
      <c r="G946" s="145" t="s">
        <v>78</v>
      </c>
      <c r="H946" s="145" t="s">
        <v>79</v>
      </c>
      <c r="I946" s="145" t="s">
        <v>548</v>
      </c>
      <c r="J946" s="149">
        <v>150</v>
      </c>
      <c r="K946" s="149"/>
      <c r="L946" s="150">
        <v>0</v>
      </c>
      <c r="M946" s="150">
        <v>50</v>
      </c>
      <c r="N946" s="151">
        <v>1</v>
      </c>
    </row>
    <row r="947" spans="1:14" ht="15" customHeight="1">
      <c r="A947" t="e">
        <f>VLOOKUP(C947,'Main Data'!C:C,1,0)</f>
        <v>#N/A</v>
      </c>
      <c r="B947" s="146"/>
      <c r="C947" s="145" t="s">
        <v>1827</v>
      </c>
      <c r="D947" s="145" t="s">
        <v>1828</v>
      </c>
      <c r="E947" s="145" t="s">
        <v>76</v>
      </c>
      <c r="F947" s="145" t="s">
        <v>77</v>
      </c>
      <c r="G947" s="145" t="s">
        <v>78</v>
      </c>
      <c r="H947" s="145" t="s">
        <v>79</v>
      </c>
      <c r="I947" s="145" t="s">
        <v>548</v>
      </c>
      <c r="J947" s="149">
        <v>150</v>
      </c>
      <c r="K947" s="149"/>
      <c r="L947" s="150">
        <v>30</v>
      </c>
      <c r="M947" s="150">
        <v>50</v>
      </c>
      <c r="N947" s="151">
        <v>1</v>
      </c>
    </row>
    <row r="948" spans="1:14" ht="15" customHeight="1">
      <c r="A948" t="e">
        <f>VLOOKUP(C948,'Main Data'!C:C,1,0)</f>
        <v>#N/A</v>
      </c>
      <c r="B948" s="146"/>
      <c r="C948" s="145" t="s">
        <v>1829</v>
      </c>
      <c r="D948" s="145" t="s">
        <v>1830</v>
      </c>
      <c r="E948" s="145" t="s">
        <v>76</v>
      </c>
      <c r="F948" s="145" t="s">
        <v>77</v>
      </c>
      <c r="G948" s="145" t="s">
        <v>78</v>
      </c>
      <c r="H948" s="145" t="s">
        <v>79</v>
      </c>
      <c r="I948" s="145" t="s">
        <v>548</v>
      </c>
      <c r="J948" s="149">
        <v>520</v>
      </c>
      <c r="K948" s="149"/>
      <c r="L948" s="150">
        <v>0</v>
      </c>
      <c r="M948" s="150">
        <v>226.35</v>
      </c>
      <c r="N948" s="151">
        <v>2</v>
      </c>
    </row>
    <row r="949" spans="1:14" ht="15" customHeight="1">
      <c r="A949" t="e">
        <f>VLOOKUP(C949,'Main Data'!C:C,1,0)</f>
        <v>#N/A</v>
      </c>
      <c r="B949" s="146"/>
      <c r="C949" s="145" t="s">
        <v>1831</v>
      </c>
      <c r="D949" s="145" t="s">
        <v>1832</v>
      </c>
      <c r="E949" s="145" t="s">
        <v>76</v>
      </c>
      <c r="F949" s="145" t="s">
        <v>77</v>
      </c>
      <c r="G949" s="145" t="s">
        <v>78</v>
      </c>
      <c r="H949" s="145" t="s">
        <v>79</v>
      </c>
      <c r="I949" s="145" t="s">
        <v>548</v>
      </c>
      <c r="J949" s="149">
        <v>365</v>
      </c>
      <c r="K949" s="149"/>
      <c r="L949" s="150">
        <v>0</v>
      </c>
      <c r="M949" s="150">
        <v>152.38</v>
      </c>
      <c r="N949" s="151">
        <v>1</v>
      </c>
    </row>
    <row r="950" spans="1:14" ht="15" customHeight="1">
      <c r="A950" t="e">
        <f>VLOOKUP(C950,'Main Data'!C:C,1,0)</f>
        <v>#N/A</v>
      </c>
      <c r="B950" s="146"/>
      <c r="C950" s="145" t="s">
        <v>1833</v>
      </c>
      <c r="D950" s="145" t="s">
        <v>1834</v>
      </c>
      <c r="E950" s="145" t="s">
        <v>76</v>
      </c>
      <c r="F950" s="145" t="s">
        <v>77</v>
      </c>
      <c r="G950" s="145" t="s">
        <v>78</v>
      </c>
      <c r="H950" s="145" t="s">
        <v>79</v>
      </c>
      <c r="I950" s="145" t="s">
        <v>548</v>
      </c>
      <c r="J950" s="149">
        <v>170</v>
      </c>
      <c r="K950" s="149"/>
      <c r="L950" s="150">
        <v>0</v>
      </c>
      <c r="M950" s="150">
        <v>0</v>
      </c>
      <c r="N950" s="151">
        <v>1</v>
      </c>
    </row>
    <row r="951" spans="1:14" ht="15" customHeight="1">
      <c r="A951" t="e">
        <f>VLOOKUP(C951,'Main Data'!C:C,1,0)</f>
        <v>#N/A</v>
      </c>
      <c r="B951" s="146"/>
      <c r="C951" s="145" t="s">
        <v>1835</v>
      </c>
      <c r="D951" s="145" t="s">
        <v>1836</v>
      </c>
      <c r="E951" s="145" t="s">
        <v>76</v>
      </c>
      <c r="F951" s="145" t="s">
        <v>77</v>
      </c>
      <c r="G951" s="145" t="s">
        <v>78</v>
      </c>
      <c r="H951" s="145" t="s">
        <v>79</v>
      </c>
      <c r="I951" s="145" t="s">
        <v>548</v>
      </c>
      <c r="J951" s="149">
        <v>170</v>
      </c>
      <c r="K951" s="149"/>
      <c r="L951" s="150">
        <v>0</v>
      </c>
      <c r="M951" s="150">
        <v>0</v>
      </c>
      <c r="N951" s="151">
        <v>1</v>
      </c>
    </row>
    <row r="952" spans="1:14" ht="15" customHeight="1">
      <c r="A952" t="e">
        <f>VLOOKUP(C952,'Main Data'!C:C,1,0)</f>
        <v>#N/A</v>
      </c>
      <c r="B952" s="146"/>
      <c r="C952" s="145" t="s">
        <v>1837</v>
      </c>
      <c r="D952" s="145" t="s">
        <v>1838</v>
      </c>
      <c r="E952" s="145" t="s">
        <v>76</v>
      </c>
      <c r="F952" s="145" t="s">
        <v>77</v>
      </c>
      <c r="G952" s="145" t="s">
        <v>78</v>
      </c>
      <c r="H952" s="145" t="s">
        <v>79</v>
      </c>
      <c r="I952" s="145" t="s">
        <v>548</v>
      </c>
      <c r="J952" s="149">
        <v>170</v>
      </c>
      <c r="K952" s="149"/>
      <c r="L952" s="150">
        <v>0</v>
      </c>
      <c r="M952" s="150">
        <v>0</v>
      </c>
      <c r="N952" s="151">
        <v>1</v>
      </c>
    </row>
    <row r="953" spans="1:14" ht="15" customHeight="1">
      <c r="A953" t="e">
        <f>VLOOKUP(C953,'Main Data'!C:C,1,0)</f>
        <v>#N/A</v>
      </c>
      <c r="B953" s="146"/>
      <c r="C953" s="145" t="s">
        <v>1839</v>
      </c>
      <c r="D953" s="145" t="s">
        <v>1840</v>
      </c>
      <c r="E953" s="145" t="s">
        <v>76</v>
      </c>
      <c r="F953" s="145" t="s">
        <v>77</v>
      </c>
      <c r="G953" s="145" t="s">
        <v>78</v>
      </c>
      <c r="H953" s="145" t="s">
        <v>79</v>
      </c>
      <c r="I953" s="145" t="s">
        <v>548</v>
      </c>
      <c r="J953" s="149">
        <v>315</v>
      </c>
      <c r="K953" s="149"/>
      <c r="L953" s="150">
        <v>0</v>
      </c>
      <c r="M953" s="150">
        <v>140</v>
      </c>
      <c r="N953" s="151">
        <v>1</v>
      </c>
    </row>
    <row r="954" spans="1:14" ht="15" customHeight="1">
      <c r="A954" t="e">
        <f>VLOOKUP(C954,'Main Data'!C:C,1,0)</f>
        <v>#N/A</v>
      </c>
      <c r="B954" s="146"/>
      <c r="C954" s="145" t="s">
        <v>1841</v>
      </c>
      <c r="D954" s="145" t="s">
        <v>1842</v>
      </c>
      <c r="E954" s="145" t="s">
        <v>76</v>
      </c>
      <c r="F954" s="145" t="s">
        <v>77</v>
      </c>
      <c r="G954" s="145" t="s">
        <v>78</v>
      </c>
      <c r="H954" s="145" t="s">
        <v>79</v>
      </c>
      <c r="I954" s="145" t="s">
        <v>548</v>
      </c>
      <c r="J954" s="149">
        <v>590</v>
      </c>
      <c r="K954" s="149"/>
      <c r="L954" s="150">
        <v>59</v>
      </c>
      <c r="M954" s="150">
        <v>260</v>
      </c>
      <c r="N954" s="151">
        <v>2</v>
      </c>
    </row>
    <row r="955" spans="1:14" ht="15" customHeight="1">
      <c r="A955" t="e">
        <f>VLOOKUP(C955,'Main Data'!C:C,1,0)</f>
        <v>#N/A</v>
      </c>
      <c r="B955" s="146"/>
      <c r="C955" s="145" t="s">
        <v>1843</v>
      </c>
      <c r="D955" s="145" t="s">
        <v>1844</v>
      </c>
      <c r="E955" s="145" t="s">
        <v>76</v>
      </c>
      <c r="F955" s="145" t="s">
        <v>77</v>
      </c>
      <c r="G955" s="145" t="s">
        <v>78</v>
      </c>
      <c r="H955" s="145" t="s">
        <v>79</v>
      </c>
      <c r="I955" s="145" t="s">
        <v>548</v>
      </c>
      <c r="J955" s="149">
        <v>1325</v>
      </c>
      <c r="K955" s="149"/>
      <c r="L955" s="150">
        <v>53</v>
      </c>
      <c r="M955" s="150">
        <v>575</v>
      </c>
      <c r="N955" s="151">
        <v>5</v>
      </c>
    </row>
    <row r="956" spans="1:14" ht="15" customHeight="1">
      <c r="A956" t="e">
        <f>VLOOKUP(C956,'Main Data'!C:C,1,0)</f>
        <v>#N/A</v>
      </c>
      <c r="B956" s="146"/>
      <c r="C956" s="145" t="s">
        <v>1845</v>
      </c>
      <c r="D956" s="145" t="s">
        <v>1846</v>
      </c>
      <c r="E956" s="145" t="s">
        <v>76</v>
      </c>
      <c r="F956" s="145" t="s">
        <v>77</v>
      </c>
      <c r="G956" s="145" t="s">
        <v>78</v>
      </c>
      <c r="H956" s="145" t="s">
        <v>79</v>
      </c>
      <c r="I956" s="145" t="s">
        <v>548</v>
      </c>
      <c r="J956" s="149">
        <v>150</v>
      </c>
      <c r="K956" s="149"/>
      <c r="L956" s="150">
        <v>0</v>
      </c>
      <c r="M956" s="150">
        <v>0</v>
      </c>
      <c r="N956" s="151">
        <v>1</v>
      </c>
    </row>
    <row r="957" spans="1:14" ht="15" customHeight="1">
      <c r="A957" t="e">
        <f>VLOOKUP(C957,'Main Data'!C:C,1,0)</f>
        <v>#N/A</v>
      </c>
      <c r="B957" s="146"/>
      <c r="C957" s="145" t="s">
        <v>1847</v>
      </c>
      <c r="D957" s="145" t="s">
        <v>1848</v>
      </c>
      <c r="E957" s="145" t="s">
        <v>76</v>
      </c>
      <c r="F957" s="145" t="s">
        <v>77</v>
      </c>
      <c r="G957" s="145" t="s">
        <v>78</v>
      </c>
      <c r="H957" s="145" t="s">
        <v>79</v>
      </c>
      <c r="I957" s="145" t="s">
        <v>548</v>
      </c>
      <c r="J957" s="149">
        <v>450</v>
      </c>
      <c r="K957" s="149"/>
      <c r="L957" s="150">
        <v>0</v>
      </c>
      <c r="M957" s="150">
        <v>0</v>
      </c>
      <c r="N957" s="151">
        <v>3</v>
      </c>
    </row>
    <row r="958" spans="1:14" ht="15" hidden="1" customHeight="1">
      <c r="A958" t="str">
        <f>VLOOKUP(C958,'Main Data'!C:C,1,0)</f>
        <v>MOD001</v>
      </c>
      <c r="B958" s="146"/>
      <c r="C958" s="145" t="s">
        <v>1849</v>
      </c>
      <c r="D958" s="145" t="s">
        <v>1850</v>
      </c>
      <c r="E958" s="145" t="s">
        <v>30</v>
      </c>
      <c r="F958" s="145" t="s">
        <v>16</v>
      </c>
      <c r="G958" s="145" t="s">
        <v>156</v>
      </c>
      <c r="H958" s="145" t="s">
        <v>655</v>
      </c>
      <c r="I958" s="145" t="s">
        <v>1851</v>
      </c>
      <c r="J958" s="149">
        <v>90</v>
      </c>
      <c r="K958" s="149"/>
      <c r="L958" s="150">
        <v>0</v>
      </c>
      <c r="M958" s="150">
        <v>15.76</v>
      </c>
      <c r="N958" s="151">
        <v>3</v>
      </c>
    </row>
    <row r="959" spans="1:14" ht="15" hidden="1" customHeight="1">
      <c r="A959" t="str">
        <f>VLOOKUP(C959,'Main Data'!C:C,1,0)</f>
        <v>MOD002</v>
      </c>
      <c r="B959" s="146"/>
      <c r="C959" s="145" t="s">
        <v>1852</v>
      </c>
      <c r="D959" s="145" t="s">
        <v>1853</v>
      </c>
      <c r="E959" s="145" t="s">
        <v>30</v>
      </c>
      <c r="F959" s="145" t="s">
        <v>16</v>
      </c>
      <c r="G959" s="145" t="s">
        <v>156</v>
      </c>
      <c r="H959" s="145" t="s">
        <v>655</v>
      </c>
      <c r="I959" s="145" t="s">
        <v>1851</v>
      </c>
      <c r="J959" s="149">
        <v>850</v>
      </c>
      <c r="K959" s="149"/>
      <c r="L959" s="150">
        <v>0</v>
      </c>
      <c r="M959" s="150">
        <v>73.282499999999999</v>
      </c>
      <c r="N959" s="151">
        <v>34</v>
      </c>
    </row>
    <row r="960" spans="1:14" ht="15" hidden="1" customHeight="1">
      <c r="A960" t="str">
        <f>VLOOKUP(C960,'Main Data'!C:C,1,0)</f>
        <v>MOD003</v>
      </c>
      <c r="B960" s="146"/>
      <c r="C960" s="145" t="s">
        <v>1854</v>
      </c>
      <c r="D960" s="145" t="s">
        <v>1855</v>
      </c>
      <c r="E960" s="145" t="s">
        <v>30</v>
      </c>
      <c r="F960" s="145" t="s">
        <v>16</v>
      </c>
      <c r="G960" s="145" t="s">
        <v>156</v>
      </c>
      <c r="H960" s="145" t="s">
        <v>655</v>
      </c>
      <c r="I960" s="145" t="s">
        <v>1851</v>
      </c>
      <c r="J960" s="149">
        <v>60</v>
      </c>
      <c r="K960" s="149"/>
      <c r="L960" s="150">
        <v>0</v>
      </c>
      <c r="M960" s="150">
        <v>8.94</v>
      </c>
      <c r="N960" s="151">
        <v>2</v>
      </c>
    </row>
    <row r="961" spans="1:14" ht="15" hidden="1" customHeight="1">
      <c r="A961" t="str">
        <f>VLOOKUP(C961,'Main Data'!C:C,1,0)</f>
        <v>MOD004</v>
      </c>
      <c r="B961" s="146"/>
      <c r="C961" s="145" t="s">
        <v>1856</v>
      </c>
      <c r="D961" s="145" t="s">
        <v>1857</v>
      </c>
      <c r="E961" s="145" t="s">
        <v>30</v>
      </c>
      <c r="F961" s="145" t="s">
        <v>16</v>
      </c>
      <c r="G961" s="145" t="s">
        <v>156</v>
      </c>
      <c r="H961" s="145" t="s">
        <v>655</v>
      </c>
      <c r="I961" s="145" t="s">
        <v>1851</v>
      </c>
      <c r="J961" s="149">
        <v>330</v>
      </c>
      <c r="K961" s="149"/>
      <c r="L961" s="150">
        <v>9</v>
      </c>
      <c r="M961" s="150">
        <v>49.413333333333298</v>
      </c>
      <c r="N961" s="151">
        <v>11</v>
      </c>
    </row>
    <row r="962" spans="1:14" ht="15" hidden="1" customHeight="1">
      <c r="A962" t="str">
        <f>VLOOKUP(C962,'Main Data'!C:C,1,0)</f>
        <v>MOD005</v>
      </c>
      <c r="B962" s="146"/>
      <c r="C962" s="145" t="s">
        <v>1858</v>
      </c>
      <c r="D962" s="145" t="s">
        <v>1779</v>
      </c>
      <c r="E962" s="145" t="s">
        <v>30</v>
      </c>
      <c r="F962" s="145" t="s">
        <v>16</v>
      </c>
      <c r="G962" s="145" t="s">
        <v>156</v>
      </c>
      <c r="H962" s="145" t="s">
        <v>655</v>
      </c>
      <c r="I962" s="145" t="s">
        <v>1851</v>
      </c>
      <c r="J962" s="149">
        <v>270</v>
      </c>
      <c r="K962" s="149"/>
      <c r="L962" s="150">
        <v>0</v>
      </c>
      <c r="M962" s="150">
        <v>38.67</v>
      </c>
      <c r="N962" s="151">
        <v>9</v>
      </c>
    </row>
    <row r="963" spans="1:14" ht="15" hidden="1" customHeight="1">
      <c r="A963" t="str">
        <f>VLOOKUP(C963,'Main Data'!C:C,1,0)</f>
        <v>MOD006</v>
      </c>
      <c r="B963" s="146"/>
      <c r="C963" s="144" t="s">
        <v>1859</v>
      </c>
      <c r="D963" s="144" t="s">
        <v>1860</v>
      </c>
      <c r="E963" s="144" t="s">
        <v>30</v>
      </c>
      <c r="F963" s="144" t="s">
        <v>16</v>
      </c>
      <c r="G963" s="145" t="s">
        <v>43</v>
      </c>
      <c r="H963" s="145" t="s">
        <v>655</v>
      </c>
      <c r="I963" s="145" t="s">
        <v>1861</v>
      </c>
      <c r="J963" s="149">
        <v>0</v>
      </c>
      <c r="K963" s="149"/>
      <c r="L963" s="150">
        <v>0</v>
      </c>
      <c r="M963" s="150">
        <v>25.86</v>
      </c>
      <c r="N963" s="151">
        <v>12</v>
      </c>
    </row>
    <row r="964" spans="1:14" ht="15" hidden="1" customHeight="1">
      <c r="A964" t="str">
        <f>VLOOKUP(C964,'Main Data'!C:C,1,0)</f>
        <v>MOD006</v>
      </c>
      <c r="B964" s="146"/>
      <c r="C964" s="146" t="str">
        <f>C963</f>
        <v>MOD006</v>
      </c>
      <c r="D964" s="146" t="str">
        <f>D963</f>
        <v>Classic Croissant</v>
      </c>
      <c r="E964" s="146" t="str">
        <f>E963</f>
        <v>Modifier</v>
      </c>
      <c r="F964" s="147" t="str">
        <f>F963</f>
        <v>KITCHEN</v>
      </c>
      <c r="G964" s="145" t="s">
        <v>17</v>
      </c>
      <c r="H964" s="145" t="s">
        <v>655</v>
      </c>
      <c r="I964" s="145" t="s">
        <v>1861</v>
      </c>
      <c r="J964" s="149">
        <v>0</v>
      </c>
      <c r="K964" s="149"/>
      <c r="L964" s="150">
        <v>0</v>
      </c>
      <c r="M964" s="150">
        <v>10.83</v>
      </c>
      <c r="N964" s="151">
        <v>5</v>
      </c>
    </row>
    <row r="965" spans="1:14" ht="15" hidden="1" customHeight="1">
      <c r="A965" t="str">
        <f>VLOOKUP(C965,'Main Data'!C:C,1,0)</f>
        <v>MOD007</v>
      </c>
      <c r="B965" s="146"/>
      <c r="C965" s="144" t="s">
        <v>1862</v>
      </c>
      <c r="D965" s="144" t="s">
        <v>1863</v>
      </c>
      <c r="E965" s="144" t="s">
        <v>30</v>
      </c>
      <c r="F965" s="144" t="s">
        <v>16</v>
      </c>
      <c r="G965" s="145" t="s">
        <v>43</v>
      </c>
      <c r="H965" s="145" t="s">
        <v>655</v>
      </c>
      <c r="I965" s="145" t="s">
        <v>1861</v>
      </c>
      <c r="J965" s="149">
        <v>0</v>
      </c>
      <c r="K965" s="149"/>
      <c r="L965" s="150">
        <v>0</v>
      </c>
      <c r="M965" s="150">
        <v>168.683257142857</v>
      </c>
      <c r="N965" s="151">
        <v>109</v>
      </c>
    </row>
    <row r="966" spans="1:14" ht="15" hidden="1" customHeight="1">
      <c r="A966" t="str">
        <f>VLOOKUP(C966,'Main Data'!C:C,1,0)</f>
        <v>MOD007</v>
      </c>
      <c r="B966" s="146"/>
      <c r="C966" s="146" t="str">
        <f>C965</f>
        <v>MOD007</v>
      </c>
      <c r="D966" s="146" t="str">
        <f>D965</f>
        <v>Sour Dough Bread</v>
      </c>
      <c r="E966" s="146" t="str">
        <f>E965</f>
        <v>Modifier</v>
      </c>
      <c r="F966" s="147" t="str">
        <f>F965</f>
        <v>KITCHEN</v>
      </c>
      <c r="G966" s="145" t="s">
        <v>17</v>
      </c>
      <c r="H966" s="145" t="s">
        <v>655</v>
      </c>
      <c r="I966" s="145" t="s">
        <v>1861</v>
      </c>
      <c r="J966" s="149">
        <v>0</v>
      </c>
      <c r="K966" s="149"/>
      <c r="L966" s="150">
        <v>0</v>
      </c>
      <c r="M966" s="150">
        <v>38.69</v>
      </c>
      <c r="N966" s="151">
        <v>25</v>
      </c>
    </row>
    <row r="967" spans="1:14" ht="15" hidden="1" customHeight="1">
      <c r="A967" t="str">
        <f>VLOOKUP(C967,'Main Data'!C:C,1,0)</f>
        <v>MOD008</v>
      </c>
      <c r="B967" s="146"/>
      <c r="C967" s="144" t="s">
        <v>1864</v>
      </c>
      <c r="D967" s="144" t="s">
        <v>661</v>
      </c>
      <c r="E967" s="144" t="s">
        <v>30</v>
      </c>
      <c r="F967" s="144" t="s">
        <v>16</v>
      </c>
      <c r="G967" s="145" t="s">
        <v>427</v>
      </c>
      <c r="H967" s="145" t="s">
        <v>18</v>
      </c>
      <c r="I967" s="145" t="s">
        <v>1865</v>
      </c>
      <c r="J967" s="149">
        <v>100</v>
      </c>
      <c r="K967" s="149"/>
      <c r="L967" s="150">
        <v>0</v>
      </c>
      <c r="M967" s="150">
        <v>9.56</v>
      </c>
      <c r="N967" s="151">
        <v>4</v>
      </c>
    </row>
    <row r="968" spans="1:14" ht="15" hidden="1" customHeight="1">
      <c r="A968" t="str">
        <f>VLOOKUP(C968,'Main Data'!C:C,1,0)</f>
        <v>MOD008</v>
      </c>
      <c r="B968" s="146"/>
      <c r="C968" s="146" t="str">
        <f t="shared" ref="C968:F969" si="10">C967</f>
        <v>MOD008</v>
      </c>
      <c r="D968" s="146" t="str">
        <f t="shared" si="10"/>
        <v>Berries</v>
      </c>
      <c r="E968" s="146" t="str">
        <f t="shared" si="10"/>
        <v>Modifier</v>
      </c>
      <c r="F968" s="147" t="str">
        <f t="shared" si="10"/>
        <v>KITCHEN</v>
      </c>
      <c r="G968" s="145" t="s">
        <v>17</v>
      </c>
      <c r="H968" s="145" t="s">
        <v>18</v>
      </c>
      <c r="I968" s="145" t="s">
        <v>1865</v>
      </c>
      <c r="J968" s="149">
        <v>50</v>
      </c>
      <c r="K968" s="149"/>
      <c r="L968" s="150">
        <v>0</v>
      </c>
      <c r="M968" s="150">
        <v>4.8499999999999996</v>
      </c>
      <c r="N968" s="151">
        <v>2</v>
      </c>
    </row>
    <row r="969" spans="1:14" ht="15" hidden="1" customHeight="1">
      <c r="A969" t="str">
        <f>VLOOKUP(C969,'Main Data'!C:C,1,0)</f>
        <v>MOD008</v>
      </c>
      <c r="B969" s="146"/>
      <c r="C969" s="146" t="str">
        <f t="shared" si="10"/>
        <v>MOD008</v>
      </c>
      <c r="D969" s="146" t="str">
        <f t="shared" si="10"/>
        <v>Berries</v>
      </c>
      <c r="E969" s="146" t="str">
        <f t="shared" si="10"/>
        <v>Modifier</v>
      </c>
      <c r="F969" s="147" t="str">
        <f t="shared" si="10"/>
        <v>KITCHEN</v>
      </c>
      <c r="G969" s="145" t="s">
        <v>156</v>
      </c>
      <c r="H969" s="145" t="s">
        <v>18</v>
      </c>
      <c r="I969" s="145" t="s">
        <v>1865</v>
      </c>
      <c r="J969" s="149">
        <v>25</v>
      </c>
      <c r="K969" s="149"/>
      <c r="L969" s="150">
        <v>0</v>
      </c>
      <c r="M969" s="150">
        <v>2.42</v>
      </c>
      <c r="N969" s="151">
        <v>1</v>
      </c>
    </row>
    <row r="970" spans="1:14" ht="15" hidden="1" customHeight="1">
      <c r="A970" t="str">
        <f>VLOOKUP(C970,'Main Data'!C:C,1,0)</f>
        <v>MOD009</v>
      </c>
      <c r="B970" s="146"/>
      <c r="C970" s="145" t="s">
        <v>1866</v>
      </c>
      <c r="D970" s="145" t="s">
        <v>1867</v>
      </c>
      <c r="E970" s="145" t="s">
        <v>30</v>
      </c>
      <c r="F970" s="145" t="s">
        <v>16</v>
      </c>
      <c r="G970" s="145" t="s">
        <v>427</v>
      </c>
      <c r="H970" s="145" t="s">
        <v>18</v>
      </c>
      <c r="I970" s="145" t="s">
        <v>1865</v>
      </c>
      <c r="J970" s="149">
        <v>70</v>
      </c>
      <c r="K970" s="149"/>
      <c r="L970" s="150">
        <v>0</v>
      </c>
      <c r="M970" s="150">
        <v>8.65</v>
      </c>
      <c r="N970" s="151">
        <v>2</v>
      </c>
    </row>
    <row r="971" spans="1:14" ht="15" hidden="1" customHeight="1">
      <c r="A971" t="str">
        <f>VLOOKUP(C971,'Main Data'!C:C,1,0)</f>
        <v>MOD010</v>
      </c>
      <c r="B971" s="146"/>
      <c r="C971" s="144" t="s">
        <v>1868</v>
      </c>
      <c r="D971" s="144" t="s">
        <v>1869</v>
      </c>
      <c r="E971" s="144" t="s">
        <v>30</v>
      </c>
      <c r="F971" s="144" t="s">
        <v>16</v>
      </c>
      <c r="G971" s="145" t="s">
        <v>427</v>
      </c>
      <c r="H971" s="145" t="s">
        <v>18</v>
      </c>
      <c r="I971" s="145" t="s">
        <v>1865</v>
      </c>
      <c r="J971" s="149">
        <v>300</v>
      </c>
      <c r="K971" s="149"/>
      <c r="L971" s="150">
        <v>0</v>
      </c>
      <c r="M971" s="150">
        <v>24.79</v>
      </c>
      <c r="N971" s="151">
        <v>10</v>
      </c>
    </row>
    <row r="972" spans="1:14" ht="15" hidden="1" customHeight="1">
      <c r="A972" t="str">
        <f>VLOOKUP(C972,'Main Data'!C:C,1,0)</f>
        <v>MOD010</v>
      </c>
      <c r="B972" s="146"/>
      <c r="C972" s="146" t="str">
        <f>C971</f>
        <v>MOD010</v>
      </c>
      <c r="D972" s="146" t="str">
        <f>D971</f>
        <v>Homemade Granola</v>
      </c>
      <c r="E972" s="146" t="str">
        <f>E971</f>
        <v>Modifier</v>
      </c>
      <c r="F972" s="147" t="str">
        <f>F971</f>
        <v>KITCHEN</v>
      </c>
      <c r="G972" s="145" t="s">
        <v>17</v>
      </c>
      <c r="H972" s="145" t="s">
        <v>18</v>
      </c>
      <c r="I972" s="145" t="s">
        <v>1865</v>
      </c>
      <c r="J972" s="149">
        <v>270</v>
      </c>
      <c r="K972" s="149"/>
      <c r="L972" s="150">
        <v>0.41</v>
      </c>
      <c r="M972" s="150">
        <v>22.31</v>
      </c>
      <c r="N972" s="151">
        <v>9</v>
      </c>
    </row>
    <row r="973" spans="1:14" ht="15" hidden="1" customHeight="1">
      <c r="A973" t="str">
        <f>VLOOKUP(C973,'Main Data'!C:C,1,0)</f>
        <v>MOD011</v>
      </c>
      <c r="B973" s="146"/>
      <c r="C973" s="144" t="s">
        <v>1870</v>
      </c>
      <c r="D973" s="144" t="s">
        <v>1871</v>
      </c>
      <c r="E973" s="144" t="s">
        <v>30</v>
      </c>
      <c r="F973" s="144" t="s">
        <v>16</v>
      </c>
      <c r="G973" s="145" t="s">
        <v>427</v>
      </c>
      <c r="H973" s="145" t="s">
        <v>18</v>
      </c>
      <c r="I973" s="145" t="s">
        <v>1865</v>
      </c>
      <c r="J973" s="149">
        <v>60</v>
      </c>
      <c r="K973" s="149"/>
      <c r="L973" s="150">
        <v>0</v>
      </c>
      <c r="M973" s="150">
        <v>7.68</v>
      </c>
      <c r="N973" s="151">
        <v>3</v>
      </c>
    </row>
    <row r="974" spans="1:14" ht="15" hidden="1" customHeight="1">
      <c r="A974" t="str">
        <f>VLOOKUP(C974,'Main Data'!C:C,1,0)</f>
        <v>MOD011</v>
      </c>
      <c r="B974" s="146"/>
      <c r="C974" s="146" t="str">
        <f>C973</f>
        <v>MOD011</v>
      </c>
      <c r="D974" s="146" t="str">
        <f>D973</f>
        <v>Mango</v>
      </c>
      <c r="E974" s="146" t="str">
        <f>E973</f>
        <v>Modifier</v>
      </c>
      <c r="F974" s="147" t="str">
        <f>F973</f>
        <v>KITCHEN</v>
      </c>
      <c r="G974" s="145" t="s">
        <v>17</v>
      </c>
      <c r="H974" s="145" t="s">
        <v>18</v>
      </c>
      <c r="I974" s="145" t="s">
        <v>1865</v>
      </c>
      <c r="J974" s="149">
        <v>20</v>
      </c>
      <c r="K974" s="149"/>
      <c r="L974" s="150">
        <v>0</v>
      </c>
      <c r="M974" s="150">
        <v>2.58</v>
      </c>
      <c r="N974" s="151">
        <v>1</v>
      </c>
    </row>
    <row r="975" spans="1:14" ht="15" hidden="1" customHeight="1">
      <c r="A975" t="str">
        <f>VLOOKUP(C975,'Main Data'!C:C,1,0)</f>
        <v>MOD012</v>
      </c>
      <c r="B975" s="146"/>
      <c r="C975" s="144" t="s">
        <v>1872</v>
      </c>
      <c r="D975" s="144" t="s">
        <v>1873</v>
      </c>
      <c r="E975" s="144" t="s">
        <v>30</v>
      </c>
      <c r="F975" s="144" t="s">
        <v>16</v>
      </c>
      <c r="G975" s="145" t="s">
        <v>427</v>
      </c>
      <c r="H975" s="145" t="s">
        <v>18</v>
      </c>
      <c r="I975" s="145" t="s">
        <v>578</v>
      </c>
      <c r="J975" s="149">
        <v>60</v>
      </c>
      <c r="K975" s="149"/>
      <c r="L975" s="150">
        <v>0</v>
      </c>
      <c r="M975" s="150">
        <v>13.5</v>
      </c>
      <c r="N975" s="151">
        <v>4</v>
      </c>
    </row>
    <row r="976" spans="1:14" ht="15" hidden="1" customHeight="1">
      <c r="A976" t="str">
        <f>VLOOKUP(C976,'Main Data'!C:C,1,0)</f>
        <v>MOD012</v>
      </c>
      <c r="B976" s="146"/>
      <c r="C976" s="146" t="str">
        <f t="shared" ref="C976:F977" si="11">C975</f>
        <v>MOD012</v>
      </c>
      <c r="D976" s="146" t="str">
        <f t="shared" si="11"/>
        <v>Avocado</v>
      </c>
      <c r="E976" s="146" t="str">
        <f t="shared" si="11"/>
        <v>Modifier</v>
      </c>
      <c r="F976" s="147" t="str">
        <f t="shared" si="11"/>
        <v>KITCHEN</v>
      </c>
      <c r="G976" s="145" t="s">
        <v>17</v>
      </c>
      <c r="H976" s="145" t="s">
        <v>18</v>
      </c>
      <c r="I976" s="145" t="s">
        <v>578</v>
      </c>
      <c r="J976" s="149">
        <v>180</v>
      </c>
      <c r="K976" s="149"/>
      <c r="L976" s="150">
        <v>3</v>
      </c>
      <c r="M976" s="150">
        <v>40.516666666666701</v>
      </c>
      <c r="N976" s="151">
        <v>12</v>
      </c>
    </row>
    <row r="977" spans="1:14" ht="15" hidden="1" customHeight="1">
      <c r="A977" t="str">
        <f>VLOOKUP(C977,'Main Data'!C:C,1,0)</f>
        <v>MOD012</v>
      </c>
      <c r="B977" s="146"/>
      <c r="C977" s="146" t="str">
        <f t="shared" si="11"/>
        <v>MOD012</v>
      </c>
      <c r="D977" s="146" t="str">
        <f t="shared" si="11"/>
        <v>Avocado</v>
      </c>
      <c r="E977" s="146" t="str">
        <f t="shared" si="11"/>
        <v>Modifier</v>
      </c>
      <c r="F977" s="147" t="str">
        <f t="shared" si="11"/>
        <v>KITCHEN</v>
      </c>
      <c r="G977" s="145" t="s">
        <v>429</v>
      </c>
      <c r="H977" s="145" t="s">
        <v>18</v>
      </c>
      <c r="I977" s="145" t="s">
        <v>578</v>
      </c>
      <c r="J977" s="149">
        <v>180</v>
      </c>
      <c r="K977" s="149"/>
      <c r="L977" s="150">
        <v>0</v>
      </c>
      <c r="M977" s="150">
        <v>40.515000000000001</v>
      </c>
      <c r="N977" s="151">
        <v>12</v>
      </c>
    </row>
    <row r="978" spans="1:14" ht="15" hidden="1" customHeight="1">
      <c r="A978" t="str">
        <f>VLOOKUP(C978,'Main Data'!C:C,1,0)</f>
        <v>MOD013</v>
      </c>
      <c r="B978" s="146"/>
      <c r="C978" s="144" t="s">
        <v>1874</v>
      </c>
      <c r="D978" s="144" t="s">
        <v>1875</v>
      </c>
      <c r="E978" s="144" t="s">
        <v>30</v>
      </c>
      <c r="F978" s="144" t="s">
        <v>16</v>
      </c>
      <c r="G978" s="145" t="s">
        <v>427</v>
      </c>
      <c r="H978" s="145" t="s">
        <v>18</v>
      </c>
      <c r="I978" s="145" t="s">
        <v>578</v>
      </c>
      <c r="J978" s="149">
        <v>25</v>
      </c>
      <c r="K978" s="149"/>
      <c r="L978" s="150">
        <v>0</v>
      </c>
      <c r="M978" s="150">
        <v>1.9</v>
      </c>
      <c r="N978" s="151">
        <v>1</v>
      </c>
    </row>
    <row r="979" spans="1:14" ht="15" hidden="1" customHeight="1">
      <c r="A979" t="str">
        <f>VLOOKUP(C979,'Main Data'!C:C,1,0)</f>
        <v>MOD013</v>
      </c>
      <c r="B979" s="146"/>
      <c r="C979" s="146" t="str">
        <f t="shared" ref="C979:F980" si="12">C978</f>
        <v>MOD013</v>
      </c>
      <c r="D979" s="146" t="str">
        <f t="shared" si="12"/>
        <v>Beef Bacon</v>
      </c>
      <c r="E979" s="146" t="str">
        <f t="shared" si="12"/>
        <v>Modifier</v>
      </c>
      <c r="F979" s="147" t="str">
        <f t="shared" si="12"/>
        <v>KITCHEN</v>
      </c>
      <c r="G979" s="145" t="s">
        <v>17</v>
      </c>
      <c r="H979" s="145" t="s">
        <v>18</v>
      </c>
      <c r="I979" s="145" t="s">
        <v>578</v>
      </c>
      <c r="J979" s="149">
        <v>50</v>
      </c>
      <c r="K979" s="149"/>
      <c r="L979" s="150">
        <v>0</v>
      </c>
      <c r="M979" s="150">
        <v>3.8</v>
      </c>
      <c r="N979" s="151">
        <v>2</v>
      </c>
    </row>
    <row r="980" spans="1:14" ht="15" hidden="1" customHeight="1">
      <c r="A980" t="str">
        <f>VLOOKUP(C980,'Main Data'!C:C,1,0)</f>
        <v>MOD013</v>
      </c>
      <c r="B980" s="146"/>
      <c r="C980" s="146" t="str">
        <f t="shared" si="12"/>
        <v>MOD013</v>
      </c>
      <c r="D980" s="146" t="str">
        <f t="shared" si="12"/>
        <v>Beef Bacon</v>
      </c>
      <c r="E980" s="146" t="str">
        <f t="shared" si="12"/>
        <v>Modifier</v>
      </c>
      <c r="F980" s="147" t="str">
        <f t="shared" si="12"/>
        <v>KITCHEN</v>
      </c>
      <c r="G980" s="145" t="s">
        <v>429</v>
      </c>
      <c r="H980" s="145" t="s">
        <v>18</v>
      </c>
      <c r="I980" s="145" t="s">
        <v>578</v>
      </c>
      <c r="J980" s="149">
        <v>150</v>
      </c>
      <c r="K980" s="149"/>
      <c r="L980" s="150">
        <v>0</v>
      </c>
      <c r="M980" s="150">
        <v>11.4</v>
      </c>
      <c r="N980" s="151">
        <v>6</v>
      </c>
    </row>
    <row r="981" spans="1:14" ht="15" hidden="1" customHeight="1">
      <c r="A981" t="str">
        <f>VLOOKUP(C981,'Main Data'!C:C,1,0)</f>
        <v>MOD014</v>
      </c>
      <c r="B981" s="146"/>
      <c r="C981" s="144" t="s">
        <v>1876</v>
      </c>
      <c r="D981" s="144" t="s">
        <v>1877</v>
      </c>
      <c r="E981" s="144" t="s">
        <v>30</v>
      </c>
      <c r="F981" s="144" t="s">
        <v>16</v>
      </c>
      <c r="G981" s="145" t="s">
        <v>427</v>
      </c>
      <c r="H981" s="145" t="s">
        <v>18</v>
      </c>
      <c r="I981" s="145" t="s">
        <v>578</v>
      </c>
      <c r="J981" s="149">
        <v>195</v>
      </c>
      <c r="K981" s="149"/>
      <c r="L981" s="150">
        <v>0</v>
      </c>
      <c r="M981" s="150">
        <v>30.69</v>
      </c>
      <c r="N981" s="151">
        <v>3</v>
      </c>
    </row>
    <row r="982" spans="1:14" ht="15" hidden="1" customHeight="1">
      <c r="A982" t="str">
        <f>VLOOKUP(C982,'Main Data'!C:C,1,0)</f>
        <v>MOD014</v>
      </c>
      <c r="B982" s="146"/>
      <c r="C982" s="146" t="str">
        <f>C981</f>
        <v>MOD014</v>
      </c>
      <c r="D982" s="146" t="str">
        <f>D981</f>
        <v>Crab / 50g</v>
      </c>
      <c r="E982" s="146" t="str">
        <f>E981</f>
        <v>Modifier</v>
      </c>
      <c r="F982" s="147" t="str">
        <f>F981</f>
        <v>KITCHEN</v>
      </c>
      <c r="G982" s="145" t="s">
        <v>429</v>
      </c>
      <c r="H982" s="145" t="s">
        <v>18</v>
      </c>
      <c r="I982" s="145" t="s">
        <v>578</v>
      </c>
      <c r="J982" s="149">
        <v>65</v>
      </c>
      <c r="K982" s="149"/>
      <c r="L982" s="150">
        <v>0</v>
      </c>
      <c r="M982" s="150">
        <v>10.220000000000001</v>
      </c>
      <c r="N982" s="151">
        <v>1</v>
      </c>
    </row>
    <row r="983" spans="1:14" ht="15" hidden="1" customHeight="1">
      <c r="A983" t="str">
        <f>VLOOKUP(C983,'Main Data'!C:C,1,0)</f>
        <v>MOD016</v>
      </c>
      <c r="B983" s="146"/>
      <c r="C983" s="144" t="s">
        <v>1878</v>
      </c>
      <c r="D983" s="144" t="s">
        <v>1879</v>
      </c>
      <c r="E983" s="144" t="s">
        <v>30</v>
      </c>
      <c r="F983" s="144" t="s">
        <v>16</v>
      </c>
      <c r="G983" s="145" t="s">
        <v>17</v>
      </c>
      <c r="H983" s="145" t="s">
        <v>18</v>
      </c>
      <c r="I983" s="145" t="s">
        <v>578</v>
      </c>
      <c r="J983" s="149">
        <v>60</v>
      </c>
      <c r="K983" s="149"/>
      <c r="L983" s="150">
        <v>0</v>
      </c>
      <c r="M983" s="150">
        <v>28</v>
      </c>
      <c r="N983" s="151">
        <v>1</v>
      </c>
    </row>
    <row r="984" spans="1:14" ht="15" hidden="1" customHeight="1">
      <c r="A984" t="str">
        <f>VLOOKUP(C984,'Main Data'!C:C,1,0)</f>
        <v>MOD016</v>
      </c>
      <c r="B984" s="146"/>
      <c r="C984" s="146" t="str">
        <f>C983</f>
        <v>MOD016</v>
      </c>
      <c r="D984" s="146" t="str">
        <f>D983</f>
        <v>Red Caviar / 50g</v>
      </c>
      <c r="E984" s="146" t="str">
        <f>E983</f>
        <v>Modifier</v>
      </c>
      <c r="F984" s="147" t="str">
        <f>F983</f>
        <v>KITCHEN</v>
      </c>
      <c r="G984" s="145" t="s">
        <v>429</v>
      </c>
      <c r="H984" s="145" t="s">
        <v>18</v>
      </c>
      <c r="I984" s="145" t="s">
        <v>578</v>
      </c>
      <c r="J984" s="149">
        <v>60</v>
      </c>
      <c r="K984" s="149"/>
      <c r="L984" s="150">
        <v>0</v>
      </c>
      <c r="M984" s="150">
        <v>28</v>
      </c>
      <c r="N984" s="151">
        <v>1</v>
      </c>
    </row>
    <row r="985" spans="1:14" ht="15" hidden="1" customHeight="1">
      <c r="A985" t="str">
        <f>VLOOKUP(C985,'Main Data'!C:C,1,0)</f>
        <v>MOD017</v>
      </c>
      <c r="B985" s="146"/>
      <c r="C985" s="144" t="s">
        <v>1880</v>
      </c>
      <c r="D985" s="144" t="s">
        <v>1881</v>
      </c>
      <c r="E985" s="144" t="s">
        <v>30</v>
      </c>
      <c r="F985" s="144" t="s">
        <v>16</v>
      </c>
      <c r="G985" s="145" t="s">
        <v>427</v>
      </c>
      <c r="H985" s="145" t="s">
        <v>18</v>
      </c>
      <c r="I985" s="145" t="s">
        <v>578</v>
      </c>
      <c r="J985" s="149">
        <v>60</v>
      </c>
      <c r="K985" s="149"/>
      <c r="L985" s="150">
        <v>0</v>
      </c>
      <c r="M985" s="150">
        <v>11.2</v>
      </c>
      <c r="N985" s="151">
        <v>3</v>
      </c>
    </row>
    <row r="986" spans="1:14" ht="15" hidden="1" customHeight="1">
      <c r="A986" t="str">
        <f>VLOOKUP(C986,'Main Data'!C:C,1,0)</f>
        <v>MOD017</v>
      </c>
      <c r="B986" s="146"/>
      <c r="C986" s="146" t="str">
        <f t="shared" ref="C986:F987" si="13">C985</f>
        <v>MOD017</v>
      </c>
      <c r="D986" s="146" t="str">
        <f t="shared" si="13"/>
        <v>Salmon</v>
      </c>
      <c r="E986" s="146" t="str">
        <f t="shared" si="13"/>
        <v>Modifier</v>
      </c>
      <c r="F986" s="147" t="str">
        <f t="shared" si="13"/>
        <v>KITCHEN</v>
      </c>
      <c r="G986" s="145" t="s">
        <v>17</v>
      </c>
      <c r="H986" s="145" t="s">
        <v>18</v>
      </c>
      <c r="I986" s="145" t="s">
        <v>578</v>
      </c>
      <c r="J986" s="149">
        <v>120</v>
      </c>
      <c r="K986" s="149"/>
      <c r="L986" s="150">
        <v>4</v>
      </c>
      <c r="M986" s="150">
        <v>22.398</v>
      </c>
      <c r="N986" s="151">
        <v>6</v>
      </c>
    </row>
    <row r="987" spans="1:14" ht="15" hidden="1" customHeight="1">
      <c r="A987" t="str">
        <f>VLOOKUP(C987,'Main Data'!C:C,1,0)</f>
        <v>MOD017</v>
      </c>
      <c r="B987" s="146"/>
      <c r="C987" s="146" t="str">
        <f t="shared" si="13"/>
        <v>MOD017</v>
      </c>
      <c r="D987" s="146" t="str">
        <f t="shared" si="13"/>
        <v>Salmon</v>
      </c>
      <c r="E987" s="146" t="str">
        <f t="shared" si="13"/>
        <v>Modifier</v>
      </c>
      <c r="F987" s="147" t="str">
        <f t="shared" si="13"/>
        <v>KITCHEN</v>
      </c>
      <c r="G987" s="145" t="s">
        <v>429</v>
      </c>
      <c r="H987" s="145" t="s">
        <v>18</v>
      </c>
      <c r="I987" s="145" t="s">
        <v>578</v>
      </c>
      <c r="J987" s="149">
        <v>80</v>
      </c>
      <c r="K987" s="149"/>
      <c r="L987" s="150">
        <v>0</v>
      </c>
      <c r="M987" s="150">
        <v>14.94</v>
      </c>
      <c r="N987" s="151">
        <v>4</v>
      </c>
    </row>
    <row r="988" spans="1:14" ht="15" hidden="1" customHeight="1">
      <c r="A988" t="str">
        <f>VLOOKUP(C988,'Main Data'!C:C,1,0)</f>
        <v>MOD018</v>
      </c>
      <c r="B988" s="146"/>
      <c r="C988" s="144" t="s">
        <v>1882</v>
      </c>
      <c r="D988" s="144" t="s">
        <v>1883</v>
      </c>
      <c r="E988" s="144" t="s">
        <v>30</v>
      </c>
      <c r="F988" s="144" t="s">
        <v>16</v>
      </c>
      <c r="G988" s="145" t="s">
        <v>427</v>
      </c>
      <c r="H988" s="145" t="s">
        <v>18</v>
      </c>
      <c r="I988" s="145" t="s">
        <v>578</v>
      </c>
      <c r="J988" s="149">
        <v>30</v>
      </c>
      <c r="K988" s="149"/>
      <c r="L988" s="150">
        <v>0</v>
      </c>
      <c r="M988" s="150">
        <v>3.28</v>
      </c>
      <c r="N988" s="151">
        <v>2</v>
      </c>
    </row>
    <row r="989" spans="1:14" ht="15" hidden="1" customHeight="1">
      <c r="A989" t="str">
        <f>VLOOKUP(C989,'Main Data'!C:C,1,0)</f>
        <v>MOD018</v>
      </c>
      <c r="B989" s="146"/>
      <c r="C989" s="146" t="str">
        <f t="shared" ref="C989:F990" si="14">C988</f>
        <v>MOD018</v>
      </c>
      <c r="D989" s="146" t="str">
        <f t="shared" si="14"/>
        <v>Tomato</v>
      </c>
      <c r="E989" s="146" t="str">
        <f t="shared" si="14"/>
        <v>Modifier</v>
      </c>
      <c r="F989" s="147" t="str">
        <f t="shared" si="14"/>
        <v>KITCHEN</v>
      </c>
      <c r="G989" s="145" t="s">
        <v>17</v>
      </c>
      <c r="H989" s="145" t="s">
        <v>18</v>
      </c>
      <c r="I989" s="145" t="s">
        <v>578</v>
      </c>
      <c r="J989" s="149">
        <v>15</v>
      </c>
      <c r="K989" s="149"/>
      <c r="L989" s="150">
        <v>3</v>
      </c>
      <c r="M989" s="150">
        <v>1.55</v>
      </c>
      <c r="N989" s="151">
        <v>1</v>
      </c>
    </row>
    <row r="990" spans="1:14" ht="15" hidden="1" customHeight="1">
      <c r="A990" t="str">
        <f>VLOOKUP(C990,'Main Data'!C:C,1,0)</f>
        <v>MOD018</v>
      </c>
      <c r="B990" s="146"/>
      <c r="C990" s="146" t="str">
        <f t="shared" si="14"/>
        <v>MOD018</v>
      </c>
      <c r="D990" s="146" t="str">
        <f t="shared" si="14"/>
        <v>Tomato</v>
      </c>
      <c r="E990" s="146" t="str">
        <f t="shared" si="14"/>
        <v>Modifier</v>
      </c>
      <c r="F990" s="147" t="str">
        <f t="shared" si="14"/>
        <v>KITCHEN</v>
      </c>
      <c r="G990" s="145" t="s">
        <v>429</v>
      </c>
      <c r="H990" s="145" t="s">
        <v>18</v>
      </c>
      <c r="I990" s="145" t="s">
        <v>578</v>
      </c>
      <c r="J990" s="149">
        <v>105</v>
      </c>
      <c r="K990" s="149"/>
      <c r="L990" s="150">
        <v>0</v>
      </c>
      <c r="M990" s="150">
        <v>12.38</v>
      </c>
      <c r="N990" s="151">
        <v>7</v>
      </c>
    </row>
    <row r="991" spans="1:14" ht="15" hidden="1" customHeight="1">
      <c r="A991" t="str">
        <f>VLOOKUP(C991,'Main Data'!C:C,1,0)</f>
        <v>MOD019</v>
      </c>
      <c r="B991" s="146"/>
      <c r="C991" s="144" t="s">
        <v>1884</v>
      </c>
      <c r="D991" s="144" t="s">
        <v>1885</v>
      </c>
      <c r="E991" s="144" t="s">
        <v>30</v>
      </c>
      <c r="F991" s="144" t="s">
        <v>16</v>
      </c>
      <c r="G991" s="145" t="s">
        <v>427</v>
      </c>
      <c r="H991" s="145" t="s">
        <v>18</v>
      </c>
      <c r="I991" s="145" t="s">
        <v>578</v>
      </c>
      <c r="J991" s="149">
        <v>60</v>
      </c>
      <c r="K991" s="149"/>
      <c r="L991" s="150">
        <v>0</v>
      </c>
      <c r="M991" s="150">
        <v>7.5</v>
      </c>
      <c r="N991" s="151">
        <v>1</v>
      </c>
    </row>
    <row r="992" spans="1:14" ht="15" hidden="1" customHeight="1">
      <c r="A992" t="str">
        <f>VLOOKUP(C992,'Main Data'!C:C,1,0)</f>
        <v>MOD019</v>
      </c>
      <c r="B992" s="146"/>
      <c r="C992" s="146" t="str">
        <f>C991</f>
        <v>MOD019</v>
      </c>
      <c r="D992" s="146" t="str">
        <f>D991</f>
        <v>Truffle</v>
      </c>
      <c r="E992" s="146" t="str">
        <f>E991</f>
        <v>Modifier</v>
      </c>
      <c r="F992" s="147" t="str">
        <f>F991</f>
        <v>KITCHEN</v>
      </c>
      <c r="G992" s="145" t="s">
        <v>429</v>
      </c>
      <c r="H992" s="145" t="s">
        <v>18</v>
      </c>
      <c r="I992" s="145" t="s">
        <v>578</v>
      </c>
      <c r="J992" s="149">
        <v>60</v>
      </c>
      <c r="K992" s="149"/>
      <c r="L992" s="150">
        <v>0</v>
      </c>
      <c r="M992" s="150">
        <v>7.5</v>
      </c>
      <c r="N992" s="151">
        <v>1</v>
      </c>
    </row>
    <row r="993" spans="1:14" ht="15" hidden="1" customHeight="1">
      <c r="A993" t="str">
        <f>VLOOKUP(C993,'Main Data'!C:C,1,0)</f>
        <v>MOD022</v>
      </c>
      <c r="B993" s="146"/>
      <c r="C993" s="144" t="s">
        <v>1886</v>
      </c>
      <c r="D993" s="144" t="s">
        <v>1887</v>
      </c>
      <c r="E993" s="144" t="s">
        <v>30</v>
      </c>
      <c r="F993" s="144" t="s">
        <v>16</v>
      </c>
      <c r="G993" s="145" t="s">
        <v>427</v>
      </c>
      <c r="H993" s="145" t="s">
        <v>18</v>
      </c>
      <c r="I993" s="145" t="s">
        <v>1888</v>
      </c>
      <c r="J993" s="149">
        <v>40</v>
      </c>
      <c r="K993" s="149"/>
      <c r="L993" s="150">
        <v>0</v>
      </c>
      <c r="M993" s="150">
        <v>10.06</v>
      </c>
      <c r="N993" s="151">
        <v>2</v>
      </c>
    </row>
    <row r="994" spans="1:14" ht="15" hidden="1" customHeight="1">
      <c r="A994" t="str">
        <f>VLOOKUP(C994,'Main Data'!C:C,1,0)</f>
        <v>MOD022</v>
      </c>
      <c r="B994" s="146"/>
      <c r="C994" s="146" t="str">
        <f>C993</f>
        <v>MOD022</v>
      </c>
      <c r="D994" s="146" t="str">
        <f>D993</f>
        <v>Add Chicken 100GR</v>
      </c>
      <c r="E994" s="146" t="str">
        <f>E993</f>
        <v>Modifier</v>
      </c>
      <c r="F994" s="147" t="str">
        <f>F993</f>
        <v>KITCHEN</v>
      </c>
      <c r="G994" s="145" t="s">
        <v>1037</v>
      </c>
      <c r="H994" s="145" t="s">
        <v>18</v>
      </c>
      <c r="I994" s="145" t="s">
        <v>1888</v>
      </c>
      <c r="J994" s="149">
        <v>40</v>
      </c>
      <c r="K994" s="149"/>
      <c r="L994" s="150">
        <v>0</v>
      </c>
      <c r="M994" s="150">
        <v>9.66</v>
      </c>
      <c r="N994" s="151">
        <v>2</v>
      </c>
    </row>
    <row r="995" spans="1:14" ht="15" customHeight="1">
      <c r="A995" t="e">
        <f>VLOOKUP(C995,'Main Data'!C:C,1,0)</f>
        <v>#N/A</v>
      </c>
      <c r="B995" s="146"/>
      <c r="C995" s="145" t="s">
        <v>1889</v>
      </c>
      <c r="D995" s="145" t="s">
        <v>1890</v>
      </c>
      <c r="E995" s="145" t="s">
        <v>76</v>
      </c>
      <c r="F995" s="145" t="s">
        <v>77</v>
      </c>
      <c r="G995" s="145" t="s">
        <v>78</v>
      </c>
      <c r="H995" s="145" t="s">
        <v>79</v>
      </c>
      <c r="I995" s="145" t="s">
        <v>80</v>
      </c>
      <c r="J995" s="149">
        <v>360</v>
      </c>
      <c r="K995" s="149"/>
      <c r="L995" s="150">
        <v>0</v>
      </c>
      <c r="M995" s="150">
        <v>112.91</v>
      </c>
      <c r="N995" s="151">
        <v>3</v>
      </c>
    </row>
    <row r="996" spans="1:14" ht="15" customHeight="1">
      <c r="A996" t="e">
        <f>VLOOKUP(C996,'Main Data'!C:C,1,0)</f>
        <v>#N/A</v>
      </c>
      <c r="B996" s="146"/>
      <c r="C996" s="145" t="s">
        <v>1891</v>
      </c>
      <c r="D996" s="145" t="s">
        <v>1892</v>
      </c>
      <c r="E996" s="145" t="s">
        <v>76</v>
      </c>
      <c r="F996" s="145" t="s">
        <v>77</v>
      </c>
      <c r="G996" s="145" t="s">
        <v>78</v>
      </c>
      <c r="H996" s="145" t="s">
        <v>79</v>
      </c>
      <c r="I996" s="145" t="s">
        <v>80</v>
      </c>
      <c r="J996" s="149">
        <v>40</v>
      </c>
      <c r="K996" s="149"/>
      <c r="L996" s="150">
        <v>0</v>
      </c>
      <c r="M996" s="150">
        <v>0</v>
      </c>
      <c r="N996" s="151">
        <v>1</v>
      </c>
    </row>
    <row r="997" spans="1:14" ht="15" customHeight="1">
      <c r="A997" t="e">
        <f>VLOOKUP(C997,'Main Data'!C:C,1,0)</f>
        <v>#N/A</v>
      </c>
      <c r="B997" s="146"/>
      <c r="C997" s="145" t="s">
        <v>1893</v>
      </c>
      <c r="D997" s="145" t="s">
        <v>1894</v>
      </c>
      <c r="E997" s="145" t="s">
        <v>76</v>
      </c>
      <c r="F997" s="145" t="s">
        <v>77</v>
      </c>
      <c r="G997" s="145" t="s">
        <v>78</v>
      </c>
      <c r="H997" s="145" t="s">
        <v>79</v>
      </c>
      <c r="I997" s="145" t="s">
        <v>80</v>
      </c>
      <c r="J997" s="149">
        <v>120</v>
      </c>
      <c r="K997" s="149"/>
      <c r="L997" s="150">
        <v>0</v>
      </c>
      <c r="M997" s="150">
        <v>0</v>
      </c>
      <c r="N997" s="151">
        <v>1</v>
      </c>
    </row>
    <row r="998" spans="1:14" ht="15" customHeight="1">
      <c r="A998" t="e">
        <f>VLOOKUP(C998,'Main Data'!C:C,1,0)</f>
        <v>#N/A</v>
      </c>
      <c r="B998" s="146"/>
      <c r="C998" s="145" t="s">
        <v>1895</v>
      </c>
      <c r="D998" s="145" t="s">
        <v>1896</v>
      </c>
      <c r="E998" s="145" t="s">
        <v>76</v>
      </c>
      <c r="F998" s="145" t="s">
        <v>77</v>
      </c>
      <c r="G998" s="145" t="s">
        <v>78</v>
      </c>
      <c r="H998" s="145" t="s">
        <v>79</v>
      </c>
      <c r="I998" s="145" t="s">
        <v>80</v>
      </c>
      <c r="J998" s="149">
        <v>600</v>
      </c>
      <c r="K998" s="149"/>
      <c r="L998" s="150">
        <v>0</v>
      </c>
      <c r="M998" s="150">
        <v>0</v>
      </c>
      <c r="N998" s="151">
        <v>10</v>
      </c>
    </row>
    <row r="999" spans="1:14" ht="15" customHeight="1">
      <c r="A999" t="e">
        <f>VLOOKUP(C999,'Main Data'!C:C,1,0)</f>
        <v>#N/A</v>
      </c>
      <c r="B999" s="146"/>
      <c r="C999" s="145" t="s">
        <v>1897</v>
      </c>
      <c r="D999" s="145" t="s">
        <v>1898</v>
      </c>
      <c r="E999" s="145" t="s">
        <v>76</v>
      </c>
      <c r="F999" s="145" t="s">
        <v>77</v>
      </c>
      <c r="G999" s="145" t="s">
        <v>78</v>
      </c>
      <c r="H999" s="145" t="s">
        <v>79</v>
      </c>
      <c r="I999" s="145" t="s">
        <v>83</v>
      </c>
      <c r="J999" s="149">
        <v>75</v>
      </c>
      <c r="K999" s="149"/>
      <c r="L999" s="150">
        <v>0</v>
      </c>
      <c r="M999" s="150">
        <v>0</v>
      </c>
      <c r="N999" s="151">
        <v>1</v>
      </c>
    </row>
    <row r="1000" spans="1:14" ht="15" customHeight="1">
      <c r="A1000" t="e">
        <f>VLOOKUP(C1000,'Main Data'!C:C,1,0)</f>
        <v>#N/A</v>
      </c>
      <c r="B1000" s="146"/>
      <c r="C1000" s="145" t="s">
        <v>1899</v>
      </c>
      <c r="D1000" s="145" t="s">
        <v>1900</v>
      </c>
      <c r="E1000" s="145" t="s">
        <v>76</v>
      </c>
      <c r="F1000" s="145" t="s">
        <v>77</v>
      </c>
      <c r="G1000" s="145" t="s">
        <v>78</v>
      </c>
      <c r="H1000" s="145" t="s">
        <v>79</v>
      </c>
      <c r="I1000" s="145" t="s">
        <v>86</v>
      </c>
      <c r="J1000" s="149">
        <v>460</v>
      </c>
      <c r="K1000" s="149"/>
      <c r="L1000" s="150">
        <v>0</v>
      </c>
      <c r="M1000" s="150">
        <v>205</v>
      </c>
      <c r="N1000" s="151">
        <v>2</v>
      </c>
    </row>
    <row r="1001" spans="1:14" ht="15" customHeight="1">
      <c r="A1001" t="e">
        <f>VLOOKUP(C1001,'Main Data'!C:C,1,0)</f>
        <v>#N/A</v>
      </c>
      <c r="B1001" s="146"/>
      <c r="C1001" s="145" t="s">
        <v>1901</v>
      </c>
      <c r="D1001" s="145" t="s">
        <v>1902</v>
      </c>
      <c r="E1001" s="145" t="s">
        <v>76</v>
      </c>
      <c r="F1001" s="145" t="s">
        <v>77</v>
      </c>
      <c r="G1001" s="145" t="s">
        <v>78</v>
      </c>
      <c r="H1001" s="145" t="s">
        <v>79</v>
      </c>
      <c r="I1001" s="145" t="s">
        <v>86</v>
      </c>
      <c r="J1001" s="149">
        <v>245</v>
      </c>
      <c r="K1001" s="149"/>
      <c r="L1001" s="150">
        <v>0</v>
      </c>
      <c r="M1001" s="150">
        <v>24.94</v>
      </c>
      <c r="N1001" s="151">
        <v>1</v>
      </c>
    </row>
    <row r="1002" spans="1:14" ht="15" hidden="1" customHeight="1">
      <c r="B1002" s="152"/>
      <c r="C1002" s="152"/>
      <c r="D1002" s="152"/>
      <c r="E1002" s="152"/>
      <c r="F1002" s="152"/>
      <c r="G1002" s="152"/>
      <c r="H1002" s="152"/>
      <c r="I1002" s="152"/>
      <c r="J1002" s="153">
        <f>SUM(J2:J1001)</f>
        <v>1826271.9</v>
      </c>
      <c r="K1002" s="153">
        <f>SUM(K2:K1001)</f>
        <v>0</v>
      </c>
      <c r="L1002" s="153">
        <f>SUM(L2:L1001)</f>
        <v>25152.95</v>
      </c>
      <c r="M1002" s="153">
        <f>SUM(M2:M1001)</f>
        <v>191091.715236958</v>
      </c>
      <c r="N1002" s="153">
        <f>SUM(N2:N1001)</f>
        <v>25552.76</v>
      </c>
    </row>
  </sheetData>
  <autoFilter ref="A1:N1002" xr:uid="{00000000-0009-0000-0000-000000000000}">
    <filterColumn colId="0">
      <filters>
        <filter val="#N/A"/>
      </filters>
    </filterColumn>
  </autoFilter>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756"/>
  <sheetViews>
    <sheetView topLeftCell="B1" workbookViewId="0">
      <selection activeCell="G1" sqref="G1"/>
    </sheetView>
  </sheetViews>
  <sheetFormatPr defaultColWidth="8.81640625" defaultRowHeight="14.5"/>
  <cols>
    <col min="1" max="1" width="16.36328125" style="1" customWidth="1"/>
    <col min="2" max="2" width="23.453125" style="1" customWidth="1"/>
    <col min="3" max="3" width="9.453125" style="1" customWidth="1"/>
    <col min="4" max="4" width="26.81640625" style="1" customWidth="1"/>
    <col min="5" max="5" width="13" style="1" customWidth="1"/>
    <col min="6" max="6" width="28.1796875" style="1" customWidth="1"/>
    <col min="7" max="7" width="19.6328125" style="1" customWidth="1"/>
    <col min="8" max="8" width="23.453125" style="1" customWidth="1"/>
    <col min="9" max="9" width="22.81640625" style="1" customWidth="1"/>
    <col min="10" max="10" width="31.81640625" style="1" customWidth="1"/>
    <col min="11" max="11" width="9" style="1" customWidth="1"/>
    <col min="12" max="12" width="20.6328125" style="1" customWidth="1"/>
    <col min="13" max="13" width="9.54296875" style="1" customWidth="1"/>
    <col min="14" max="14" width="8" style="1" customWidth="1"/>
    <col min="15" max="15" width="16.36328125" style="1" customWidth="1"/>
    <col min="16" max="16" width="8.54296875" style="1" customWidth="1"/>
    <col min="17" max="17" width="13.90625" style="1" customWidth="1"/>
    <col min="18" max="18" width="14.36328125" style="1" customWidth="1"/>
    <col min="19" max="19" width="16.54296875" style="1" customWidth="1"/>
    <col min="20" max="16384" width="8.81640625" style="1"/>
  </cols>
  <sheetData>
    <row r="1" spans="1:19">
      <c r="A1" s="2" t="s">
        <v>0</v>
      </c>
      <c r="B1" s="3" t="s">
        <v>1</v>
      </c>
      <c r="C1" s="4" t="s">
        <v>2</v>
      </c>
      <c r="D1" s="4" t="s">
        <v>3</v>
      </c>
      <c r="E1" s="4" t="s">
        <v>4</v>
      </c>
      <c r="F1" s="4" t="s">
        <v>5</v>
      </c>
      <c r="G1" s="4" t="s">
        <v>6</v>
      </c>
      <c r="H1" s="4" t="s">
        <v>7</v>
      </c>
      <c r="I1" s="4" t="s">
        <v>8</v>
      </c>
      <c r="J1" s="9" t="s">
        <v>9</v>
      </c>
      <c r="K1" s="9" t="s">
        <v>10</v>
      </c>
      <c r="L1" s="9" t="s">
        <v>11</v>
      </c>
      <c r="M1" s="9" t="s">
        <v>12</v>
      </c>
      <c r="N1" s="10" t="s">
        <v>1994</v>
      </c>
      <c r="O1" s="10" t="s">
        <v>13</v>
      </c>
      <c r="P1" s="11" t="s">
        <v>1995</v>
      </c>
      <c r="Q1" s="17">
        <v>0.1</v>
      </c>
      <c r="R1" s="17">
        <v>0.2</v>
      </c>
      <c r="S1" s="1" t="s">
        <v>4840</v>
      </c>
    </row>
    <row r="2" spans="1:19">
      <c r="A2" s="5" t="s">
        <v>17</v>
      </c>
      <c r="B2" s="5" t="s">
        <v>1948</v>
      </c>
      <c r="C2" s="6" t="s">
        <v>14</v>
      </c>
      <c r="D2" s="6" t="s">
        <v>15</v>
      </c>
      <c r="E2" s="6" t="s">
        <v>3</v>
      </c>
      <c r="F2" s="6" t="s">
        <v>16</v>
      </c>
      <c r="G2" s="6" t="s">
        <v>17</v>
      </c>
      <c r="H2" s="6" t="s">
        <v>18</v>
      </c>
      <c r="I2" s="6" t="s">
        <v>19</v>
      </c>
      <c r="J2" s="12">
        <v>5001.3999999999996</v>
      </c>
      <c r="K2" s="12">
        <f t="shared" ref="K2:K65" si="0">J2-N2</f>
        <v>4401.4431999999997</v>
      </c>
      <c r="L2" s="13">
        <v>1.76</v>
      </c>
      <c r="M2" s="13">
        <v>0</v>
      </c>
      <c r="N2" s="14">
        <f t="shared" ref="N2:N65" si="1">(J2-L2)*12%</f>
        <v>599.95680000000004</v>
      </c>
      <c r="O2" s="15">
        <v>133</v>
      </c>
      <c r="P2" s="16">
        <f t="shared" ref="P2:P65" si="2">IFERROR(M2/K2,100%)</f>
        <v>0</v>
      </c>
      <c r="Q2" s="5" t="str">
        <f t="shared" ref="Q2:Q65" si="3">IF(P2&gt;10%,"High then 10%","Low Then 10%")</f>
        <v>Low Then 10%</v>
      </c>
      <c r="R2" s="5" t="str">
        <f t="shared" ref="R2:R65" si="4">IF(P2&gt;20%,"High Then 20%","Low Then 20%")</f>
        <v>Low Then 20%</v>
      </c>
      <c r="S2" s="1" t="str">
        <f t="shared" ref="S2:S65" si="5">IF(P2=100%,"Modifier",IF(P2&gt;30%,"Above 30% COGS",IF(P2&gt;20%,"20% To 30% COGS",IF(P2&gt;10%,"10% To 20% COGS",IF(P2&gt;0%,"Below 10% COGS","Open Items")))))</f>
        <v>Open Items</v>
      </c>
    </row>
    <row r="3" spans="1:19">
      <c r="A3" s="5" t="s">
        <v>23</v>
      </c>
      <c r="B3" s="7" t="s">
        <v>24</v>
      </c>
      <c r="C3" s="6" t="s">
        <v>20</v>
      </c>
      <c r="D3" s="6" t="s">
        <v>21</v>
      </c>
      <c r="E3" s="6" t="s">
        <v>3</v>
      </c>
      <c r="F3" s="6" t="s">
        <v>22</v>
      </c>
      <c r="G3" s="6" t="s">
        <v>23</v>
      </c>
      <c r="H3" s="6" t="s">
        <v>24</v>
      </c>
      <c r="I3" s="6" t="s">
        <v>19</v>
      </c>
      <c r="J3" s="12">
        <v>400</v>
      </c>
      <c r="K3" s="12">
        <f t="shared" si="0"/>
        <v>352.15960000000001</v>
      </c>
      <c r="L3" s="13">
        <v>1.33</v>
      </c>
      <c r="M3" s="13">
        <v>0</v>
      </c>
      <c r="N3" s="14">
        <f t="shared" si="1"/>
        <v>47.840400000000002</v>
      </c>
      <c r="O3" s="15">
        <v>31</v>
      </c>
      <c r="P3" s="16">
        <f t="shared" si="2"/>
        <v>0</v>
      </c>
      <c r="Q3" s="5" t="str">
        <f t="shared" si="3"/>
        <v>Low Then 10%</v>
      </c>
      <c r="R3" s="5" t="str">
        <f t="shared" si="4"/>
        <v>Low Then 20%</v>
      </c>
      <c r="S3" s="1" t="str">
        <f t="shared" si="5"/>
        <v>Open Items</v>
      </c>
    </row>
    <row r="4" spans="1:19">
      <c r="A4" s="5" t="s">
        <v>23</v>
      </c>
      <c r="B4" s="7" t="s">
        <v>24</v>
      </c>
      <c r="C4" s="6" t="s">
        <v>28</v>
      </c>
      <c r="D4" s="6" t="s">
        <v>29</v>
      </c>
      <c r="E4" s="6" t="s">
        <v>30</v>
      </c>
      <c r="F4" s="6" t="s">
        <v>22</v>
      </c>
      <c r="G4" s="6" t="s">
        <v>23</v>
      </c>
      <c r="H4" s="6" t="s">
        <v>24</v>
      </c>
      <c r="I4" s="6" t="s">
        <v>31</v>
      </c>
      <c r="J4" s="12">
        <v>0</v>
      </c>
      <c r="K4" s="12">
        <f t="shared" si="0"/>
        <v>0</v>
      </c>
      <c r="L4" s="13">
        <v>0</v>
      </c>
      <c r="M4" s="13">
        <v>620.21660070877999</v>
      </c>
      <c r="N4" s="14">
        <f t="shared" si="1"/>
        <v>0</v>
      </c>
      <c r="O4" s="15">
        <v>654</v>
      </c>
      <c r="P4" s="16">
        <f t="shared" si="2"/>
        <v>1</v>
      </c>
      <c r="Q4" s="5" t="str">
        <f t="shared" si="3"/>
        <v>High then 10%</v>
      </c>
      <c r="R4" s="5" t="str">
        <f t="shared" si="4"/>
        <v>High Then 20%</v>
      </c>
      <c r="S4" s="1" t="str">
        <f t="shared" si="5"/>
        <v>Modifier</v>
      </c>
    </row>
    <row r="5" spans="1:19">
      <c r="A5" s="5" t="s">
        <v>23</v>
      </c>
      <c r="B5" s="7" t="s">
        <v>24</v>
      </c>
      <c r="C5" s="6" t="s">
        <v>32</v>
      </c>
      <c r="D5" s="6" t="s">
        <v>33</v>
      </c>
      <c r="E5" s="6" t="s">
        <v>30</v>
      </c>
      <c r="F5" s="6" t="s">
        <v>22</v>
      </c>
      <c r="G5" s="6" t="s">
        <v>23</v>
      </c>
      <c r="H5" s="6" t="s">
        <v>24</v>
      </c>
      <c r="I5" s="6" t="s">
        <v>31</v>
      </c>
      <c r="J5" s="12">
        <v>0</v>
      </c>
      <c r="K5" s="12">
        <f t="shared" si="0"/>
        <v>0</v>
      </c>
      <c r="L5" s="13">
        <v>0</v>
      </c>
      <c r="M5" s="13">
        <v>447.74</v>
      </c>
      <c r="N5" s="14">
        <f t="shared" si="1"/>
        <v>0</v>
      </c>
      <c r="O5" s="15">
        <v>136</v>
      </c>
      <c r="P5" s="16">
        <f t="shared" si="2"/>
        <v>1</v>
      </c>
      <c r="Q5" s="5" t="str">
        <f t="shared" si="3"/>
        <v>High then 10%</v>
      </c>
      <c r="R5" s="5" t="str">
        <f t="shared" si="4"/>
        <v>High Then 20%</v>
      </c>
      <c r="S5" s="1" t="str">
        <f t="shared" si="5"/>
        <v>Modifier</v>
      </c>
    </row>
    <row r="6" spans="1:19">
      <c r="A6" s="5" t="s">
        <v>23</v>
      </c>
      <c r="B6" s="7" t="s">
        <v>24</v>
      </c>
      <c r="C6" s="6" t="s">
        <v>34</v>
      </c>
      <c r="D6" s="6" t="s">
        <v>35</v>
      </c>
      <c r="E6" s="6" t="s">
        <v>30</v>
      </c>
      <c r="F6" s="6" t="s">
        <v>22</v>
      </c>
      <c r="G6" s="6" t="s">
        <v>23</v>
      </c>
      <c r="H6" s="6" t="s">
        <v>24</v>
      </c>
      <c r="I6" s="6" t="s">
        <v>36</v>
      </c>
      <c r="J6" s="12">
        <v>0</v>
      </c>
      <c r="K6" s="12">
        <f t="shared" si="0"/>
        <v>0</v>
      </c>
      <c r="L6" s="13">
        <v>0</v>
      </c>
      <c r="M6" s="13">
        <v>2.09</v>
      </c>
      <c r="N6" s="14">
        <f t="shared" si="1"/>
        <v>0</v>
      </c>
      <c r="O6" s="15">
        <v>1</v>
      </c>
      <c r="P6" s="16">
        <f t="shared" si="2"/>
        <v>1</v>
      </c>
      <c r="Q6" s="5" t="str">
        <f t="shared" si="3"/>
        <v>High then 10%</v>
      </c>
      <c r="R6" s="5" t="str">
        <f t="shared" si="4"/>
        <v>High Then 20%</v>
      </c>
      <c r="S6" s="1" t="str">
        <f t="shared" si="5"/>
        <v>Modifier</v>
      </c>
    </row>
    <row r="7" spans="1:19">
      <c r="A7" s="5" t="s">
        <v>23</v>
      </c>
      <c r="B7" s="7" t="s">
        <v>24</v>
      </c>
      <c r="C7" s="6" t="s">
        <v>37</v>
      </c>
      <c r="D7" s="6" t="s">
        <v>38</v>
      </c>
      <c r="E7" s="6" t="s">
        <v>30</v>
      </c>
      <c r="F7" s="6" t="s">
        <v>22</v>
      </c>
      <c r="G7" s="6" t="s">
        <v>23</v>
      </c>
      <c r="H7" s="6" t="s">
        <v>24</v>
      </c>
      <c r="I7" s="6" t="s">
        <v>36</v>
      </c>
      <c r="J7" s="12">
        <v>0</v>
      </c>
      <c r="K7" s="12">
        <f t="shared" si="0"/>
        <v>0</v>
      </c>
      <c r="L7" s="13">
        <v>0</v>
      </c>
      <c r="M7" s="13">
        <v>8.67</v>
      </c>
      <c r="N7" s="14">
        <f t="shared" si="1"/>
        <v>0</v>
      </c>
      <c r="O7" s="15">
        <v>3</v>
      </c>
      <c r="P7" s="16">
        <f t="shared" si="2"/>
        <v>1</v>
      </c>
      <c r="Q7" s="5" t="str">
        <f t="shared" si="3"/>
        <v>High then 10%</v>
      </c>
      <c r="R7" s="5" t="str">
        <f t="shared" si="4"/>
        <v>High Then 20%</v>
      </c>
      <c r="S7" s="1" t="str">
        <f t="shared" si="5"/>
        <v>Modifier</v>
      </c>
    </row>
    <row r="8" spans="1:19">
      <c r="A8" s="5" t="s">
        <v>23</v>
      </c>
      <c r="B8" s="7" t="s">
        <v>24</v>
      </c>
      <c r="C8" s="6" t="s">
        <v>39</v>
      </c>
      <c r="D8" s="6" t="s">
        <v>40</v>
      </c>
      <c r="E8" s="6" t="s">
        <v>30</v>
      </c>
      <c r="F8" s="6" t="s">
        <v>22</v>
      </c>
      <c r="G8" s="6" t="s">
        <v>23</v>
      </c>
      <c r="H8" s="6" t="s">
        <v>24</v>
      </c>
      <c r="I8" s="6" t="s">
        <v>36</v>
      </c>
      <c r="J8" s="12">
        <v>0</v>
      </c>
      <c r="K8" s="12">
        <f t="shared" si="0"/>
        <v>0</v>
      </c>
      <c r="L8" s="13">
        <v>0</v>
      </c>
      <c r="M8" s="13">
        <v>12.36</v>
      </c>
      <c r="N8" s="14">
        <f t="shared" si="1"/>
        <v>0</v>
      </c>
      <c r="O8" s="15">
        <v>6</v>
      </c>
      <c r="P8" s="16">
        <f t="shared" si="2"/>
        <v>1</v>
      </c>
      <c r="Q8" s="5" t="str">
        <f t="shared" si="3"/>
        <v>High then 10%</v>
      </c>
      <c r="R8" s="5" t="str">
        <f t="shared" si="4"/>
        <v>High Then 20%</v>
      </c>
      <c r="S8" s="1" t="str">
        <f t="shared" si="5"/>
        <v>Modifier</v>
      </c>
    </row>
    <row r="9" spans="1:19">
      <c r="A9" s="5" t="s">
        <v>17</v>
      </c>
      <c r="B9" s="5" t="s">
        <v>1948</v>
      </c>
      <c r="C9" s="6" t="s">
        <v>41</v>
      </c>
      <c r="D9" s="6" t="s">
        <v>42</v>
      </c>
      <c r="E9" s="6" t="s">
        <v>30</v>
      </c>
      <c r="F9" s="6" t="s">
        <v>16</v>
      </c>
      <c r="G9" s="6" t="s">
        <v>43</v>
      </c>
      <c r="H9" s="6" t="s">
        <v>18</v>
      </c>
      <c r="I9" s="6" t="s">
        <v>44</v>
      </c>
      <c r="J9" s="12">
        <v>0</v>
      </c>
      <c r="K9" s="12">
        <f t="shared" si="0"/>
        <v>0</v>
      </c>
      <c r="L9" s="13">
        <v>0</v>
      </c>
      <c r="M9" s="13">
        <v>0</v>
      </c>
      <c r="N9" s="14">
        <f t="shared" si="1"/>
        <v>0</v>
      </c>
      <c r="O9" s="15">
        <v>2</v>
      </c>
      <c r="P9" s="16">
        <f t="shared" si="2"/>
        <v>1</v>
      </c>
      <c r="Q9" s="5" t="str">
        <f t="shared" si="3"/>
        <v>High then 10%</v>
      </c>
      <c r="R9" s="5" t="str">
        <f t="shared" si="4"/>
        <v>High Then 20%</v>
      </c>
      <c r="S9" s="1" t="str">
        <f t="shared" si="5"/>
        <v>Modifier</v>
      </c>
    </row>
    <row r="10" spans="1:19">
      <c r="A10" s="5" t="s">
        <v>17</v>
      </c>
      <c r="B10" s="5" t="s">
        <v>1948</v>
      </c>
      <c r="C10" s="6" t="s">
        <v>45</v>
      </c>
      <c r="D10" s="6" t="s">
        <v>46</v>
      </c>
      <c r="E10" s="6" t="s">
        <v>30</v>
      </c>
      <c r="F10" s="6" t="s">
        <v>16</v>
      </c>
      <c r="G10" s="6" t="s">
        <v>43</v>
      </c>
      <c r="H10" s="6" t="s">
        <v>18</v>
      </c>
      <c r="I10" s="6" t="s">
        <v>44</v>
      </c>
      <c r="J10" s="12">
        <v>0</v>
      </c>
      <c r="K10" s="12">
        <f t="shared" si="0"/>
        <v>0</v>
      </c>
      <c r="L10" s="13">
        <v>0</v>
      </c>
      <c r="M10" s="13">
        <v>0</v>
      </c>
      <c r="N10" s="14">
        <f t="shared" si="1"/>
        <v>0</v>
      </c>
      <c r="O10" s="15">
        <v>27</v>
      </c>
      <c r="P10" s="16">
        <f t="shared" si="2"/>
        <v>1</v>
      </c>
      <c r="Q10" s="5" t="str">
        <f t="shared" si="3"/>
        <v>High then 10%</v>
      </c>
      <c r="R10" s="5" t="str">
        <f t="shared" si="4"/>
        <v>High Then 20%</v>
      </c>
      <c r="S10" s="1" t="str">
        <f t="shared" si="5"/>
        <v>Modifier</v>
      </c>
    </row>
    <row r="11" spans="1:19">
      <c r="A11" s="5" t="s">
        <v>17</v>
      </c>
      <c r="B11" s="5" t="s">
        <v>1948</v>
      </c>
      <c r="C11" s="6" t="s">
        <v>47</v>
      </c>
      <c r="D11" s="6" t="s">
        <v>48</v>
      </c>
      <c r="E11" s="6" t="s">
        <v>30</v>
      </c>
      <c r="F11" s="6" t="s">
        <v>16</v>
      </c>
      <c r="G11" s="6" t="s">
        <v>43</v>
      </c>
      <c r="H11" s="6" t="s">
        <v>18</v>
      </c>
      <c r="I11" s="6" t="s">
        <v>44</v>
      </c>
      <c r="J11" s="12">
        <v>0</v>
      </c>
      <c r="K11" s="12">
        <f t="shared" si="0"/>
        <v>0</v>
      </c>
      <c r="L11" s="13">
        <v>0</v>
      </c>
      <c r="M11" s="13">
        <v>0</v>
      </c>
      <c r="N11" s="14">
        <f t="shared" si="1"/>
        <v>0</v>
      </c>
      <c r="O11" s="15">
        <v>91</v>
      </c>
      <c r="P11" s="16">
        <f t="shared" si="2"/>
        <v>1</v>
      </c>
      <c r="Q11" s="5" t="str">
        <f t="shared" si="3"/>
        <v>High then 10%</v>
      </c>
      <c r="R11" s="5" t="str">
        <f t="shared" si="4"/>
        <v>High Then 20%</v>
      </c>
      <c r="S11" s="1" t="str">
        <f t="shared" si="5"/>
        <v>Modifier</v>
      </c>
    </row>
    <row r="12" spans="1:19">
      <c r="A12" s="5" t="s">
        <v>17</v>
      </c>
      <c r="B12" s="5" t="s">
        <v>1948</v>
      </c>
      <c r="C12" s="6" t="s">
        <v>49</v>
      </c>
      <c r="D12" s="6" t="s">
        <v>50</v>
      </c>
      <c r="E12" s="6" t="s">
        <v>30</v>
      </c>
      <c r="F12" s="6" t="s">
        <v>16</v>
      </c>
      <c r="G12" s="6" t="s">
        <v>43</v>
      </c>
      <c r="H12" s="6" t="s">
        <v>18</v>
      </c>
      <c r="I12" s="6" t="s">
        <v>44</v>
      </c>
      <c r="J12" s="12">
        <v>0</v>
      </c>
      <c r="K12" s="12">
        <f t="shared" si="0"/>
        <v>0</v>
      </c>
      <c r="L12" s="13">
        <v>0</v>
      </c>
      <c r="M12" s="13">
        <v>0</v>
      </c>
      <c r="N12" s="14">
        <f t="shared" si="1"/>
        <v>0</v>
      </c>
      <c r="O12" s="15">
        <v>102</v>
      </c>
      <c r="P12" s="16">
        <f t="shared" si="2"/>
        <v>1</v>
      </c>
      <c r="Q12" s="5" t="str">
        <f t="shared" si="3"/>
        <v>High then 10%</v>
      </c>
      <c r="R12" s="5" t="str">
        <f t="shared" si="4"/>
        <v>High Then 20%</v>
      </c>
      <c r="S12" s="1" t="str">
        <f t="shared" si="5"/>
        <v>Modifier</v>
      </c>
    </row>
    <row r="13" spans="1:19">
      <c r="A13" s="5" t="s">
        <v>17</v>
      </c>
      <c r="B13" s="5" t="s">
        <v>1948</v>
      </c>
      <c r="C13" s="6" t="s">
        <v>51</v>
      </c>
      <c r="D13" s="6" t="s">
        <v>52</v>
      </c>
      <c r="E13" s="6" t="s">
        <v>30</v>
      </c>
      <c r="F13" s="6" t="s">
        <v>16</v>
      </c>
      <c r="G13" s="6" t="s">
        <v>43</v>
      </c>
      <c r="H13" s="6" t="s">
        <v>18</v>
      </c>
      <c r="I13" s="6" t="s">
        <v>44</v>
      </c>
      <c r="J13" s="12">
        <v>0</v>
      </c>
      <c r="K13" s="12">
        <f t="shared" si="0"/>
        <v>0</v>
      </c>
      <c r="L13" s="13">
        <v>0</v>
      </c>
      <c r="M13" s="13">
        <v>0</v>
      </c>
      <c r="N13" s="14">
        <f t="shared" si="1"/>
        <v>0</v>
      </c>
      <c r="O13" s="15">
        <v>97</v>
      </c>
      <c r="P13" s="16">
        <f t="shared" si="2"/>
        <v>1</v>
      </c>
      <c r="Q13" s="5" t="str">
        <f t="shared" si="3"/>
        <v>High then 10%</v>
      </c>
      <c r="R13" s="5" t="str">
        <f t="shared" si="4"/>
        <v>High Then 20%</v>
      </c>
      <c r="S13" s="1" t="str">
        <f t="shared" si="5"/>
        <v>Modifier</v>
      </c>
    </row>
    <row r="14" spans="1:19">
      <c r="A14" s="5" t="s">
        <v>17</v>
      </c>
      <c r="B14" s="5" t="s">
        <v>1948</v>
      </c>
      <c r="C14" s="6" t="s">
        <v>53</v>
      </c>
      <c r="D14" s="6" t="s">
        <v>54</v>
      </c>
      <c r="E14" s="6" t="s">
        <v>30</v>
      </c>
      <c r="F14" s="6" t="s">
        <v>16</v>
      </c>
      <c r="G14" s="6" t="s">
        <v>43</v>
      </c>
      <c r="H14" s="6" t="s">
        <v>18</v>
      </c>
      <c r="I14" s="6" t="s">
        <v>55</v>
      </c>
      <c r="J14" s="12">
        <v>0</v>
      </c>
      <c r="K14" s="12">
        <f t="shared" si="0"/>
        <v>0</v>
      </c>
      <c r="L14" s="13">
        <v>0</v>
      </c>
      <c r="M14" s="13">
        <v>70.472999999999999</v>
      </c>
      <c r="N14" s="14">
        <f t="shared" si="1"/>
        <v>0</v>
      </c>
      <c r="O14" s="15">
        <v>40</v>
      </c>
      <c r="P14" s="16">
        <f t="shared" si="2"/>
        <v>1</v>
      </c>
      <c r="Q14" s="5" t="str">
        <f t="shared" si="3"/>
        <v>High then 10%</v>
      </c>
      <c r="R14" s="5" t="str">
        <f t="shared" si="4"/>
        <v>High Then 20%</v>
      </c>
      <c r="S14" s="1" t="str">
        <f t="shared" si="5"/>
        <v>Modifier</v>
      </c>
    </row>
    <row r="15" spans="1:19">
      <c r="A15" s="5" t="s">
        <v>17</v>
      </c>
      <c r="B15" s="5" t="s">
        <v>1948</v>
      </c>
      <c r="C15" s="6" t="s">
        <v>56</v>
      </c>
      <c r="D15" s="6" t="s">
        <v>57</v>
      </c>
      <c r="E15" s="6" t="s">
        <v>30</v>
      </c>
      <c r="F15" s="6" t="s">
        <v>16</v>
      </c>
      <c r="G15" s="6" t="s">
        <v>43</v>
      </c>
      <c r="H15" s="6" t="s">
        <v>18</v>
      </c>
      <c r="I15" s="6" t="s">
        <v>58</v>
      </c>
      <c r="J15" s="12">
        <v>0</v>
      </c>
      <c r="K15" s="12">
        <f t="shared" si="0"/>
        <v>0</v>
      </c>
      <c r="L15" s="13">
        <v>0</v>
      </c>
      <c r="M15" s="13">
        <v>0</v>
      </c>
      <c r="N15" s="14">
        <f t="shared" si="1"/>
        <v>0</v>
      </c>
      <c r="O15" s="15">
        <v>40</v>
      </c>
      <c r="P15" s="16">
        <f t="shared" si="2"/>
        <v>1</v>
      </c>
      <c r="Q15" s="5" t="str">
        <f t="shared" si="3"/>
        <v>High then 10%</v>
      </c>
      <c r="R15" s="5" t="str">
        <f t="shared" si="4"/>
        <v>High Then 20%</v>
      </c>
      <c r="S15" s="1" t="str">
        <f t="shared" si="5"/>
        <v>Modifier</v>
      </c>
    </row>
    <row r="16" spans="1:19">
      <c r="A16" s="5" t="s">
        <v>17</v>
      </c>
      <c r="B16" s="5" t="s">
        <v>1948</v>
      </c>
      <c r="C16" s="8" t="s">
        <v>56</v>
      </c>
      <c r="D16" s="8" t="s">
        <v>57</v>
      </c>
      <c r="E16" s="8" t="s">
        <v>30</v>
      </c>
      <c r="F16" s="6" t="s">
        <v>16</v>
      </c>
      <c r="G16" s="6" t="s">
        <v>17</v>
      </c>
      <c r="H16" s="6" t="s">
        <v>18</v>
      </c>
      <c r="I16" s="6" t="s">
        <v>58</v>
      </c>
      <c r="J16" s="12">
        <v>0</v>
      </c>
      <c r="K16" s="12">
        <f t="shared" si="0"/>
        <v>0</v>
      </c>
      <c r="L16" s="13">
        <v>0</v>
      </c>
      <c r="M16" s="13">
        <v>0</v>
      </c>
      <c r="N16" s="14">
        <f t="shared" si="1"/>
        <v>0</v>
      </c>
      <c r="O16" s="15">
        <v>12</v>
      </c>
      <c r="P16" s="16">
        <f t="shared" si="2"/>
        <v>1</v>
      </c>
      <c r="Q16" s="5" t="str">
        <f t="shared" si="3"/>
        <v>High then 10%</v>
      </c>
      <c r="R16" s="5" t="str">
        <f t="shared" si="4"/>
        <v>High Then 20%</v>
      </c>
      <c r="S16" s="1" t="str">
        <f t="shared" si="5"/>
        <v>Modifier</v>
      </c>
    </row>
    <row r="17" spans="1:19">
      <c r="A17" s="5" t="s">
        <v>17</v>
      </c>
      <c r="B17" s="5" t="s">
        <v>1948</v>
      </c>
      <c r="C17" s="6" t="s">
        <v>59</v>
      </c>
      <c r="D17" s="6" t="s">
        <v>48</v>
      </c>
      <c r="E17" s="6" t="s">
        <v>30</v>
      </c>
      <c r="F17" s="6" t="s">
        <v>16</v>
      </c>
      <c r="G17" s="6" t="s">
        <v>43</v>
      </c>
      <c r="H17" s="6" t="s">
        <v>18</v>
      </c>
      <c r="I17" s="6" t="s">
        <v>58</v>
      </c>
      <c r="J17" s="12">
        <v>0</v>
      </c>
      <c r="K17" s="12">
        <f t="shared" si="0"/>
        <v>0</v>
      </c>
      <c r="L17" s="13">
        <v>0</v>
      </c>
      <c r="M17" s="13">
        <v>345.6</v>
      </c>
      <c r="N17" s="14">
        <f t="shared" si="1"/>
        <v>0</v>
      </c>
      <c r="O17" s="15">
        <v>160</v>
      </c>
      <c r="P17" s="16">
        <f t="shared" si="2"/>
        <v>1</v>
      </c>
      <c r="Q17" s="5" t="str">
        <f t="shared" si="3"/>
        <v>High then 10%</v>
      </c>
      <c r="R17" s="5" t="str">
        <f t="shared" si="4"/>
        <v>High Then 20%</v>
      </c>
      <c r="S17" s="1" t="str">
        <f t="shared" si="5"/>
        <v>Modifier</v>
      </c>
    </row>
    <row r="18" spans="1:19">
      <c r="A18" s="5" t="s">
        <v>17</v>
      </c>
      <c r="B18" s="5" t="s">
        <v>1948</v>
      </c>
      <c r="C18" s="8" t="s">
        <v>59</v>
      </c>
      <c r="D18" s="8" t="s">
        <v>48</v>
      </c>
      <c r="E18" s="8" t="s">
        <v>30</v>
      </c>
      <c r="F18" s="6" t="s">
        <v>16</v>
      </c>
      <c r="G18" s="6" t="s">
        <v>17</v>
      </c>
      <c r="H18" s="6" t="s">
        <v>18</v>
      </c>
      <c r="I18" s="6" t="s">
        <v>58</v>
      </c>
      <c r="J18" s="12">
        <v>0</v>
      </c>
      <c r="K18" s="12">
        <f t="shared" si="0"/>
        <v>0</v>
      </c>
      <c r="L18" s="13">
        <v>0</v>
      </c>
      <c r="M18" s="13">
        <v>97.2</v>
      </c>
      <c r="N18" s="14">
        <f t="shared" si="1"/>
        <v>0</v>
      </c>
      <c r="O18" s="15">
        <v>45</v>
      </c>
      <c r="P18" s="16">
        <f t="shared" si="2"/>
        <v>1</v>
      </c>
      <c r="Q18" s="5" t="str">
        <f t="shared" si="3"/>
        <v>High then 10%</v>
      </c>
      <c r="R18" s="5" t="str">
        <f t="shared" si="4"/>
        <v>High Then 20%</v>
      </c>
      <c r="S18" s="1" t="str">
        <f t="shared" si="5"/>
        <v>Modifier</v>
      </c>
    </row>
    <row r="19" spans="1:19">
      <c r="A19" s="5" t="s">
        <v>17</v>
      </c>
      <c r="B19" s="5" t="s">
        <v>1948</v>
      </c>
      <c r="C19" s="6" t="s">
        <v>60</v>
      </c>
      <c r="D19" s="6" t="s">
        <v>52</v>
      </c>
      <c r="E19" s="6" t="s">
        <v>30</v>
      </c>
      <c r="F19" s="6" t="s">
        <v>16</v>
      </c>
      <c r="G19" s="6" t="s">
        <v>43</v>
      </c>
      <c r="H19" s="6" t="s">
        <v>18</v>
      </c>
      <c r="I19" s="6" t="s">
        <v>58</v>
      </c>
      <c r="J19" s="12">
        <v>0</v>
      </c>
      <c r="K19" s="12">
        <f t="shared" si="0"/>
        <v>0</v>
      </c>
      <c r="L19" s="13">
        <v>0</v>
      </c>
      <c r="M19" s="13">
        <v>0</v>
      </c>
      <c r="N19" s="14">
        <f t="shared" si="1"/>
        <v>0</v>
      </c>
      <c r="O19" s="15">
        <v>34</v>
      </c>
      <c r="P19" s="16">
        <f t="shared" si="2"/>
        <v>1</v>
      </c>
      <c r="Q19" s="5" t="str">
        <f t="shared" si="3"/>
        <v>High then 10%</v>
      </c>
      <c r="R19" s="5" t="str">
        <f t="shared" si="4"/>
        <v>High Then 20%</v>
      </c>
      <c r="S19" s="1" t="str">
        <f t="shared" si="5"/>
        <v>Modifier</v>
      </c>
    </row>
    <row r="20" spans="1:19">
      <c r="A20" s="5" t="s">
        <v>17</v>
      </c>
      <c r="B20" s="5" t="s">
        <v>1948</v>
      </c>
      <c r="C20" s="8" t="s">
        <v>60</v>
      </c>
      <c r="D20" s="8" t="s">
        <v>52</v>
      </c>
      <c r="E20" s="8" t="s">
        <v>30</v>
      </c>
      <c r="F20" s="6" t="s">
        <v>16</v>
      </c>
      <c r="G20" s="6" t="s">
        <v>17</v>
      </c>
      <c r="H20" s="6" t="s">
        <v>18</v>
      </c>
      <c r="I20" s="6" t="s">
        <v>58</v>
      </c>
      <c r="J20" s="12">
        <v>0</v>
      </c>
      <c r="K20" s="12">
        <f t="shared" si="0"/>
        <v>0</v>
      </c>
      <c r="L20" s="13">
        <v>0</v>
      </c>
      <c r="M20" s="13">
        <v>0</v>
      </c>
      <c r="N20" s="14">
        <f t="shared" si="1"/>
        <v>0</v>
      </c>
      <c r="O20" s="15">
        <v>11</v>
      </c>
      <c r="P20" s="16">
        <f t="shared" si="2"/>
        <v>1</v>
      </c>
      <c r="Q20" s="5" t="str">
        <f t="shared" si="3"/>
        <v>High then 10%</v>
      </c>
      <c r="R20" s="5" t="str">
        <f t="shared" si="4"/>
        <v>High Then 20%</v>
      </c>
      <c r="S20" s="1" t="str">
        <f t="shared" si="5"/>
        <v>Modifier</v>
      </c>
    </row>
    <row r="21" spans="1:19">
      <c r="A21" s="5" t="s">
        <v>23</v>
      </c>
      <c r="B21" s="7" t="s">
        <v>24</v>
      </c>
      <c r="C21" s="6" t="s">
        <v>61</v>
      </c>
      <c r="D21" s="6" t="s">
        <v>62</v>
      </c>
      <c r="E21" s="6" t="s">
        <v>30</v>
      </c>
      <c r="F21" s="6" t="s">
        <v>22</v>
      </c>
      <c r="G21" s="6" t="s">
        <v>23</v>
      </c>
      <c r="H21" s="6" t="s">
        <v>24</v>
      </c>
      <c r="I21" s="6" t="s">
        <v>63</v>
      </c>
      <c r="J21" s="12">
        <v>0</v>
      </c>
      <c r="K21" s="12">
        <f t="shared" si="0"/>
        <v>0</v>
      </c>
      <c r="L21" s="13">
        <v>0</v>
      </c>
      <c r="M21" s="13">
        <v>0</v>
      </c>
      <c r="N21" s="14">
        <f t="shared" si="1"/>
        <v>0</v>
      </c>
      <c r="O21" s="15">
        <v>18</v>
      </c>
      <c r="P21" s="16">
        <f t="shared" si="2"/>
        <v>1</v>
      </c>
      <c r="Q21" s="5" t="str">
        <f t="shared" si="3"/>
        <v>High then 10%</v>
      </c>
      <c r="R21" s="5" t="str">
        <f t="shared" si="4"/>
        <v>High Then 20%</v>
      </c>
      <c r="S21" s="1" t="str">
        <f t="shared" si="5"/>
        <v>Modifier</v>
      </c>
    </row>
    <row r="22" spans="1:19">
      <c r="A22" s="5" t="s">
        <v>23</v>
      </c>
      <c r="B22" s="7" t="s">
        <v>24</v>
      </c>
      <c r="C22" s="6" t="s">
        <v>64</v>
      </c>
      <c r="D22" s="6" t="s">
        <v>65</v>
      </c>
      <c r="E22" s="6" t="s">
        <v>30</v>
      </c>
      <c r="F22" s="6" t="s">
        <v>22</v>
      </c>
      <c r="G22" s="6" t="s">
        <v>23</v>
      </c>
      <c r="H22" s="6" t="s">
        <v>24</v>
      </c>
      <c r="I22" s="6" t="s">
        <v>63</v>
      </c>
      <c r="J22" s="12">
        <v>0</v>
      </c>
      <c r="K22" s="12">
        <f t="shared" si="0"/>
        <v>0</v>
      </c>
      <c r="L22" s="13">
        <v>0</v>
      </c>
      <c r="M22" s="13">
        <v>0</v>
      </c>
      <c r="N22" s="14">
        <f t="shared" si="1"/>
        <v>0</v>
      </c>
      <c r="O22" s="15">
        <v>4</v>
      </c>
      <c r="P22" s="16">
        <f t="shared" si="2"/>
        <v>1</v>
      </c>
      <c r="Q22" s="5" t="str">
        <f t="shared" si="3"/>
        <v>High then 10%</v>
      </c>
      <c r="R22" s="5" t="str">
        <f t="shared" si="4"/>
        <v>High Then 20%</v>
      </c>
      <c r="S22" s="1" t="str">
        <f t="shared" si="5"/>
        <v>Modifier</v>
      </c>
    </row>
    <row r="23" spans="1:19">
      <c r="A23" s="5" t="s">
        <v>23</v>
      </c>
      <c r="B23" s="7" t="s">
        <v>24</v>
      </c>
      <c r="C23" s="6" t="s">
        <v>66</v>
      </c>
      <c r="D23" s="6" t="s">
        <v>67</v>
      </c>
      <c r="E23" s="6" t="s">
        <v>30</v>
      </c>
      <c r="F23" s="6" t="s">
        <v>22</v>
      </c>
      <c r="G23" s="6" t="s">
        <v>23</v>
      </c>
      <c r="H23" s="6" t="s">
        <v>24</v>
      </c>
      <c r="I23" s="6" t="s">
        <v>31</v>
      </c>
      <c r="J23" s="12">
        <v>0</v>
      </c>
      <c r="K23" s="12">
        <f t="shared" si="0"/>
        <v>0</v>
      </c>
      <c r="L23" s="13">
        <v>0</v>
      </c>
      <c r="M23" s="13">
        <v>230.323222222222</v>
      </c>
      <c r="N23" s="14">
        <f t="shared" si="1"/>
        <v>0</v>
      </c>
      <c r="O23" s="15">
        <v>73.5</v>
      </c>
      <c r="P23" s="16">
        <f t="shared" si="2"/>
        <v>1</v>
      </c>
      <c r="Q23" s="5" t="str">
        <f t="shared" si="3"/>
        <v>High then 10%</v>
      </c>
      <c r="R23" s="5" t="str">
        <f t="shared" si="4"/>
        <v>High Then 20%</v>
      </c>
      <c r="S23" s="1" t="str">
        <f t="shared" si="5"/>
        <v>Modifier</v>
      </c>
    </row>
    <row r="24" spans="1:19">
      <c r="A24" s="5" t="s">
        <v>23</v>
      </c>
      <c r="B24" s="7" t="s">
        <v>24</v>
      </c>
      <c r="C24" s="6" t="s">
        <v>68</v>
      </c>
      <c r="D24" s="6" t="s">
        <v>69</v>
      </c>
      <c r="E24" s="6" t="s">
        <v>30</v>
      </c>
      <c r="F24" s="6" t="s">
        <v>22</v>
      </c>
      <c r="G24" s="6" t="s">
        <v>23</v>
      </c>
      <c r="H24" s="6" t="s">
        <v>24</v>
      </c>
      <c r="I24" s="6" t="s">
        <v>31</v>
      </c>
      <c r="J24" s="12">
        <v>0</v>
      </c>
      <c r="K24" s="12">
        <f t="shared" si="0"/>
        <v>0</v>
      </c>
      <c r="L24" s="13">
        <v>0</v>
      </c>
      <c r="M24" s="13">
        <v>375.12877453102499</v>
      </c>
      <c r="N24" s="14">
        <f t="shared" si="1"/>
        <v>0</v>
      </c>
      <c r="O24" s="15">
        <v>125</v>
      </c>
      <c r="P24" s="16">
        <f t="shared" si="2"/>
        <v>1</v>
      </c>
      <c r="Q24" s="5" t="str">
        <f t="shared" si="3"/>
        <v>High then 10%</v>
      </c>
      <c r="R24" s="5" t="str">
        <f t="shared" si="4"/>
        <v>High Then 20%</v>
      </c>
      <c r="S24" s="1" t="str">
        <f t="shared" si="5"/>
        <v>Modifier</v>
      </c>
    </row>
    <row r="25" spans="1:19">
      <c r="A25" s="5" t="s">
        <v>23</v>
      </c>
      <c r="B25" s="7" t="s">
        <v>24</v>
      </c>
      <c r="C25" s="6" t="s">
        <v>70</v>
      </c>
      <c r="D25" s="6" t="s">
        <v>71</v>
      </c>
      <c r="E25" s="6" t="s">
        <v>30</v>
      </c>
      <c r="F25" s="6" t="s">
        <v>22</v>
      </c>
      <c r="G25" s="6" t="s">
        <v>23</v>
      </c>
      <c r="H25" s="6" t="s">
        <v>24</v>
      </c>
      <c r="I25" s="6" t="s">
        <v>31</v>
      </c>
      <c r="J25" s="12">
        <v>0</v>
      </c>
      <c r="K25" s="12">
        <f t="shared" si="0"/>
        <v>0</v>
      </c>
      <c r="L25" s="13">
        <v>0</v>
      </c>
      <c r="M25" s="13">
        <v>69.341111111111104</v>
      </c>
      <c r="N25" s="14">
        <f t="shared" si="1"/>
        <v>0</v>
      </c>
      <c r="O25" s="15">
        <v>59</v>
      </c>
      <c r="P25" s="16">
        <f t="shared" si="2"/>
        <v>1</v>
      </c>
      <c r="Q25" s="5" t="str">
        <f t="shared" si="3"/>
        <v>High then 10%</v>
      </c>
      <c r="R25" s="5" t="str">
        <f t="shared" si="4"/>
        <v>High Then 20%</v>
      </c>
      <c r="S25" s="1" t="str">
        <f t="shared" si="5"/>
        <v>Modifier</v>
      </c>
    </row>
    <row r="26" spans="1:19">
      <c r="A26" s="5" t="s">
        <v>23</v>
      </c>
      <c r="B26" s="7" t="s">
        <v>24</v>
      </c>
      <c r="C26" s="6" t="s">
        <v>72</v>
      </c>
      <c r="D26" s="6" t="s">
        <v>73</v>
      </c>
      <c r="E26" s="6" t="s">
        <v>30</v>
      </c>
      <c r="F26" s="6" t="s">
        <v>22</v>
      </c>
      <c r="G26" s="6" t="s">
        <v>23</v>
      </c>
      <c r="H26" s="6" t="s">
        <v>24</v>
      </c>
      <c r="I26" s="6" t="s">
        <v>31</v>
      </c>
      <c r="J26" s="12">
        <v>0</v>
      </c>
      <c r="K26" s="12">
        <f t="shared" si="0"/>
        <v>0</v>
      </c>
      <c r="L26" s="13">
        <v>0</v>
      </c>
      <c r="M26" s="13">
        <v>33.906666666666702</v>
      </c>
      <c r="N26" s="14">
        <f t="shared" si="1"/>
        <v>0</v>
      </c>
      <c r="O26" s="15">
        <v>11</v>
      </c>
      <c r="P26" s="16">
        <f t="shared" si="2"/>
        <v>1</v>
      </c>
      <c r="Q26" s="5" t="str">
        <f t="shared" si="3"/>
        <v>High then 10%</v>
      </c>
      <c r="R26" s="5" t="str">
        <f t="shared" si="4"/>
        <v>High Then 20%</v>
      </c>
      <c r="S26" s="1" t="str">
        <f t="shared" si="5"/>
        <v>Modifier</v>
      </c>
    </row>
    <row r="27" spans="1:19">
      <c r="A27" s="5" t="s">
        <v>17</v>
      </c>
      <c r="B27" s="5" t="s">
        <v>1948</v>
      </c>
      <c r="C27" s="6" t="s">
        <v>131</v>
      </c>
      <c r="D27" s="6" t="s">
        <v>132</v>
      </c>
      <c r="E27" s="6" t="s">
        <v>30</v>
      </c>
      <c r="F27" s="6" t="s">
        <v>16</v>
      </c>
      <c r="G27" s="6" t="s">
        <v>43</v>
      </c>
      <c r="H27" s="6" t="s">
        <v>18</v>
      </c>
      <c r="I27" s="6" t="s">
        <v>55</v>
      </c>
      <c r="J27" s="12">
        <v>0</v>
      </c>
      <c r="K27" s="12">
        <f t="shared" si="0"/>
        <v>0</v>
      </c>
      <c r="L27" s="13">
        <v>0</v>
      </c>
      <c r="M27" s="13">
        <v>824.12216105006098</v>
      </c>
      <c r="N27" s="14">
        <f t="shared" si="1"/>
        <v>0</v>
      </c>
      <c r="O27" s="15">
        <v>277</v>
      </c>
      <c r="P27" s="16">
        <f t="shared" si="2"/>
        <v>1</v>
      </c>
      <c r="Q27" s="5" t="str">
        <f t="shared" si="3"/>
        <v>High then 10%</v>
      </c>
      <c r="R27" s="5" t="str">
        <f t="shared" si="4"/>
        <v>High Then 20%</v>
      </c>
      <c r="S27" s="1" t="str">
        <f t="shared" si="5"/>
        <v>Modifier</v>
      </c>
    </row>
    <row r="28" spans="1:19">
      <c r="A28" s="5" t="s">
        <v>17</v>
      </c>
      <c r="B28" s="5" t="s">
        <v>1948</v>
      </c>
      <c r="C28" s="6" t="s">
        <v>133</v>
      </c>
      <c r="D28" s="6" t="s">
        <v>134</v>
      </c>
      <c r="E28" s="6" t="s">
        <v>30</v>
      </c>
      <c r="F28" s="6" t="s">
        <v>16</v>
      </c>
      <c r="G28" s="6" t="s">
        <v>43</v>
      </c>
      <c r="H28" s="6" t="s">
        <v>18</v>
      </c>
      <c r="I28" s="6" t="s">
        <v>55</v>
      </c>
      <c r="J28" s="12">
        <v>0</v>
      </c>
      <c r="K28" s="12">
        <f t="shared" si="0"/>
        <v>0</v>
      </c>
      <c r="L28" s="13">
        <v>0</v>
      </c>
      <c r="M28" s="13">
        <v>197.993615384615</v>
      </c>
      <c r="N28" s="14">
        <f t="shared" si="1"/>
        <v>0</v>
      </c>
      <c r="O28" s="15">
        <v>36</v>
      </c>
      <c r="P28" s="16">
        <f t="shared" si="2"/>
        <v>1</v>
      </c>
      <c r="Q28" s="5" t="str">
        <f t="shared" si="3"/>
        <v>High then 10%</v>
      </c>
      <c r="R28" s="5" t="str">
        <f t="shared" si="4"/>
        <v>High Then 20%</v>
      </c>
      <c r="S28" s="1" t="str">
        <f t="shared" si="5"/>
        <v>Modifier</v>
      </c>
    </row>
    <row r="29" spans="1:19">
      <c r="A29" s="5" t="s">
        <v>23</v>
      </c>
      <c r="B29" s="7" t="s">
        <v>24</v>
      </c>
      <c r="C29" s="6" t="s">
        <v>135</v>
      </c>
      <c r="D29" s="6" t="s">
        <v>136</v>
      </c>
      <c r="E29" s="6" t="s">
        <v>3</v>
      </c>
      <c r="F29" s="6" t="s">
        <v>22</v>
      </c>
      <c r="G29" s="6" t="s">
        <v>23</v>
      </c>
      <c r="H29" s="6" t="s">
        <v>24</v>
      </c>
      <c r="I29" s="6" t="s">
        <v>137</v>
      </c>
      <c r="J29" s="12">
        <v>770</v>
      </c>
      <c r="K29" s="12">
        <f t="shared" si="0"/>
        <v>677.6</v>
      </c>
      <c r="L29" s="13">
        <v>0</v>
      </c>
      <c r="M29" s="13">
        <v>178.44499999999999</v>
      </c>
      <c r="N29" s="14">
        <f t="shared" si="1"/>
        <v>92.4</v>
      </c>
      <c r="O29" s="15">
        <v>22</v>
      </c>
      <c r="P29" s="16">
        <f t="shared" si="2"/>
        <v>0.26334858323494698</v>
      </c>
      <c r="Q29" s="5" t="str">
        <f t="shared" si="3"/>
        <v>High then 10%</v>
      </c>
      <c r="R29" s="5" t="str">
        <f t="shared" si="4"/>
        <v>High Then 20%</v>
      </c>
      <c r="S29" s="1" t="str">
        <f t="shared" si="5"/>
        <v>20% To 30% COGS</v>
      </c>
    </row>
    <row r="30" spans="1:19">
      <c r="A30" s="5" t="s">
        <v>23</v>
      </c>
      <c r="B30" s="7" t="s">
        <v>24</v>
      </c>
      <c r="C30" s="6" t="s">
        <v>138</v>
      </c>
      <c r="D30" s="6" t="s">
        <v>139</v>
      </c>
      <c r="E30" s="6" t="s">
        <v>3</v>
      </c>
      <c r="F30" s="6" t="s">
        <v>22</v>
      </c>
      <c r="G30" s="6" t="s">
        <v>23</v>
      </c>
      <c r="H30" s="6" t="s">
        <v>24</v>
      </c>
      <c r="I30" s="6" t="s">
        <v>137</v>
      </c>
      <c r="J30" s="12">
        <v>3290</v>
      </c>
      <c r="K30" s="12">
        <f t="shared" si="0"/>
        <v>2895.2</v>
      </c>
      <c r="L30" s="13">
        <v>0</v>
      </c>
      <c r="M30" s="13">
        <v>731.64739316239297</v>
      </c>
      <c r="N30" s="14">
        <f t="shared" si="1"/>
        <v>394.8</v>
      </c>
      <c r="O30" s="15">
        <v>94</v>
      </c>
      <c r="P30" s="16">
        <f t="shared" si="2"/>
        <v>0.25271048396048401</v>
      </c>
      <c r="Q30" s="5" t="str">
        <f t="shared" si="3"/>
        <v>High then 10%</v>
      </c>
      <c r="R30" s="5" t="str">
        <f t="shared" si="4"/>
        <v>High Then 20%</v>
      </c>
      <c r="S30" s="1" t="str">
        <f t="shared" si="5"/>
        <v>20% To 30% COGS</v>
      </c>
    </row>
    <row r="31" spans="1:19">
      <c r="A31" s="5" t="s">
        <v>23</v>
      </c>
      <c r="B31" s="7" t="s">
        <v>24</v>
      </c>
      <c r="C31" s="6" t="s">
        <v>140</v>
      </c>
      <c r="D31" s="6" t="s">
        <v>141</v>
      </c>
      <c r="E31" s="6" t="s">
        <v>3</v>
      </c>
      <c r="F31" s="6" t="s">
        <v>22</v>
      </c>
      <c r="G31" s="6" t="s">
        <v>23</v>
      </c>
      <c r="H31" s="6" t="s">
        <v>24</v>
      </c>
      <c r="I31" s="6" t="s">
        <v>137</v>
      </c>
      <c r="J31" s="12">
        <v>13365</v>
      </c>
      <c r="K31" s="12">
        <f t="shared" si="0"/>
        <v>11776.149600000001</v>
      </c>
      <c r="L31" s="13">
        <v>124.58</v>
      </c>
      <c r="M31" s="13">
        <v>3217.4847077334998</v>
      </c>
      <c r="N31" s="14">
        <f t="shared" si="1"/>
        <v>1588.8504</v>
      </c>
      <c r="O31" s="15">
        <v>297</v>
      </c>
      <c r="P31" s="16">
        <f t="shared" si="2"/>
        <v>0.27322043426940701</v>
      </c>
      <c r="Q31" s="5" t="str">
        <f t="shared" si="3"/>
        <v>High then 10%</v>
      </c>
      <c r="R31" s="5" t="str">
        <f t="shared" si="4"/>
        <v>High Then 20%</v>
      </c>
      <c r="S31" s="1" t="str">
        <f t="shared" si="5"/>
        <v>20% To 30% COGS</v>
      </c>
    </row>
    <row r="32" spans="1:19">
      <c r="A32" s="5" t="s">
        <v>17</v>
      </c>
      <c r="B32" s="5" t="s">
        <v>184</v>
      </c>
      <c r="C32" s="6" t="s">
        <v>148</v>
      </c>
      <c r="D32" s="6" t="s">
        <v>149</v>
      </c>
      <c r="E32" s="6" t="s">
        <v>3</v>
      </c>
      <c r="F32" s="6" t="s">
        <v>16</v>
      </c>
      <c r="G32" s="6" t="s">
        <v>17</v>
      </c>
      <c r="H32" s="6" t="s">
        <v>150</v>
      </c>
      <c r="I32" s="6" t="s">
        <v>151</v>
      </c>
      <c r="J32" s="12">
        <v>5700</v>
      </c>
      <c r="K32" s="12">
        <f t="shared" si="0"/>
        <v>5016.1116000000002</v>
      </c>
      <c r="L32" s="13">
        <v>0.93</v>
      </c>
      <c r="M32" s="13">
        <v>632.74</v>
      </c>
      <c r="N32" s="14">
        <f t="shared" si="1"/>
        <v>683.88840000000005</v>
      </c>
      <c r="O32" s="15">
        <v>57</v>
      </c>
      <c r="P32" s="16">
        <f t="shared" si="2"/>
        <v>0.12614153161983099</v>
      </c>
      <c r="Q32" s="5" t="str">
        <f t="shared" si="3"/>
        <v>High then 10%</v>
      </c>
      <c r="R32" s="5" t="str">
        <f t="shared" si="4"/>
        <v>Low Then 20%</v>
      </c>
      <c r="S32" s="1" t="str">
        <f t="shared" si="5"/>
        <v>10% To 20% COGS</v>
      </c>
    </row>
    <row r="33" spans="1:19">
      <c r="A33" s="5" t="s">
        <v>156</v>
      </c>
      <c r="B33" s="5" t="s">
        <v>184</v>
      </c>
      <c r="C33" s="6" t="s">
        <v>152</v>
      </c>
      <c r="D33" s="6" t="s">
        <v>153</v>
      </c>
      <c r="E33" s="6" t="s">
        <v>3</v>
      </c>
      <c r="F33" s="6" t="s">
        <v>16</v>
      </c>
      <c r="G33" s="6" t="s">
        <v>17</v>
      </c>
      <c r="H33" s="6" t="s">
        <v>150</v>
      </c>
      <c r="I33" s="6" t="s">
        <v>151</v>
      </c>
      <c r="J33" s="12">
        <v>800</v>
      </c>
      <c r="K33" s="12">
        <f t="shared" si="0"/>
        <v>704</v>
      </c>
      <c r="L33" s="13">
        <v>0</v>
      </c>
      <c r="M33" s="13">
        <v>120.48</v>
      </c>
      <c r="N33" s="14">
        <f t="shared" si="1"/>
        <v>96</v>
      </c>
      <c r="O33" s="15">
        <v>4</v>
      </c>
      <c r="P33" s="16">
        <f t="shared" si="2"/>
        <v>0.171136363636364</v>
      </c>
      <c r="Q33" s="5" t="str">
        <f t="shared" si="3"/>
        <v>High then 10%</v>
      </c>
      <c r="R33" s="5" t="str">
        <f t="shared" si="4"/>
        <v>Low Then 20%</v>
      </c>
      <c r="S33" s="1" t="str">
        <f t="shared" si="5"/>
        <v>10% To 20% COGS</v>
      </c>
    </row>
    <row r="34" spans="1:19">
      <c r="A34" s="5" t="s">
        <v>156</v>
      </c>
      <c r="B34" s="5" t="s">
        <v>184</v>
      </c>
      <c r="C34" s="6" t="s">
        <v>154</v>
      </c>
      <c r="D34" s="6" t="s">
        <v>155</v>
      </c>
      <c r="E34" s="6" t="s">
        <v>3</v>
      </c>
      <c r="F34" s="6" t="s">
        <v>16</v>
      </c>
      <c r="G34" s="6" t="s">
        <v>17</v>
      </c>
      <c r="H34" s="6" t="s">
        <v>150</v>
      </c>
      <c r="I34" s="6" t="s">
        <v>151</v>
      </c>
      <c r="J34" s="12">
        <v>2700</v>
      </c>
      <c r="K34" s="12">
        <f t="shared" si="0"/>
        <v>2376</v>
      </c>
      <c r="L34" s="13">
        <v>0</v>
      </c>
      <c r="M34" s="13">
        <v>404.34</v>
      </c>
      <c r="N34" s="14">
        <f t="shared" si="1"/>
        <v>324</v>
      </c>
      <c r="O34" s="15">
        <v>30</v>
      </c>
      <c r="P34" s="16">
        <f t="shared" si="2"/>
        <v>0.17017676767676801</v>
      </c>
      <c r="Q34" s="5" t="str">
        <f t="shared" si="3"/>
        <v>High then 10%</v>
      </c>
      <c r="R34" s="5" t="str">
        <f t="shared" si="4"/>
        <v>Low Then 20%</v>
      </c>
      <c r="S34" s="1" t="str">
        <f t="shared" si="5"/>
        <v>10% To 20% COGS</v>
      </c>
    </row>
    <row r="35" spans="1:19">
      <c r="A35" s="5" t="s">
        <v>156</v>
      </c>
      <c r="B35" s="5" t="s">
        <v>184</v>
      </c>
      <c r="C35" s="8" t="s">
        <v>154</v>
      </c>
      <c r="D35" s="8" t="s">
        <v>155</v>
      </c>
      <c r="E35" s="8" t="s">
        <v>3</v>
      </c>
      <c r="F35" s="6" t="s">
        <v>16</v>
      </c>
      <c r="G35" s="6" t="s">
        <v>156</v>
      </c>
      <c r="H35" s="6" t="s">
        <v>150</v>
      </c>
      <c r="I35" s="6" t="s">
        <v>151</v>
      </c>
      <c r="J35" s="12">
        <v>900</v>
      </c>
      <c r="K35" s="12">
        <f t="shared" si="0"/>
        <v>792</v>
      </c>
      <c r="L35" s="13">
        <v>0</v>
      </c>
      <c r="M35" s="13">
        <v>131.25</v>
      </c>
      <c r="N35" s="14">
        <f t="shared" si="1"/>
        <v>108</v>
      </c>
      <c r="O35" s="15">
        <v>10</v>
      </c>
      <c r="P35" s="16">
        <f t="shared" si="2"/>
        <v>0.16571969696969699</v>
      </c>
      <c r="Q35" s="5" t="str">
        <f t="shared" si="3"/>
        <v>High then 10%</v>
      </c>
      <c r="R35" s="5" t="str">
        <f t="shared" si="4"/>
        <v>Low Then 20%</v>
      </c>
      <c r="S35" s="1" t="str">
        <f t="shared" si="5"/>
        <v>10% To 20% COGS</v>
      </c>
    </row>
    <row r="36" spans="1:19">
      <c r="A36" s="5" t="s">
        <v>156</v>
      </c>
      <c r="B36" s="5" t="s">
        <v>184</v>
      </c>
      <c r="C36" s="6" t="s">
        <v>157</v>
      </c>
      <c r="D36" s="6" t="s">
        <v>158</v>
      </c>
      <c r="E36" s="6" t="s">
        <v>3</v>
      </c>
      <c r="F36" s="6" t="s">
        <v>16</v>
      </c>
      <c r="G36" s="6" t="s">
        <v>17</v>
      </c>
      <c r="H36" s="6" t="s">
        <v>150</v>
      </c>
      <c r="I36" s="6" t="s">
        <v>151</v>
      </c>
      <c r="J36" s="12">
        <v>1440</v>
      </c>
      <c r="K36" s="12">
        <f t="shared" si="0"/>
        <v>1267.6715999999999</v>
      </c>
      <c r="L36" s="13">
        <v>3.93</v>
      </c>
      <c r="M36" s="13">
        <v>183.45</v>
      </c>
      <c r="N36" s="14">
        <f t="shared" si="1"/>
        <v>172.32839999999999</v>
      </c>
      <c r="O36" s="15">
        <v>16</v>
      </c>
      <c r="P36" s="16">
        <f t="shared" si="2"/>
        <v>0.14471413574304301</v>
      </c>
      <c r="Q36" s="5" t="str">
        <f t="shared" si="3"/>
        <v>High then 10%</v>
      </c>
      <c r="R36" s="5" t="str">
        <f t="shared" si="4"/>
        <v>Low Then 20%</v>
      </c>
      <c r="S36" s="1" t="str">
        <f t="shared" si="5"/>
        <v>10% To 20% COGS</v>
      </c>
    </row>
    <row r="37" spans="1:19">
      <c r="A37" s="5" t="s">
        <v>156</v>
      </c>
      <c r="B37" s="5" t="s">
        <v>184</v>
      </c>
      <c r="C37" s="6" t="s">
        <v>159</v>
      </c>
      <c r="D37" s="6" t="s">
        <v>160</v>
      </c>
      <c r="E37" s="6" t="s">
        <v>3</v>
      </c>
      <c r="F37" s="6" t="s">
        <v>16</v>
      </c>
      <c r="G37" s="6" t="s">
        <v>17</v>
      </c>
      <c r="H37" s="6" t="s">
        <v>150</v>
      </c>
      <c r="I37" s="6" t="s">
        <v>151</v>
      </c>
      <c r="J37" s="12">
        <v>4950</v>
      </c>
      <c r="K37" s="12">
        <f t="shared" si="0"/>
        <v>4356.0276000000003</v>
      </c>
      <c r="L37" s="13">
        <v>0.23</v>
      </c>
      <c r="M37" s="13">
        <v>746.21</v>
      </c>
      <c r="N37" s="14">
        <f t="shared" si="1"/>
        <v>593.97239999999999</v>
      </c>
      <c r="O37" s="15">
        <v>55</v>
      </c>
      <c r="P37" s="16">
        <f t="shared" si="2"/>
        <v>0.17130515885620201</v>
      </c>
      <c r="Q37" s="5" t="str">
        <f t="shared" si="3"/>
        <v>High then 10%</v>
      </c>
      <c r="R37" s="5" t="str">
        <f t="shared" si="4"/>
        <v>Low Then 20%</v>
      </c>
      <c r="S37" s="1" t="str">
        <f t="shared" si="5"/>
        <v>10% To 20% COGS</v>
      </c>
    </row>
    <row r="38" spans="1:19">
      <c r="A38" s="5" t="s">
        <v>156</v>
      </c>
      <c r="B38" s="5" t="s">
        <v>184</v>
      </c>
      <c r="C38" s="6" t="s">
        <v>161</v>
      </c>
      <c r="D38" s="6" t="s">
        <v>162</v>
      </c>
      <c r="E38" s="6" t="s">
        <v>3</v>
      </c>
      <c r="F38" s="6" t="s">
        <v>16</v>
      </c>
      <c r="G38" s="6" t="s">
        <v>17</v>
      </c>
      <c r="H38" s="6" t="s">
        <v>150</v>
      </c>
      <c r="I38" s="6" t="s">
        <v>151</v>
      </c>
      <c r="J38" s="12">
        <v>1300</v>
      </c>
      <c r="K38" s="12">
        <f t="shared" si="0"/>
        <v>1144</v>
      </c>
      <c r="L38" s="13">
        <v>0</v>
      </c>
      <c r="M38" s="13">
        <v>211.61</v>
      </c>
      <c r="N38" s="14">
        <f t="shared" si="1"/>
        <v>156</v>
      </c>
      <c r="O38" s="15">
        <v>13</v>
      </c>
      <c r="P38" s="16">
        <f t="shared" si="2"/>
        <v>0.184973776223776</v>
      </c>
      <c r="Q38" s="5" t="str">
        <f t="shared" si="3"/>
        <v>High then 10%</v>
      </c>
      <c r="R38" s="5" t="str">
        <f t="shared" si="4"/>
        <v>Low Then 20%</v>
      </c>
      <c r="S38" s="1" t="str">
        <f t="shared" si="5"/>
        <v>10% To 20% COGS</v>
      </c>
    </row>
    <row r="39" spans="1:19">
      <c r="A39" s="6" t="s">
        <v>156</v>
      </c>
      <c r="B39" s="7" t="s">
        <v>165</v>
      </c>
      <c r="C39" s="6" t="s">
        <v>163</v>
      </c>
      <c r="D39" s="6" t="s">
        <v>164</v>
      </c>
      <c r="E39" s="6" t="s">
        <v>3</v>
      </c>
      <c r="F39" s="6" t="s">
        <v>16</v>
      </c>
      <c r="G39" s="6" t="s">
        <v>156</v>
      </c>
      <c r="H39" s="6" t="s">
        <v>165</v>
      </c>
      <c r="I39" s="6" t="s">
        <v>166</v>
      </c>
      <c r="J39" s="12">
        <v>660</v>
      </c>
      <c r="K39" s="12">
        <f t="shared" si="0"/>
        <v>580.79999999999995</v>
      </c>
      <c r="L39" s="13">
        <v>0</v>
      </c>
      <c r="M39" s="13">
        <v>102.8</v>
      </c>
      <c r="N39" s="14">
        <f t="shared" si="1"/>
        <v>79.2</v>
      </c>
      <c r="O39" s="15">
        <v>22</v>
      </c>
      <c r="P39" s="16">
        <f t="shared" si="2"/>
        <v>0.17699724517906301</v>
      </c>
      <c r="Q39" s="5" t="str">
        <f t="shared" si="3"/>
        <v>High then 10%</v>
      </c>
      <c r="R39" s="5" t="str">
        <f t="shared" si="4"/>
        <v>Low Then 20%</v>
      </c>
      <c r="S39" s="1" t="str">
        <f t="shared" si="5"/>
        <v>10% To 20% COGS</v>
      </c>
    </row>
    <row r="40" spans="1:19">
      <c r="A40" s="6" t="s">
        <v>156</v>
      </c>
      <c r="B40" s="7" t="s">
        <v>165</v>
      </c>
      <c r="C40" s="6" t="s">
        <v>167</v>
      </c>
      <c r="D40" s="6" t="s">
        <v>168</v>
      </c>
      <c r="E40" s="6" t="s">
        <v>3</v>
      </c>
      <c r="F40" s="6" t="s">
        <v>16</v>
      </c>
      <c r="G40" s="6" t="s">
        <v>156</v>
      </c>
      <c r="H40" s="6" t="s">
        <v>165</v>
      </c>
      <c r="I40" s="6" t="s">
        <v>166</v>
      </c>
      <c r="J40" s="12">
        <v>200</v>
      </c>
      <c r="K40" s="12">
        <f t="shared" si="0"/>
        <v>180.24799999999999</v>
      </c>
      <c r="L40" s="13">
        <v>35.4</v>
      </c>
      <c r="M40" s="13">
        <v>44.02</v>
      </c>
      <c r="N40" s="14">
        <f t="shared" si="1"/>
        <v>19.751999999999999</v>
      </c>
      <c r="O40" s="15">
        <v>10</v>
      </c>
      <c r="P40" s="16">
        <f t="shared" si="2"/>
        <v>0.24421907593981601</v>
      </c>
      <c r="Q40" s="5" t="str">
        <f t="shared" si="3"/>
        <v>High then 10%</v>
      </c>
      <c r="R40" s="5" t="str">
        <f t="shared" si="4"/>
        <v>High Then 20%</v>
      </c>
      <c r="S40" s="1" t="str">
        <f t="shared" si="5"/>
        <v>20% To 30% COGS</v>
      </c>
    </row>
    <row r="41" spans="1:19">
      <c r="A41" s="6" t="s">
        <v>156</v>
      </c>
      <c r="B41" s="7" t="s">
        <v>165</v>
      </c>
      <c r="C41" s="8" t="s">
        <v>169</v>
      </c>
      <c r="D41" s="8" t="s">
        <v>170</v>
      </c>
      <c r="E41" s="8" t="s">
        <v>3</v>
      </c>
      <c r="F41" s="6" t="s">
        <v>16</v>
      </c>
      <c r="G41" s="6" t="s">
        <v>156</v>
      </c>
      <c r="H41" s="6" t="s">
        <v>165</v>
      </c>
      <c r="I41" s="6" t="s">
        <v>171</v>
      </c>
      <c r="J41" s="12">
        <v>2000</v>
      </c>
      <c r="K41" s="12">
        <f t="shared" si="0"/>
        <v>1761.5924</v>
      </c>
      <c r="L41" s="13">
        <v>13.27</v>
      </c>
      <c r="M41" s="13">
        <v>42.5</v>
      </c>
      <c r="N41" s="14">
        <f t="shared" si="1"/>
        <v>238.4076</v>
      </c>
      <c r="O41" s="15">
        <v>1</v>
      </c>
      <c r="P41" s="16">
        <f t="shared" si="2"/>
        <v>2.41258988174563E-2</v>
      </c>
      <c r="Q41" s="5" t="str">
        <f t="shared" si="3"/>
        <v>Low Then 10%</v>
      </c>
      <c r="R41" s="5" t="str">
        <f t="shared" si="4"/>
        <v>Low Then 20%</v>
      </c>
      <c r="S41" s="1" t="str">
        <f t="shared" si="5"/>
        <v>Below 10% COGS</v>
      </c>
    </row>
    <row r="42" spans="1:19">
      <c r="A42" s="6" t="s">
        <v>156</v>
      </c>
      <c r="B42" s="7" t="s">
        <v>165</v>
      </c>
      <c r="C42" s="6" t="s">
        <v>175</v>
      </c>
      <c r="D42" s="6" t="s">
        <v>176</v>
      </c>
      <c r="E42" s="6" t="s">
        <v>3</v>
      </c>
      <c r="F42" s="6" t="s">
        <v>16</v>
      </c>
      <c r="G42" s="6" t="s">
        <v>156</v>
      </c>
      <c r="H42" s="6" t="s">
        <v>165</v>
      </c>
      <c r="I42" s="6" t="s">
        <v>177</v>
      </c>
      <c r="J42" s="12">
        <v>1125</v>
      </c>
      <c r="K42" s="12">
        <f t="shared" si="0"/>
        <v>999.20640000000003</v>
      </c>
      <c r="L42" s="13">
        <v>76.72</v>
      </c>
      <c r="M42" s="13">
        <v>228.11199999999999</v>
      </c>
      <c r="N42" s="14">
        <f t="shared" si="1"/>
        <v>125.7936</v>
      </c>
      <c r="O42" s="15">
        <v>4.5</v>
      </c>
      <c r="P42" s="16">
        <f t="shared" si="2"/>
        <v>0.22829317346246</v>
      </c>
      <c r="Q42" s="5" t="str">
        <f t="shared" si="3"/>
        <v>High then 10%</v>
      </c>
      <c r="R42" s="5" t="str">
        <f t="shared" si="4"/>
        <v>High Then 20%</v>
      </c>
      <c r="S42" s="1" t="str">
        <f t="shared" si="5"/>
        <v>20% To 30% COGS</v>
      </c>
    </row>
    <row r="43" spans="1:19">
      <c r="A43" s="6" t="s">
        <v>156</v>
      </c>
      <c r="B43" s="7" t="s">
        <v>165</v>
      </c>
      <c r="C43" s="6" t="s">
        <v>178</v>
      </c>
      <c r="D43" s="6" t="s">
        <v>179</v>
      </c>
      <c r="E43" s="6" t="s">
        <v>3</v>
      </c>
      <c r="F43" s="6" t="s">
        <v>16</v>
      </c>
      <c r="G43" s="6" t="s">
        <v>156</v>
      </c>
      <c r="H43" s="6" t="s">
        <v>165</v>
      </c>
      <c r="I43" s="6" t="s">
        <v>180</v>
      </c>
      <c r="J43" s="12">
        <v>825</v>
      </c>
      <c r="K43" s="12">
        <f t="shared" si="0"/>
        <v>728.42880000000002</v>
      </c>
      <c r="L43" s="13">
        <v>20.239999999999998</v>
      </c>
      <c r="M43" s="13">
        <v>193.69</v>
      </c>
      <c r="N43" s="14">
        <f t="shared" si="1"/>
        <v>96.571200000000005</v>
      </c>
      <c r="O43" s="15">
        <v>16.5</v>
      </c>
      <c r="P43" s="16">
        <f t="shared" si="2"/>
        <v>0.265901073653321</v>
      </c>
      <c r="Q43" s="5" t="str">
        <f t="shared" si="3"/>
        <v>High then 10%</v>
      </c>
      <c r="R43" s="5" t="str">
        <f t="shared" si="4"/>
        <v>High Then 20%</v>
      </c>
      <c r="S43" s="1" t="str">
        <f t="shared" si="5"/>
        <v>20% To 30% COGS</v>
      </c>
    </row>
    <row r="44" spans="1:19">
      <c r="A44" s="5" t="s">
        <v>17</v>
      </c>
      <c r="B44" s="7" t="s">
        <v>184</v>
      </c>
      <c r="C44" s="6" t="s">
        <v>181</v>
      </c>
      <c r="D44" s="6" t="s">
        <v>182</v>
      </c>
      <c r="E44" s="6" t="s">
        <v>3</v>
      </c>
      <c r="F44" s="6" t="s">
        <v>16</v>
      </c>
      <c r="G44" s="6" t="s">
        <v>17</v>
      </c>
      <c r="H44" s="6" t="s">
        <v>183</v>
      </c>
      <c r="I44" s="6" t="s">
        <v>184</v>
      </c>
      <c r="J44" s="12">
        <v>990</v>
      </c>
      <c r="K44" s="12">
        <f t="shared" si="0"/>
        <v>871.2</v>
      </c>
      <c r="L44" s="13">
        <v>0</v>
      </c>
      <c r="M44" s="13">
        <v>129.88999999999999</v>
      </c>
      <c r="N44" s="14">
        <f t="shared" si="1"/>
        <v>118.8</v>
      </c>
      <c r="O44" s="15">
        <v>11</v>
      </c>
      <c r="P44" s="16">
        <f t="shared" si="2"/>
        <v>0.149093204775023</v>
      </c>
      <c r="Q44" s="5" t="str">
        <f t="shared" si="3"/>
        <v>High then 10%</v>
      </c>
      <c r="R44" s="5" t="str">
        <f t="shared" si="4"/>
        <v>Low Then 20%</v>
      </c>
      <c r="S44" s="1" t="str">
        <f t="shared" si="5"/>
        <v>10% To 20% COGS</v>
      </c>
    </row>
    <row r="45" spans="1:19">
      <c r="A45" s="5" t="s">
        <v>156</v>
      </c>
      <c r="B45" s="7" t="s">
        <v>184</v>
      </c>
      <c r="C45" s="6" t="s">
        <v>185</v>
      </c>
      <c r="D45" s="6" t="s">
        <v>186</v>
      </c>
      <c r="E45" s="6" t="s">
        <v>3</v>
      </c>
      <c r="F45" s="6" t="s">
        <v>16</v>
      </c>
      <c r="G45" s="6" t="s">
        <v>156</v>
      </c>
      <c r="H45" s="6" t="s">
        <v>183</v>
      </c>
      <c r="I45" s="6" t="s">
        <v>184</v>
      </c>
      <c r="J45" s="12">
        <v>180</v>
      </c>
      <c r="K45" s="12">
        <f t="shared" si="0"/>
        <v>158.4</v>
      </c>
      <c r="L45" s="13">
        <v>0</v>
      </c>
      <c r="M45" s="13">
        <v>8.7200000000000006</v>
      </c>
      <c r="N45" s="14">
        <f t="shared" si="1"/>
        <v>21.6</v>
      </c>
      <c r="O45" s="15">
        <v>2</v>
      </c>
      <c r="P45" s="16">
        <f t="shared" si="2"/>
        <v>5.50505050505051E-2</v>
      </c>
      <c r="Q45" s="5" t="str">
        <f t="shared" si="3"/>
        <v>Low Then 10%</v>
      </c>
      <c r="R45" s="5" t="str">
        <f t="shared" si="4"/>
        <v>Low Then 20%</v>
      </c>
      <c r="S45" s="1" t="str">
        <f t="shared" si="5"/>
        <v>Below 10% COGS</v>
      </c>
    </row>
    <row r="46" spans="1:19">
      <c r="A46" s="5" t="s">
        <v>156</v>
      </c>
      <c r="B46" s="7" t="s">
        <v>184</v>
      </c>
      <c r="C46" s="6" t="s">
        <v>189</v>
      </c>
      <c r="D46" s="6" t="s">
        <v>190</v>
      </c>
      <c r="E46" s="6" t="s">
        <v>3</v>
      </c>
      <c r="F46" s="6" t="s">
        <v>16</v>
      </c>
      <c r="G46" s="6" t="s">
        <v>156</v>
      </c>
      <c r="H46" s="6" t="s">
        <v>183</v>
      </c>
      <c r="I46" s="6" t="s">
        <v>184</v>
      </c>
      <c r="J46" s="12">
        <v>720</v>
      </c>
      <c r="K46" s="12">
        <f t="shared" si="0"/>
        <v>633.6</v>
      </c>
      <c r="L46" s="13">
        <v>0</v>
      </c>
      <c r="M46" s="13">
        <v>41.99</v>
      </c>
      <c r="N46" s="14">
        <f t="shared" si="1"/>
        <v>86.4</v>
      </c>
      <c r="O46" s="15">
        <v>8</v>
      </c>
      <c r="P46" s="16">
        <f t="shared" si="2"/>
        <v>6.6272095959596003E-2</v>
      </c>
      <c r="Q46" s="5" t="str">
        <f t="shared" si="3"/>
        <v>Low Then 10%</v>
      </c>
      <c r="R46" s="5" t="str">
        <f t="shared" si="4"/>
        <v>Low Then 20%</v>
      </c>
      <c r="S46" s="1" t="str">
        <f t="shared" si="5"/>
        <v>Below 10% COGS</v>
      </c>
    </row>
    <row r="47" spans="1:19">
      <c r="A47" s="5" t="s">
        <v>156</v>
      </c>
      <c r="B47" s="7" t="s">
        <v>184</v>
      </c>
      <c r="C47" s="6" t="s">
        <v>191</v>
      </c>
      <c r="D47" s="6" t="s">
        <v>192</v>
      </c>
      <c r="E47" s="6" t="s">
        <v>3</v>
      </c>
      <c r="F47" s="6" t="s">
        <v>16</v>
      </c>
      <c r="G47" s="6" t="s">
        <v>156</v>
      </c>
      <c r="H47" s="6" t="s">
        <v>183</v>
      </c>
      <c r="I47" s="6" t="s">
        <v>184</v>
      </c>
      <c r="J47" s="12">
        <v>810</v>
      </c>
      <c r="K47" s="12">
        <f t="shared" si="0"/>
        <v>712.8</v>
      </c>
      <c r="L47" s="13">
        <v>0</v>
      </c>
      <c r="M47" s="13">
        <v>152.03</v>
      </c>
      <c r="N47" s="14">
        <f t="shared" si="1"/>
        <v>97.2</v>
      </c>
      <c r="O47" s="15">
        <v>9</v>
      </c>
      <c r="P47" s="16">
        <f t="shared" si="2"/>
        <v>0.213285634118967</v>
      </c>
      <c r="Q47" s="5" t="str">
        <f t="shared" si="3"/>
        <v>High then 10%</v>
      </c>
      <c r="R47" s="5" t="str">
        <f t="shared" si="4"/>
        <v>High Then 20%</v>
      </c>
      <c r="S47" s="1" t="str">
        <f t="shared" si="5"/>
        <v>20% To 30% COGS</v>
      </c>
    </row>
    <row r="48" spans="1:19">
      <c r="A48" s="5" t="s">
        <v>156</v>
      </c>
      <c r="B48" s="7" t="s">
        <v>184</v>
      </c>
      <c r="C48" s="6" t="s">
        <v>193</v>
      </c>
      <c r="D48" s="6" t="s">
        <v>194</v>
      </c>
      <c r="E48" s="6" t="s">
        <v>3</v>
      </c>
      <c r="F48" s="6" t="s">
        <v>16</v>
      </c>
      <c r="G48" s="6" t="s">
        <v>156</v>
      </c>
      <c r="H48" s="6" t="s">
        <v>183</v>
      </c>
      <c r="I48" s="6" t="s">
        <v>184</v>
      </c>
      <c r="J48" s="12">
        <v>90</v>
      </c>
      <c r="K48" s="12">
        <f t="shared" si="0"/>
        <v>79.2</v>
      </c>
      <c r="L48" s="13">
        <v>0</v>
      </c>
      <c r="M48" s="13">
        <v>14.16</v>
      </c>
      <c r="N48" s="14">
        <f t="shared" si="1"/>
        <v>10.8</v>
      </c>
      <c r="O48" s="15">
        <v>1</v>
      </c>
      <c r="P48" s="16">
        <f t="shared" si="2"/>
        <v>0.178787878787879</v>
      </c>
      <c r="Q48" s="5" t="str">
        <f t="shared" si="3"/>
        <v>High then 10%</v>
      </c>
      <c r="R48" s="5" t="str">
        <f t="shared" si="4"/>
        <v>Low Then 20%</v>
      </c>
      <c r="S48" s="1" t="str">
        <f t="shared" si="5"/>
        <v>10% To 20% COGS</v>
      </c>
    </row>
    <row r="49" spans="1:19">
      <c r="A49" s="5" t="s">
        <v>23</v>
      </c>
      <c r="B49" s="7" t="s">
        <v>184</v>
      </c>
      <c r="C49" s="6" t="s">
        <v>195</v>
      </c>
      <c r="D49" s="6" t="s">
        <v>196</v>
      </c>
      <c r="E49" s="6" t="s">
        <v>3</v>
      </c>
      <c r="F49" s="6" t="s">
        <v>22</v>
      </c>
      <c r="G49" s="6" t="s">
        <v>23</v>
      </c>
      <c r="H49" s="6" t="s">
        <v>183</v>
      </c>
      <c r="I49" s="6" t="s">
        <v>184</v>
      </c>
      <c r="J49" s="12">
        <v>1800</v>
      </c>
      <c r="K49" s="12">
        <f t="shared" si="0"/>
        <v>1584</v>
      </c>
      <c r="L49" s="13">
        <v>0</v>
      </c>
      <c r="M49" s="13">
        <v>109.98</v>
      </c>
      <c r="N49" s="14">
        <f t="shared" si="1"/>
        <v>216</v>
      </c>
      <c r="O49" s="15">
        <v>10</v>
      </c>
      <c r="P49" s="16">
        <f t="shared" si="2"/>
        <v>6.9431818181818206E-2</v>
      </c>
      <c r="Q49" s="5" t="str">
        <f t="shared" si="3"/>
        <v>Low Then 10%</v>
      </c>
      <c r="R49" s="5" t="str">
        <f t="shared" si="4"/>
        <v>Low Then 20%</v>
      </c>
      <c r="S49" s="1" t="str">
        <f t="shared" si="5"/>
        <v>Below 10% COGS</v>
      </c>
    </row>
    <row r="50" spans="1:19">
      <c r="A50" s="5" t="s">
        <v>156</v>
      </c>
      <c r="B50" s="7" t="s">
        <v>184</v>
      </c>
      <c r="C50" s="6" t="s">
        <v>197</v>
      </c>
      <c r="D50" s="6" t="s">
        <v>198</v>
      </c>
      <c r="E50" s="6" t="s">
        <v>3</v>
      </c>
      <c r="F50" s="6" t="s">
        <v>16</v>
      </c>
      <c r="G50" s="6" t="s">
        <v>17</v>
      </c>
      <c r="H50" s="6" t="s">
        <v>183</v>
      </c>
      <c r="I50" s="6" t="s">
        <v>184</v>
      </c>
      <c r="J50" s="12">
        <v>300</v>
      </c>
      <c r="K50" s="12">
        <f t="shared" si="0"/>
        <v>264</v>
      </c>
      <c r="L50" s="13">
        <v>0</v>
      </c>
      <c r="M50" s="13">
        <v>15.01</v>
      </c>
      <c r="N50" s="14">
        <f t="shared" si="1"/>
        <v>36</v>
      </c>
      <c r="O50" s="15">
        <v>2</v>
      </c>
      <c r="P50" s="16">
        <f t="shared" si="2"/>
        <v>5.6856060606060597E-2</v>
      </c>
      <c r="Q50" s="5" t="str">
        <f t="shared" si="3"/>
        <v>Low Then 10%</v>
      </c>
      <c r="R50" s="5" t="str">
        <f t="shared" si="4"/>
        <v>Low Then 20%</v>
      </c>
      <c r="S50" s="1" t="str">
        <f t="shared" si="5"/>
        <v>Below 10% COGS</v>
      </c>
    </row>
    <row r="51" spans="1:19">
      <c r="A51" s="5" t="s">
        <v>17</v>
      </c>
      <c r="B51" s="7" t="s">
        <v>184</v>
      </c>
      <c r="C51" s="6" t="s">
        <v>199</v>
      </c>
      <c r="D51" s="6" t="s">
        <v>200</v>
      </c>
      <c r="E51" s="6" t="s">
        <v>3</v>
      </c>
      <c r="F51" s="6" t="s">
        <v>16</v>
      </c>
      <c r="G51" s="6" t="s">
        <v>17</v>
      </c>
      <c r="H51" s="6" t="s">
        <v>183</v>
      </c>
      <c r="I51" s="6" t="s">
        <v>184</v>
      </c>
      <c r="J51" s="12">
        <v>120</v>
      </c>
      <c r="K51" s="12">
        <f t="shared" si="0"/>
        <v>105.6</v>
      </c>
      <c r="L51" s="13">
        <v>0</v>
      </c>
      <c r="M51" s="13">
        <v>14.37</v>
      </c>
      <c r="N51" s="14">
        <f t="shared" si="1"/>
        <v>14.4</v>
      </c>
      <c r="O51" s="15">
        <v>1</v>
      </c>
      <c r="P51" s="16">
        <f t="shared" si="2"/>
        <v>0.13607954545454501</v>
      </c>
      <c r="Q51" s="5" t="str">
        <f t="shared" si="3"/>
        <v>High then 10%</v>
      </c>
      <c r="R51" s="5" t="str">
        <f t="shared" si="4"/>
        <v>Low Then 20%</v>
      </c>
      <c r="S51" s="1" t="str">
        <f t="shared" si="5"/>
        <v>10% To 20% COGS</v>
      </c>
    </row>
    <row r="52" spans="1:19">
      <c r="A52" s="6" t="s">
        <v>16</v>
      </c>
      <c r="B52" s="5" t="s">
        <v>1949</v>
      </c>
      <c r="C52" s="6" t="s">
        <v>224</v>
      </c>
      <c r="D52" s="6" t="s">
        <v>225</v>
      </c>
      <c r="E52" s="6" t="s">
        <v>3</v>
      </c>
      <c r="F52" s="6" t="s">
        <v>16</v>
      </c>
      <c r="G52" s="6" t="s">
        <v>17</v>
      </c>
      <c r="H52" s="6" t="s">
        <v>226</v>
      </c>
      <c r="I52" s="6" t="s">
        <v>227</v>
      </c>
      <c r="J52" s="12">
        <v>300</v>
      </c>
      <c r="K52" s="12">
        <f t="shared" si="0"/>
        <v>264.07080000000002</v>
      </c>
      <c r="L52" s="13">
        <v>0.59</v>
      </c>
      <c r="M52" s="13">
        <v>58.21</v>
      </c>
      <c r="N52" s="14">
        <f t="shared" si="1"/>
        <v>35.929200000000002</v>
      </c>
      <c r="O52" s="15">
        <v>20</v>
      </c>
      <c r="P52" s="16">
        <f t="shared" si="2"/>
        <v>0.22043330803708699</v>
      </c>
      <c r="Q52" s="5" t="str">
        <f t="shared" si="3"/>
        <v>High then 10%</v>
      </c>
      <c r="R52" s="5" t="str">
        <f t="shared" si="4"/>
        <v>High Then 20%</v>
      </c>
      <c r="S52" s="1" t="str">
        <f t="shared" si="5"/>
        <v>20% To 30% COGS</v>
      </c>
    </row>
    <row r="53" spans="1:19">
      <c r="A53" s="6" t="s">
        <v>16</v>
      </c>
      <c r="B53" s="5" t="s">
        <v>1949</v>
      </c>
      <c r="C53" s="6" t="s">
        <v>228</v>
      </c>
      <c r="D53" s="6" t="s">
        <v>229</v>
      </c>
      <c r="E53" s="6" t="s">
        <v>3</v>
      </c>
      <c r="F53" s="6" t="s">
        <v>16</v>
      </c>
      <c r="G53" s="6" t="s">
        <v>17</v>
      </c>
      <c r="H53" s="6" t="s">
        <v>226</v>
      </c>
      <c r="I53" s="6" t="s">
        <v>230</v>
      </c>
      <c r="J53" s="12">
        <v>440</v>
      </c>
      <c r="K53" s="12">
        <f t="shared" si="0"/>
        <v>387.2</v>
      </c>
      <c r="L53" s="13">
        <v>0</v>
      </c>
      <c r="M53" s="13">
        <v>38.67</v>
      </c>
      <c r="N53" s="14">
        <f t="shared" si="1"/>
        <v>52.8</v>
      </c>
      <c r="O53" s="15">
        <v>8</v>
      </c>
      <c r="P53" s="16">
        <f t="shared" si="2"/>
        <v>9.9870867768595106E-2</v>
      </c>
      <c r="Q53" s="5" t="str">
        <f t="shared" si="3"/>
        <v>Low Then 10%</v>
      </c>
      <c r="R53" s="5" t="str">
        <f t="shared" si="4"/>
        <v>Low Then 20%</v>
      </c>
      <c r="S53" s="1" t="str">
        <f t="shared" si="5"/>
        <v>Below 10% COGS</v>
      </c>
    </row>
    <row r="54" spans="1:19">
      <c r="A54" s="6" t="s">
        <v>16</v>
      </c>
      <c r="B54" s="5" t="s">
        <v>1949</v>
      </c>
      <c r="C54" s="6" t="s">
        <v>231</v>
      </c>
      <c r="D54" s="6" t="s">
        <v>232</v>
      </c>
      <c r="E54" s="6" t="s">
        <v>3</v>
      </c>
      <c r="F54" s="6" t="s">
        <v>16</v>
      </c>
      <c r="G54" s="6" t="s">
        <v>17</v>
      </c>
      <c r="H54" s="6" t="s">
        <v>226</v>
      </c>
      <c r="I54" s="6" t="s">
        <v>233</v>
      </c>
      <c r="J54" s="12">
        <v>495</v>
      </c>
      <c r="K54" s="12">
        <f t="shared" si="0"/>
        <v>435.65640000000002</v>
      </c>
      <c r="L54" s="13">
        <v>0.47</v>
      </c>
      <c r="M54" s="13">
        <v>96.91</v>
      </c>
      <c r="N54" s="14">
        <f t="shared" si="1"/>
        <v>59.343600000000002</v>
      </c>
      <c r="O54" s="15">
        <v>9</v>
      </c>
      <c r="P54" s="16">
        <f t="shared" si="2"/>
        <v>0.222445945933538</v>
      </c>
      <c r="Q54" s="5" t="str">
        <f t="shared" si="3"/>
        <v>High then 10%</v>
      </c>
      <c r="R54" s="5" t="str">
        <f t="shared" si="4"/>
        <v>High Then 20%</v>
      </c>
      <c r="S54" s="1" t="str">
        <f t="shared" si="5"/>
        <v>20% To 30% COGS</v>
      </c>
    </row>
    <row r="55" spans="1:19">
      <c r="A55" s="6" t="s">
        <v>16</v>
      </c>
      <c r="B55" s="5" t="s">
        <v>1949</v>
      </c>
      <c r="C55" s="6" t="s">
        <v>234</v>
      </c>
      <c r="D55" s="6" t="s">
        <v>235</v>
      </c>
      <c r="E55" s="6" t="s">
        <v>3</v>
      </c>
      <c r="F55" s="6" t="s">
        <v>16</v>
      </c>
      <c r="G55" s="6" t="s">
        <v>17</v>
      </c>
      <c r="H55" s="6" t="s">
        <v>226</v>
      </c>
      <c r="I55" s="6" t="s">
        <v>233</v>
      </c>
      <c r="J55" s="12">
        <v>550</v>
      </c>
      <c r="K55" s="12">
        <f t="shared" si="0"/>
        <v>484.03719999999998</v>
      </c>
      <c r="L55" s="13">
        <v>0.31</v>
      </c>
      <c r="M55" s="13">
        <v>76.61</v>
      </c>
      <c r="N55" s="14">
        <f t="shared" si="1"/>
        <v>65.962800000000001</v>
      </c>
      <c r="O55" s="15">
        <v>10</v>
      </c>
      <c r="P55" s="16">
        <f t="shared" si="2"/>
        <v>0.15827295918578199</v>
      </c>
      <c r="Q55" s="5" t="str">
        <f t="shared" si="3"/>
        <v>High then 10%</v>
      </c>
      <c r="R55" s="5" t="str">
        <f t="shared" si="4"/>
        <v>Low Then 20%</v>
      </c>
      <c r="S55" s="1" t="str">
        <f t="shared" si="5"/>
        <v>10% To 20% COGS</v>
      </c>
    </row>
    <row r="56" spans="1:19">
      <c r="A56" s="6" t="s">
        <v>16</v>
      </c>
      <c r="B56" s="5" t="s">
        <v>1949</v>
      </c>
      <c r="C56" s="6" t="s">
        <v>236</v>
      </c>
      <c r="D56" s="6" t="s">
        <v>237</v>
      </c>
      <c r="E56" s="6" t="s">
        <v>3</v>
      </c>
      <c r="F56" s="6" t="s">
        <v>16</v>
      </c>
      <c r="G56" s="6" t="s">
        <v>17</v>
      </c>
      <c r="H56" s="6" t="s">
        <v>226</v>
      </c>
      <c r="I56" s="6" t="s">
        <v>233</v>
      </c>
      <c r="J56" s="12">
        <v>600.6</v>
      </c>
      <c r="K56" s="12">
        <f t="shared" si="0"/>
        <v>529.0104</v>
      </c>
      <c r="L56" s="13">
        <v>4.0199999999999996</v>
      </c>
      <c r="M56" s="13">
        <v>167.25</v>
      </c>
      <c r="N56" s="14">
        <f t="shared" si="1"/>
        <v>71.589600000000004</v>
      </c>
      <c r="O56" s="15">
        <v>27.3</v>
      </c>
      <c r="P56" s="16">
        <f t="shared" si="2"/>
        <v>0.31615635533819397</v>
      </c>
      <c r="Q56" s="5" t="str">
        <f t="shared" si="3"/>
        <v>High then 10%</v>
      </c>
      <c r="R56" s="5" t="str">
        <f t="shared" si="4"/>
        <v>High Then 20%</v>
      </c>
      <c r="S56" s="1" t="str">
        <f t="shared" si="5"/>
        <v>Above 30% COGS</v>
      </c>
    </row>
    <row r="57" spans="1:19">
      <c r="A57" s="6" t="s">
        <v>16</v>
      </c>
      <c r="B57" s="5" t="s">
        <v>1949</v>
      </c>
      <c r="C57" s="6" t="s">
        <v>238</v>
      </c>
      <c r="D57" s="6" t="s">
        <v>239</v>
      </c>
      <c r="E57" s="6" t="s">
        <v>3</v>
      </c>
      <c r="F57" s="6" t="s">
        <v>16</v>
      </c>
      <c r="G57" s="6" t="s">
        <v>17</v>
      </c>
      <c r="H57" s="6" t="s">
        <v>226</v>
      </c>
      <c r="I57" s="6" t="s">
        <v>240</v>
      </c>
      <c r="J57" s="12">
        <v>935</v>
      </c>
      <c r="K57" s="12">
        <f t="shared" si="0"/>
        <v>823.09400000000005</v>
      </c>
      <c r="L57" s="13">
        <v>2.4500000000000002</v>
      </c>
      <c r="M57" s="13">
        <v>204.67</v>
      </c>
      <c r="N57" s="14">
        <f t="shared" si="1"/>
        <v>111.90600000000001</v>
      </c>
      <c r="O57" s="15">
        <v>11</v>
      </c>
      <c r="P57" s="16">
        <f t="shared" si="2"/>
        <v>0.248659326881255</v>
      </c>
      <c r="Q57" s="5" t="str">
        <f t="shared" si="3"/>
        <v>High then 10%</v>
      </c>
      <c r="R57" s="5" t="str">
        <f t="shared" si="4"/>
        <v>High Then 20%</v>
      </c>
      <c r="S57" s="1" t="str">
        <f t="shared" si="5"/>
        <v>20% To 30% COGS</v>
      </c>
    </row>
    <row r="58" spans="1:19">
      <c r="A58" s="6" t="s">
        <v>16</v>
      </c>
      <c r="B58" s="5" t="s">
        <v>1949</v>
      </c>
      <c r="C58" s="6" t="s">
        <v>241</v>
      </c>
      <c r="D58" s="6" t="s">
        <v>242</v>
      </c>
      <c r="E58" s="6" t="s">
        <v>3</v>
      </c>
      <c r="F58" s="6" t="s">
        <v>16</v>
      </c>
      <c r="G58" s="6" t="s">
        <v>17</v>
      </c>
      <c r="H58" s="6" t="s">
        <v>226</v>
      </c>
      <c r="I58" s="6" t="s">
        <v>240</v>
      </c>
      <c r="J58" s="12">
        <v>715</v>
      </c>
      <c r="K58" s="12">
        <f t="shared" si="0"/>
        <v>629.41</v>
      </c>
      <c r="L58" s="13">
        <v>1.75</v>
      </c>
      <c r="M58" s="13">
        <v>92.62</v>
      </c>
      <c r="N58" s="14">
        <f t="shared" si="1"/>
        <v>85.59</v>
      </c>
      <c r="O58" s="15">
        <v>11</v>
      </c>
      <c r="P58" s="16">
        <f t="shared" si="2"/>
        <v>0.14715368360845901</v>
      </c>
      <c r="Q58" s="5" t="str">
        <f t="shared" si="3"/>
        <v>High then 10%</v>
      </c>
      <c r="R58" s="5" t="str">
        <f t="shared" si="4"/>
        <v>Low Then 20%</v>
      </c>
      <c r="S58" s="1" t="str">
        <f t="shared" si="5"/>
        <v>10% To 20% COGS</v>
      </c>
    </row>
    <row r="59" spans="1:19">
      <c r="A59" s="6" t="s">
        <v>16</v>
      </c>
      <c r="B59" s="5" t="s">
        <v>1949</v>
      </c>
      <c r="C59" s="6" t="s">
        <v>243</v>
      </c>
      <c r="D59" s="6" t="s">
        <v>244</v>
      </c>
      <c r="E59" s="6" t="s">
        <v>3</v>
      </c>
      <c r="F59" s="6" t="s">
        <v>16</v>
      </c>
      <c r="G59" s="6" t="s">
        <v>17</v>
      </c>
      <c r="H59" s="6" t="s">
        <v>226</v>
      </c>
      <c r="I59" s="6" t="s">
        <v>245</v>
      </c>
      <c r="J59" s="12">
        <v>1650</v>
      </c>
      <c r="K59" s="12">
        <f t="shared" si="0"/>
        <v>1452.12</v>
      </c>
      <c r="L59" s="13">
        <v>1</v>
      </c>
      <c r="M59" s="13">
        <v>337.73</v>
      </c>
      <c r="N59" s="14">
        <f t="shared" si="1"/>
        <v>197.88</v>
      </c>
      <c r="O59" s="15">
        <v>22</v>
      </c>
      <c r="P59" s="16">
        <f t="shared" si="2"/>
        <v>0.23257719747679301</v>
      </c>
      <c r="Q59" s="5" t="str">
        <f t="shared" si="3"/>
        <v>High then 10%</v>
      </c>
      <c r="R59" s="5" t="str">
        <f t="shared" si="4"/>
        <v>High Then 20%</v>
      </c>
      <c r="S59" s="1" t="str">
        <f t="shared" si="5"/>
        <v>20% To 30% COGS</v>
      </c>
    </row>
    <row r="60" spans="1:19">
      <c r="A60" s="6" t="s">
        <v>16</v>
      </c>
      <c r="B60" s="5" t="s">
        <v>1949</v>
      </c>
      <c r="C60" s="6" t="s">
        <v>246</v>
      </c>
      <c r="D60" s="6" t="s">
        <v>247</v>
      </c>
      <c r="E60" s="6" t="s">
        <v>3</v>
      </c>
      <c r="F60" s="6" t="s">
        <v>16</v>
      </c>
      <c r="G60" s="6" t="s">
        <v>17</v>
      </c>
      <c r="H60" s="6" t="s">
        <v>226</v>
      </c>
      <c r="I60" s="6" t="s">
        <v>245</v>
      </c>
      <c r="J60" s="12">
        <v>5700</v>
      </c>
      <c r="K60" s="12">
        <f t="shared" si="0"/>
        <v>5017.0655999999999</v>
      </c>
      <c r="L60" s="13">
        <v>8.8800000000000008</v>
      </c>
      <c r="M60" s="13">
        <v>1448.7</v>
      </c>
      <c r="N60" s="14">
        <f t="shared" si="1"/>
        <v>682.93439999999998</v>
      </c>
      <c r="O60" s="15">
        <v>60</v>
      </c>
      <c r="P60" s="16">
        <f t="shared" si="2"/>
        <v>0.28875444642382198</v>
      </c>
      <c r="Q60" s="5" t="str">
        <f t="shared" si="3"/>
        <v>High then 10%</v>
      </c>
      <c r="R60" s="5" t="str">
        <f t="shared" si="4"/>
        <v>High Then 20%</v>
      </c>
      <c r="S60" s="1" t="str">
        <f t="shared" si="5"/>
        <v>20% To 30% COGS</v>
      </c>
    </row>
    <row r="61" spans="1:19">
      <c r="A61" s="6" t="s">
        <v>16</v>
      </c>
      <c r="B61" s="5" t="s">
        <v>1949</v>
      </c>
      <c r="C61" s="6" t="s">
        <v>248</v>
      </c>
      <c r="D61" s="6" t="s">
        <v>249</v>
      </c>
      <c r="E61" s="6" t="s">
        <v>3</v>
      </c>
      <c r="F61" s="6" t="s">
        <v>16</v>
      </c>
      <c r="G61" s="6" t="s">
        <v>17</v>
      </c>
      <c r="H61" s="6" t="s">
        <v>226</v>
      </c>
      <c r="I61" s="6" t="s">
        <v>245</v>
      </c>
      <c r="J61" s="12">
        <v>225</v>
      </c>
      <c r="K61" s="12">
        <f t="shared" si="0"/>
        <v>206.45760000000001</v>
      </c>
      <c r="L61" s="13">
        <v>70.48</v>
      </c>
      <c r="M61" s="13">
        <v>138.49</v>
      </c>
      <c r="N61" s="14">
        <f t="shared" si="1"/>
        <v>18.542400000000001</v>
      </c>
      <c r="O61" s="15">
        <v>15</v>
      </c>
      <c r="P61" s="16">
        <f t="shared" si="2"/>
        <v>0.67079148454694804</v>
      </c>
      <c r="Q61" s="5" t="str">
        <f t="shared" si="3"/>
        <v>High then 10%</v>
      </c>
      <c r="R61" s="5" t="str">
        <f t="shared" si="4"/>
        <v>High Then 20%</v>
      </c>
      <c r="S61" s="1" t="str">
        <f t="shared" si="5"/>
        <v>Above 30% COGS</v>
      </c>
    </row>
    <row r="62" spans="1:19">
      <c r="A62" s="5" t="s">
        <v>17</v>
      </c>
      <c r="B62" s="5" t="s">
        <v>1948</v>
      </c>
      <c r="C62" s="6" t="s">
        <v>250</v>
      </c>
      <c r="D62" s="6" t="s">
        <v>251</v>
      </c>
      <c r="E62" s="6" t="s">
        <v>3</v>
      </c>
      <c r="F62" s="6" t="s">
        <v>16</v>
      </c>
      <c r="G62" s="6" t="s">
        <v>17</v>
      </c>
      <c r="H62" s="6" t="s">
        <v>18</v>
      </c>
      <c r="I62" s="6" t="s">
        <v>252</v>
      </c>
      <c r="J62" s="12">
        <v>725</v>
      </c>
      <c r="K62" s="12">
        <f t="shared" si="0"/>
        <v>638.57719999999995</v>
      </c>
      <c r="L62" s="13">
        <v>4.8099999999999996</v>
      </c>
      <c r="M62" s="13">
        <v>98.84</v>
      </c>
      <c r="N62" s="14">
        <f t="shared" si="1"/>
        <v>86.422799999999995</v>
      </c>
      <c r="O62" s="15">
        <v>1</v>
      </c>
      <c r="P62" s="16">
        <f t="shared" si="2"/>
        <v>0.15478159884192499</v>
      </c>
      <c r="Q62" s="5" t="str">
        <f t="shared" si="3"/>
        <v>High then 10%</v>
      </c>
      <c r="R62" s="5" t="str">
        <f t="shared" si="4"/>
        <v>Low Then 20%</v>
      </c>
      <c r="S62" s="1" t="str">
        <f t="shared" si="5"/>
        <v>10% To 20% COGS</v>
      </c>
    </row>
    <row r="63" spans="1:19">
      <c r="A63" s="5" t="s">
        <v>17</v>
      </c>
      <c r="B63" s="5" t="s">
        <v>1948</v>
      </c>
      <c r="C63" s="6" t="s">
        <v>253</v>
      </c>
      <c r="D63" s="6" t="s">
        <v>254</v>
      </c>
      <c r="E63" s="6" t="s">
        <v>3</v>
      </c>
      <c r="F63" s="6" t="s">
        <v>16</v>
      </c>
      <c r="G63" s="6" t="s">
        <v>17</v>
      </c>
      <c r="H63" s="6" t="s">
        <v>18</v>
      </c>
      <c r="I63" s="6" t="s">
        <v>252</v>
      </c>
      <c r="J63" s="12">
        <v>2100</v>
      </c>
      <c r="K63" s="12">
        <f t="shared" si="0"/>
        <v>1849.2936</v>
      </c>
      <c r="L63" s="13">
        <v>10.78</v>
      </c>
      <c r="M63" s="13">
        <v>1555.02</v>
      </c>
      <c r="N63" s="14">
        <f t="shared" si="1"/>
        <v>250.7064</v>
      </c>
      <c r="O63" s="15">
        <v>3</v>
      </c>
      <c r="P63" s="16">
        <f t="shared" si="2"/>
        <v>0.84087242826125597</v>
      </c>
      <c r="Q63" s="5" t="str">
        <f t="shared" si="3"/>
        <v>High then 10%</v>
      </c>
      <c r="R63" s="5" t="str">
        <f t="shared" si="4"/>
        <v>High Then 20%</v>
      </c>
      <c r="S63" s="1" t="str">
        <f t="shared" si="5"/>
        <v>Above 30% COGS</v>
      </c>
    </row>
    <row r="64" spans="1:19">
      <c r="A64" s="5" t="s">
        <v>17</v>
      </c>
      <c r="B64" s="5" t="s">
        <v>1948</v>
      </c>
      <c r="C64" s="6" t="s">
        <v>255</v>
      </c>
      <c r="D64" s="6" t="s">
        <v>256</v>
      </c>
      <c r="E64" s="6" t="s">
        <v>3</v>
      </c>
      <c r="F64" s="6" t="s">
        <v>16</v>
      </c>
      <c r="G64" s="6" t="s">
        <v>17</v>
      </c>
      <c r="H64" s="6" t="s">
        <v>18</v>
      </c>
      <c r="I64" s="6" t="s">
        <v>252</v>
      </c>
      <c r="J64" s="12">
        <v>1350</v>
      </c>
      <c r="K64" s="12">
        <f t="shared" si="0"/>
        <v>1188.0696</v>
      </c>
      <c r="L64" s="13">
        <v>0.57999999999999996</v>
      </c>
      <c r="M64" s="13">
        <v>454.78</v>
      </c>
      <c r="N64" s="14">
        <f t="shared" si="1"/>
        <v>161.93039999999999</v>
      </c>
      <c r="O64" s="15">
        <v>3</v>
      </c>
      <c r="P64" s="16">
        <f t="shared" si="2"/>
        <v>0.38278902178794899</v>
      </c>
      <c r="Q64" s="5" t="str">
        <f t="shared" si="3"/>
        <v>High then 10%</v>
      </c>
      <c r="R64" s="5" t="str">
        <f t="shared" si="4"/>
        <v>High Then 20%</v>
      </c>
      <c r="S64" s="1" t="str">
        <f t="shared" si="5"/>
        <v>Above 30% COGS</v>
      </c>
    </row>
    <row r="65" spans="1:19">
      <c r="A65" s="6" t="s">
        <v>16</v>
      </c>
      <c r="B65" s="5" t="s">
        <v>1949</v>
      </c>
      <c r="C65" s="6" t="s">
        <v>257</v>
      </c>
      <c r="D65" s="6" t="s">
        <v>258</v>
      </c>
      <c r="E65" s="6" t="s">
        <v>3</v>
      </c>
      <c r="F65" s="6" t="s">
        <v>16</v>
      </c>
      <c r="G65" s="6" t="s">
        <v>17</v>
      </c>
      <c r="H65" s="6" t="s">
        <v>226</v>
      </c>
      <c r="I65" s="6" t="s">
        <v>259</v>
      </c>
      <c r="J65" s="12">
        <v>450</v>
      </c>
      <c r="K65" s="12">
        <f t="shared" si="0"/>
        <v>396.02159999999998</v>
      </c>
      <c r="L65" s="13">
        <v>0.18</v>
      </c>
      <c r="M65" s="13">
        <v>41.29</v>
      </c>
      <c r="N65" s="14">
        <f t="shared" si="1"/>
        <v>53.978400000000001</v>
      </c>
      <c r="O65" s="15">
        <v>10</v>
      </c>
      <c r="P65" s="16">
        <f t="shared" si="2"/>
        <v>0.104261989750054</v>
      </c>
      <c r="Q65" s="5" t="str">
        <f t="shared" si="3"/>
        <v>High then 10%</v>
      </c>
      <c r="R65" s="5" t="str">
        <f t="shared" si="4"/>
        <v>Low Then 20%</v>
      </c>
      <c r="S65" s="1" t="str">
        <f t="shared" si="5"/>
        <v>10% To 20% COGS</v>
      </c>
    </row>
    <row r="66" spans="1:19">
      <c r="A66" s="6" t="s">
        <v>16</v>
      </c>
      <c r="B66" s="5" t="s">
        <v>1949</v>
      </c>
      <c r="C66" s="6" t="s">
        <v>260</v>
      </c>
      <c r="D66" s="6" t="s">
        <v>261</v>
      </c>
      <c r="E66" s="6" t="s">
        <v>3</v>
      </c>
      <c r="F66" s="6" t="s">
        <v>16</v>
      </c>
      <c r="G66" s="6" t="s">
        <v>17</v>
      </c>
      <c r="H66" s="6" t="s">
        <v>226</v>
      </c>
      <c r="I66" s="6" t="s">
        <v>259</v>
      </c>
      <c r="J66" s="12">
        <v>10440</v>
      </c>
      <c r="K66" s="12">
        <f t="shared" ref="K66:K129" si="6">J66-N66</f>
        <v>9209.3315999999995</v>
      </c>
      <c r="L66" s="13">
        <v>184.43</v>
      </c>
      <c r="M66" s="13">
        <v>894.775120879121</v>
      </c>
      <c r="N66" s="14">
        <f t="shared" ref="N66:N129" si="7">(J66-L66)*12%</f>
        <v>1230.6684</v>
      </c>
      <c r="O66" s="15">
        <v>348</v>
      </c>
      <c r="P66" s="16">
        <f t="shared" ref="P66:P129" si="8">IFERROR(M66/K66,100%)</f>
        <v>9.7159615892115497E-2</v>
      </c>
      <c r="Q66" s="5" t="str">
        <f t="shared" ref="Q66:Q129" si="9">IF(P66&gt;10%,"High then 10%","Low Then 10%")</f>
        <v>Low Then 10%</v>
      </c>
      <c r="R66" s="5" t="str">
        <f t="shared" ref="R66:R129" si="10">IF(P66&gt;20%,"High Then 20%","Low Then 20%")</f>
        <v>Low Then 20%</v>
      </c>
      <c r="S66" s="1" t="str">
        <f t="shared" ref="S66:S129" si="11">IF(P66=100%,"Modifier",IF(P66&gt;30%,"Above 30% COGS",IF(P66&gt;20%,"20% To 30% COGS",IF(P66&gt;10%,"10% To 20% COGS",IF(P66&gt;0%,"Below 10% COGS","Open Items")))))</f>
        <v>Below 10% COGS</v>
      </c>
    </row>
    <row r="67" spans="1:19">
      <c r="A67" s="6" t="s">
        <v>16</v>
      </c>
      <c r="B67" s="5" t="s">
        <v>1949</v>
      </c>
      <c r="C67" s="6" t="s">
        <v>262</v>
      </c>
      <c r="D67" s="6" t="s">
        <v>263</v>
      </c>
      <c r="E67" s="6" t="s">
        <v>3</v>
      </c>
      <c r="F67" s="6" t="s">
        <v>16</v>
      </c>
      <c r="G67" s="6" t="s">
        <v>17</v>
      </c>
      <c r="H67" s="6" t="s">
        <v>226</v>
      </c>
      <c r="I67" s="6" t="s">
        <v>259</v>
      </c>
      <c r="J67" s="12">
        <v>390</v>
      </c>
      <c r="K67" s="12">
        <f t="shared" si="6"/>
        <v>343.29599999999999</v>
      </c>
      <c r="L67" s="13">
        <v>0.8</v>
      </c>
      <c r="M67" s="13">
        <v>50.07</v>
      </c>
      <c r="N67" s="14">
        <f t="shared" si="7"/>
        <v>46.704000000000001</v>
      </c>
      <c r="O67" s="15">
        <v>6</v>
      </c>
      <c r="P67" s="16">
        <f t="shared" si="8"/>
        <v>0.145850810961969</v>
      </c>
      <c r="Q67" s="5" t="str">
        <f t="shared" si="9"/>
        <v>High then 10%</v>
      </c>
      <c r="R67" s="5" t="str">
        <f t="shared" si="10"/>
        <v>Low Then 20%</v>
      </c>
      <c r="S67" s="1" t="str">
        <f t="shared" si="11"/>
        <v>10% To 20% COGS</v>
      </c>
    </row>
    <row r="68" spans="1:19">
      <c r="A68" s="5" t="s">
        <v>23</v>
      </c>
      <c r="B68" s="7" t="s">
        <v>271</v>
      </c>
      <c r="C68" s="6" t="s">
        <v>268</v>
      </c>
      <c r="D68" s="6" t="s">
        <v>269</v>
      </c>
      <c r="E68" s="6" t="s">
        <v>3</v>
      </c>
      <c r="F68" s="6" t="s">
        <v>22</v>
      </c>
      <c r="G68" s="6" t="s">
        <v>23</v>
      </c>
      <c r="H68" s="6" t="s">
        <v>270</v>
      </c>
      <c r="I68" s="6" t="s">
        <v>271</v>
      </c>
      <c r="J68" s="12">
        <v>3225</v>
      </c>
      <c r="K68" s="12">
        <f t="shared" si="6"/>
        <v>2838.12</v>
      </c>
      <c r="L68" s="13">
        <v>1</v>
      </c>
      <c r="M68" s="13">
        <v>471.3</v>
      </c>
      <c r="N68" s="14">
        <f t="shared" si="7"/>
        <v>386.88</v>
      </c>
      <c r="O68" s="15">
        <v>43</v>
      </c>
      <c r="P68" s="16">
        <f t="shared" si="8"/>
        <v>0.16606063168576399</v>
      </c>
      <c r="Q68" s="5" t="str">
        <f t="shared" si="9"/>
        <v>High then 10%</v>
      </c>
      <c r="R68" s="5" t="str">
        <f t="shared" si="10"/>
        <v>Low Then 20%</v>
      </c>
      <c r="S68" s="1" t="str">
        <f t="shared" si="11"/>
        <v>10% To 20% COGS</v>
      </c>
    </row>
    <row r="69" spans="1:19">
      <c r="A69" s="5" t="s">
        <v>23</v>
      </c>
      <c r="B69" s="7" t="s">
        <v>271</v>
      </c>
      <c r="C69" s="6" t="s">
        <v>272</v>
      </c>
      <c r="D69" s="6" t="s">
        <v>273</v>
      </c>
      <c r="E69" s="6" t="s">
        <v>3</v>
      </c>
      <c r="F69" s="6" t="s">
        <v>22</v>
      </c>
      <c r="G69" s="6" t="s">
        <v>23</v>
      </c>
      <c r="H69" s="6" t="s">
        <v>270</v>
      </c>
      <c r="I69" s="6" t="s">
        <v>271</v>
      </c>
      <c r="J69" s="12">
        <v>3990</v>
      </c>
      <c r="K69" s="12">
        <f t="shared" si="6"/>
        <v>3511.2</v>
      </c>
      <c r="L69" s="13">
        <v>0</v>
      </c>
      <c r="M69" s="13">
        <v>481.74</v>
      </c>
      <c r="N69" s="14">
        <f t="shared" si="7"/>
        <v>478.8</v>
      </c>
      <c r="O69" s="15">
        <v>42</v>
      </c>
      <c r="P69" s="16">
        <f t="shared" si="8"/>
        <v>0.13720095693779899</v>
      </c>
      <c r="Q69" s="5" t="str">
        <f t="shared" si="9"/>
        <v>High then 10%</v>
      </c>
      <c r="R69" s="5" t="str">
        <f t="shared" si="10"/>
        <v>Low Then 20%</v>
      </c>
      <c r="S69" s="1" t="str">
        <f t="shared" si="11"/>
        <v>10% To 20% COGS</v>
      </c>
    </row>
    <row r="70" spans="1:19">
      <c r="A70" s="5" t="s">
        <v>23</v>
      </c>
      <c r="B70" s="7" t="s">
        <v>271</v>
      </c>
      <c r="C70" s="6" t="s">
        <v>274</v>
      </c>
      <c r="D70" s="6" t="s">
        <v>275</v>
      </c>
      <c r="E70" s="6" t="s">
        <v>3</v>
      </c>
      <c r="F70" s="6" t="s">
        <v>22</v>
      </c>
      <c r="G70" s="6" t="s">
        <v>23</v>
      </c>
      <c r="H70" s="6" t="s">
        <v>270</v>
      </c>
      <c r="I70" s="6" t="s">
        <v>271</v>
      </c>
      <c r="J70" s="12">
        <v>1430</v>
      </c>
      <c r="K70" s="12">
        <f t="shared" si="6"/>
        <v>1264.1479999999999</v>
      </c>
      <c r="L70" s="13">
        <v>47.9</v>
      </c>
      <c r="M70" s="13">
        <v>58.42</v>
      </c>
      <c r="N70" s="14">
        <f t="shared" si="7"/>
        <v>165.852</v>
      </c>
      <c r="O70" s="15">
        <v>22</v>
      </c>
      <c r="P70" s="16">
        <f t="shared" si="8"/>
        <v>4.62129434211817E-2</v>
      </c>
      <c r="Q70" s="5" t="str">
        <f t="shared" si="9"/>
        <v>Low Then 10%</v>
      </c>
      <c r="R70" s="5" t="str">
        <f t="shared" si="10"/>
        <v>Low Then 20%</v>
      </c>
      <c r="S70" s="1" t="str">
        <f t="shared" si="11"/>
        <v>Below 10% COGS</v>
      </c>
    </row>
    <row r="71" spans="1:19">
      <c r="A71" s="5" t="s">
        <v>17</v>
      </c>
      <c r="B71" s="5" t="s">
        <v>1948</v>
      </c>
      <c r="C71" s="6" t="s">
        <v>425</v>
      </c>
      <c r="D71" s="6" t="s">
        <v>426</v>
      </c>
      <c r="E71" s="6" t="s">
        <v>30</v>
      </c>
      <c r="F71" s="6" t="s">
        <v>16</v>
      </c>
      <c r="G71" s="6" t="s">
        <v>427</v>
      </c>
      <c r="H71" s="6" t="s">
        <v>18</v>
      </c>
      <c r="I71" s="6" t="s">
        <v>428</v>
      </c>
      <c r="J71" s="12">
        <v>0</v>
      </c>
      <c r="K71" s="12">
        <f t="shared" si="6"/>
        <v>0</v>
      </c>
      <c r="L71" s="13">
        <v>0</v>
      </c>
      <c r="M71" s="13">
        <v>0</v>
      </c>
      <c r="N71" s="14">
        <f t="shared" si="7"/>
        <v>0</v>
      </c>
      <c r="O71" s="15">
        <v>2</v>
      </c>
      <c r="P71" s="16">
        <f t="shared" si="8"/>
        <v>1</v>
      </c>
      <c r="Q71" s="5" t="str">
        <f t="shared" si="9"/>
        <v>High then 10%</v>
      </c>
      <c r="R71" s="5" t="str">
        <f t="shared" si="10"/>
        <v>High Then 20%</v>
      </c>
      <c r="S71" s="1" t="str">
        <f t="shared" si="11"/>
        <v>Modifier</v>
      </c>
    </row>
    <row r="72" spans="1:19">
      <c r="A72" s="5" t="s">
        <v>17</v>
      </c>
      <c r="B72" s="5" t="s">
        <v>1948</v>
      </c>
      <c r="C72" s="8" t="s">
        <v>425</v>
      </c>
      <c r="D72" s="8" t="s">
        <v>426</v>
      </c>
      <c r="E72" s="8" t="s">
        <v>30</v>
      </c>
      <c r="F72" s="6" t="s">
        <v>16</v>
      </c>
      <c r="G72" s="6" t="s">
        <v>43</v>
      </c>
      <c r="H72" s="6" t="s">
        <v>18</v>
      </c>
      <c r="I72" s="6" t="s">
        <v>428</v>
      </c>
      <c r="J72" s="12">
        <v>0</v>
      </c>
      <c r="K72" s="12">
        <f t="shared" si="6"/>
        <v>0</v>
      </c>
      <c r="L72" s="13">
        <v>0</v>
      </c>
      <c r="M72" s="13">
        <v>0</v>
      </c>
      <c r="N72" s="14">
        <f t="shared" si="7"/>
        <v>0</v>
      </c>
      <c r="O72" s="15">
        <v>8</v>
      </c>
      <c r="P72" s="16">
        <f t="shared" si="8"/>
        <v>1</v>
      </c>
      <c r="Q72" s="5" t="str">
        <f t="shared" si="9"/>
        <v>High then 10%</v>
      </c>
      <c r="R72" s="5" t="str">
        <f t="shared" si="10"/>
        <v>High Then 20%</v>
      </c>
      <c r="S72" s="1" t="str">
        <f t="shared" si="11"/>
        <v>Modifier</v>
      </c>
    </row>
    <row r="73" spans="1:19">
      <c r="A73" s="5" t="s">
        <v>17</v>
      </c>
      <c r="B73" s="5" t="s">
        <v>1948</v>
      </c>
      <c r="C73" s="8" t="s">
        <v>425</v>
      </c>
      <c r="D73" s="8" t="s">
        <v>426</v>
      </c>
      <c r="E73" s="8" t="s">
        <v>30</v>
      </c>
      <c r="F73" s="6" t="s">
        <v>16</v>
      </c>
      <c r="G73" s="6" t="s">
        <v>429</v>
      </c>
      <c r="H73" s="6" t="s">
        <v>18</v>
      </c>
      <c r="I73" s="6" t="s">
        <v>428</v>
      </c>
      <c r="J73" s="12">
        <v>0</v>
      </c>
      <c r="K73" s="12">
        <f t="shared" si="6"/>
        <v>0</v>
      </c>
      <c r="L73" s="13">
        <v>0</v>
      </c>
      <c r="M73" s="13">
        <v>0</v>
      </c>
      <c r="N73" s="14">
        <f t="shared" si="7"/>
        <v>0</v>
      </c>
      <c r="O73" s="15">
        <v>4</v>
      </c>
      <c r="P73" s="16">
        <f t="shared" si="8"/>
        <v>1</v>
      </c>
      <c r="Q73" s="5" t="str">
        <f t="shared" si="9"/>
        <v>High then 10%</v>
      </c>
      <c r="R73" s="5" t="str">
        <f t="shared" si="10"/>
        <v>High Then 20%</v>
      </c>
      <c r="S73" s="1" t="str">
        <f t="shared" si="11"/>
        <v>Modifier</v>
      </c>
    </row>
    <row r="74" spans="1:19">
      <c r="A74" s="5" t="s">
        <v>17</v>
      </c>
      <c r="B74" s="5" t="s">
        <v>1948</v>
      </c>
      <c r="C74" s="6" t="s">
        <v>430</v>
      </c>
      <c r="D74" s="6" t="s">
        <v>431</v>
      </c>
      <c r="E74" s="6" t="s">
        <v>30</v>
      </c>
      <c r="F74" s="6" t="s">
        <v>16</v>
      </c>
      <c r="G74" s="6" t="s">
        <v>427</v>
      </c>
      <c r="H74" s="6" t="s">
        <v>18</v>
      </c>
      <c r="I74" s="6" t="s">
        <v>428</v>
      </c>
      <c r="J74" s="12">
        <v>0</v>
      </c>
      <c r="K74" s="12">
        <f t="shared" si="6"/>
        <v>0</v>
      </c>
      <c r="L74" s="13">
        <v>0</v>
      </c>
      <c r="M74" s="13">
        <v>0</v>
      </c>
      <c r="N74" s="14">
        <f t="shared" si="7"/>
        <v>0</v>
      </c>
      <c r="O74" s="15">
        <v>3</v>
      </c>
      <c r="P74" s="16">
        <f t="shared" si="8"/>
        <v>1</v>
      </c>
      <c r="Q74" s="5" t="str">
        <f t="shared" si="9"/>
        <v>High then 10%</v>
      </c>
      <c r="R74" s="5" t="str">
        <f t="shared" si="10"/>
        <v>High Then 20%</v>
      </c>
      <c r="S74" s="1" t="str">
        <f t="shared" si="11"/>
        <v>Modifier</v>
      </c>
    </row>
    <row r="75" spans="1:19">
      <c r="A75" s="5" t="s">
        <v>17</v>
      </c>
      <c r="B75" s="5" t="s">
        <v>1948</v>
      </c>
      <c r="C75" s="8" t="s">
        <v>430</v>
      </c>
      <c r="D75" s="8" t="s">
        <v>431</v>
      </c>
      <c r="E75" s="8" t="s">
        <v>30</v>
      </c>
      <c r="F75" s="6" t="s">
        <v>16</v>
      </c>
      <c r="G75" s="6" t="s">
        <v>43</v>
      </c>
      <c r="H75" s="6" t="s">
        <v>18</v>
      </c>
      <c r="I75" s="6" t="s">
        <v>428</v>
      </c>
      <c r="J75" s="12">
        <v>0</v>
      </c>
      <c r="K75" s="12">
        <f t="shared" si="6"/>
        <v>0</v>
      </c>
      <c r="L75" s="13">
        <v>0</v>
      </c>
      <c r="M75" s="13">
        <v>0</v>
      </c>
      <c r="N75" s="14">
        <f t="shared" si="7"/>
        <v>0</v>
      </c>
      <c r="O75" s="15">
        <v>2</v>
      </c>
      <c r="P75" s="16">
        <f t="shared" si="8"/>
        <v>1</v>
      </c>
      <c r="Q75" s="5" t="str">
        <f t="shared" si="9"/>
        <v>High then 10%</v>
      </c>
      <c r="R75" s="5" t="str">
        <f t="shared" si="10"/>
        <v>High Then 20%</v>
      </c>
      <c r="S75" s="1" t="str">
        <f t="shared" si="11"/>
        <v>Modifier</v>
      </c>
    </row>
    <row r="76" spans="1:19">
      <c r="A76" s="5" t="s">
        <v>17</v>
      </c>
      <c r="B76" s="5" t="s">
        <v>1948</v>
      </c>
      <c r="C76" s="8" t="s">
        <v>430</v>
      </c>
      <c r="D76" s="8" t="s">
        <v>431</v>
      </c>
      <c r="E76" s="8" t="s">
        <v>30</v>
      </c>
      <c r="F76" s="6" t="s">
        <v>16</v>
      </c>
      <c r="G76" s="6" t="s">
        <v>17</v>
      </c>
      <c r="H76" s="6" t="s">
        <v>18</v>
      </c>
      <c r="I76" s="6" t="s">
        <v>428</v>
      </c>
      <c r="J76" s="12">
        <v>0</v>
      </c>
      <c r="K76" s="12">
        <f t="shared" si="6"/>
        <v>0</v>
      </c>
      <c r="L76" s="13">
        <v>0</v>
      </c>
      <c r="M76" s="13">
        <v>0</v>
      </c>
      <c r="N76" s="14">
        <f t="shared" si="7"/>
        <v>0</v>
      </c>
      <c r="O76" s="15">
        <v>1</v>
      </c>
      <c r="P76" s="16">
        <f t="shared" si="8"/>
        <v>1</v>
      </c>
      <c r="Q76" s="5" t="str">
        <f t="shared" si="9"/>
        <v>High then 10%</v>
      </c>
      <c r="R76" s="5" t="str">
        <f t="shared" si="10"/>
        <v>High Then 20%</v>
      </c>
      <c r="S76" s="1" t="str">
        <f t="shared" si="11"/>
        <v>Modifier</v>
      </c>
    </row>
    <row r="77" spans="1:19">
      <c r="A77" s="5" t="s">
        <v>23</v>
      </c>
      <c r="B77" s="7" t="s">
        <v>24</v>
      </c>
      <c r="C77" s="6" t="s">
        <v>432</v>
      </c>
      <c r="D77" s="6" t="s">
        <v>433</v>
      </c>
      <c r="E77" s="6" t="s">
        <v>3</v>
      </c>
      <c r="F77" s="6" t="s">
        <v>22</v>
      </c>
      <c r="G77" s="6" t="s">
        <v>23</v>
      </c>
      <c r="H77" s="6" t="s">
        <v>24</v>
      </c>
      <c r="I77" s="6" t="s">
        <v>137</v>
      </c>
      <c r="J77" s="12">
        <v>3870</v>
      </c>
      <c r="K77" s="12">
        <f t="shared" si="6"/>
        <v>3410.1768000000002</v>
      </c>
      <c r="L77" s="13">
        <v>38.14</v>
      </c>
      <c r="M77" s="13">
        <v>967.5</v>
      </c>
      <c r="N77" s="14">
        <f t="shared" si="7"/>
        <v>459.82319999999999</v>
      </c>
      <c r="O77" s="15">
        <v>86</v>
      </c>
      <c r="P77" s="16">
        <f t="shared" si="8"/>
        <v>0.28370963053880399</v>
      </c>
      <c r="Q77" s="5" t="str">
        <f t="shared" si="9"/>
        <v>High then 10%</v>
      </c>
      <c r="R77" s="5" t="str">
        <f t="shared" si="10"/>
        <v>High Then 20%</v>
      </c>
      <c r="S77" s="1" t="str">
        <f t="shared" si="11"/>
        <v>20% To 30% COGS</v>
      </c>
    </row>
    <row r="78" spans="1:19">
      <c r="A78" s="5" t="s">
        <v>17</v>
      </c>
      <c r="B78" s="5" t="s">
        <v>1948</v>
      </c>
      <c r="C78" s="6" t="s">
        <v>434</v>
      </c>
      <c r="D78" s="6" t="s">
        <v>435</v>
      </c>
      <c r="E78" s="6" t="s">
        <v>30</v>
      </c>
      <c r="F78" s="6" t="s">
        <v>16</v>
      </c>
      <c r="G78" s="6" t="s">
        <v>43</v>
      </c>
      <c r="H78" s="6" t="s">
        <v>18</v>
      </c>
      <c r="I78" s="6" t="s">
        <v>436</v>
      </c>
      <c r="J78" s="12">
        <v>0</v>
      </c>
      <c r="K78" s="12">
        <f t="shared" si="6"/>
        <v>0</v>
      </c>
      <c r="L78" s="13">
        <v>0</v>
      </c>
      <c r="M78" s="13">
        <v>0</v>
      </c>
      <c r="N78" s="14">
        <f t="shared" si="7"/>
        <v>0</v>
      </c>
      <c r="O78" s="15">
        <v>1</v>
      </c>
      <c r="P78" s="16">
        <f t="shared" si="8"/>
        <v>1</v>
      </c>
      <c r="Q78" s="5" t="str">
        <f t="shared" si="9"/>
        <v>High then 10%</v>
      </c>
      <c r="R78" s="5" t="str">
        <f t="shared" si="10"/>
        <v>High Then 20%</v>
      </c>
      <c r="S78" s="1" t="str">
        <f t="shared" si="11"/>
        <v>Modifier</v>
      </c>
    </row>
    <row r="79" spans="1:19">
      <c r="A79" s="5" t="s">
        <v>17</v>
      </c>
      <c r="B79" s="5" t="s">
        <v>1948</v>
      </c>
      <c r="C79" s="6" t="s">
        <v>437</v>
      </c>
      <c r="D79" s="6" t="s">
        <v>438</v>
      </c>
      <c r="E79" s="6" t="s">
        <v>30</v>
      </c>
      <c r="F79" s="6" t="s">
        <v>16</v>
      </c>
      <c r="G79" s="6" t="s">
        <v>43</v>
      </c>
      <c r="H79" s="6" t="s">
        <v>18</v>
      </c>
      <c r="I79" s="6" t="s">
        <v>436</v>
      </c>
      <c r="J79" s="12">
        <v>0</v>
      </c>
      <c r="K79" s="12">
        <f t="shared" si="6"/>
        <v>0</v>
      </c>
      <c r="L79" s="13">
        <v>0</v>
      </c>
      <c r="M79" s="13">
        <v>0</v>
      </c>
      <c r="N79" s="14">
        <f t="shared" si="7"/>
        <v>0</v>
      </c>
      <c r="O79" s="15">
        <v>21</v>
      </c>
      <c r="P79" s="16">
        <f t="shared" si="8"/>
        <v>1</v>
      </c>
      <c r="Q79" s="5" t="str">
        <f t="shared" si="9"/>
        <v>High then 10%</v>
      </c>
      <c r="R79" s="5" t="str">
        <f t="shared" si="10"/>
        <v>High Then 20%</v>
      </c>
      <c r="S79" s="1" t="str">
        <f t="shared" si="11"/>
        <v>Modifier</v>
      </c>
    </row>
    <row r="80" spans="1:19">
      <c r="A80" s="5" t="s">
        <v>17</v>
      </c>
      <c r="B80" s="5" t="s">
        <v>1948</v>
      </c>
      <c r="C80" s="8" t="s">
        <v>437</v>
      </c>
      <c r="D80" s="8" t="s">
        <v>438</v>
      </c>
      <c r="E80" s="8" t="s">
        <v>30</v>
      </c>
      <c r="F80" s="6" t="s">
        <v>16</v>
      </c>
      <c r="G80" s="6" t="s">
        <v>429</v>
      </c>
      <c r="H80" s="6" t="s">
        <v>18</v>
      </c>
      <c r="I80" s="6" t="s">
        <v>436</v>
      </c>
      <c r="J80" s="12">
        <v>0</v>
      </c>
      <c r="K80" s="12">
        <f t="shared" si="6"/>
        <v>0</v>
      </c>
      <c r="L80" s="13">
        <v>0</v>
      </c>
      <c r="M80" s="13">
        <v>0</v>
      </c>
      <c r="N80" s="14">
        <f t="shared" si="7"/>
        <v>0</v>
      </c>
      <c r="O80" s="15">
        <v>18</v>
      </c>
      <c r="P80" s="16">
        <f t="shared" si="8"/>
        <v>1</v>
      </c>
      <c r="Q80" s="5" t="str">
        <f t="shared" si="9"/>
        <v>High then 10%</v>
      </c>
      <c r="R80" s="5" t="str">
        <f t="shared" si="10"/>
        <v>High Then 20%</v>
      </c>
      <c r="S80" s="1" t="str">
        <f t="shared" si="11"/>
        <v>Modifier</v>
      </c>
    </row>
    <row r="81" spans="1:19">
      <c r="A81" s="6" t="s">
        <v>156</v>
      </c>
      <c r="B81" s="7" t="s">
        <v>165</v>
      </c>
      <c r="C81" s="6" t="s">
        <v>454</v>
      </c>
      <c r="D81" s="6" t="s">
        <v>455</v>
      </c>
      <c r="E81" s="6" t="s">
        <v>3</v>
      </c>
      <c r="F81" s="6" t="s">
        <v>16</v>
      </c>
      <c r="G81" s="6" t="s">
        <v>156</v>
      </c>
      <c r="H81" s="6" t="s">
        <v>165</v>
      </c>
      <c r="I81" s="6" t="s">
        <v>177</v>
      </c>
      <c r="J81" s="12">
        <v>2000</v>
      </c>
      <c r="K81" s="12">
        <f t="shared" si="6"/>
        <v>1772.5927999999999</v>
      </c>
      <c r="L81" s="13">
        <v>104.94</v>
      </c>
      <c r="M81" s="13">
        <v>425.27</v>
      </c>
      <c r="N81" s="14">
        <f t="shared" si="7"/>
        <v>227.40719999999999</v>
      </c>
      <c r="O81" s="15">
        <v>10</v>
      </c>
      <c r="P81" s="16">
        <f t="shared" si="8"/>
        <v>0.239914096458025</v>
      </c>
      <c r="Q81" s="5" t="str">
        <f t="shared" si="9"/>
        <v>High then 10%</v>
      </c>
      <c r="R81" s="5" t="str">
        <f t="shared" si="10"/>
        <v>High Then 20%</v>
      </c>
      <c r="S81" s="1" t="str">
        <f t="shared" si="11"/>
        <v>20% To 30% COGS</v>
      </c>
    </row>
    <row r="82" spans="1:19">
      <c r="A82" s="5" t="s">
        <v>156</v>
      </c>
      <c r="B82" s="7" t="s">
        <v>184</v>
      </c>
      <c r="C82" s="6" t="s">
        <v>473</v>
      </c>
      <c r="D82" s="6" t="s">
        <v>474</v>
      </c>
      <c r="E82" s="6" t="s">
        <v>3</v>
      </c>
      <c r="F82" s="6" t="s">
        <v>16</v>
      </c>
      <c r="G82" s="6" t="s">
        <v>156</v>
      </c>
      <c r="H82" s="6" t="s">
        <v>183</v>
      </c>
      <c r="I82" s="6" t="s">
        <v>184</v>
      </c>
      <c r="J82" s="12">
        <v>180</v>
      </c>
      <c r="K82" s="12">
        <f t="shared" si="6"/>
        <v>158.4</v>
      </c>
      <c r="L82" s="13">
        <v>0</v>
      </c>
      <c r="M82" s="13">
        <v>21.21</v>
      </c>
      <c r="N82" s="14">
        <f t="shared" si="7"/>
        <v>21.6</v>
      </c>
      <c r="O82" s="15">
        <v>2</v>
      </c>
      <c r="P82" s="16">
        <f t="shared" si="8"/>
        <v>0.13390151515151499</v>
      </c>
      <c r="Q82" s="5" t="str">
        <f t="shared" si="9"/>
        <v>High then 10%</v>
      </c>
      <c r="R82" s="5" t="str">
        <f t="shared" si="10"/>
        <v>Low Then 20%</v>
      </c>
      <c r="S82" s="1" t="str">
        <f t="shared" si="11"/>
        <v>10% To 20% COGS</v>
      </c>
    </row>
    <row r="83" spans="1:19">
      <c r="A83" s="6" t="s">
        <v>156</v>
      </c>
      <c r="B83" s="7" t="s">
        <v>165</v>
      </c>
      <c r="C83" s="6" t="s">
        <v>479</v>
      </c>
      <c r="D83" s="6" t="s">
        <v>455</v>
      </c>
      <c r="E83" s="6" t="s">
        <v>3</v>
      </c>
      <c r="F83" s="6" t="s">
        <v>16</v>
      </c>
      <c r="G83" s="6" t="s">
        <v>156</v>
      </c>
      <c r="H83" s="6" t="s">
        <v>165</v>
      </c>
      <c r="I83" s="6" t="s">
        <v>480</v>
      </c>
      <c r="J83" s="12">
        <v>200</v>
      </c>
      <c r="K83" s="12">
        <f t="shared" si="6"/>
        <v>176.0984</v>
      </c>
      <c r="L83" s="13">
        <v>0.82</v>
      </c>
      <c r="M83" s="13">
        <v>32.67</v>
      </c>
      <c r="N83" s="14">
        <f t="shared" si="7"/>
        <v>23.901599999999998</v>
      </c>
      <c r="O83" s="15">
        <v>1</v>
      </c>
      <c r="P83" s="16">
        <f t="shared" si="8"/>
        <v>0.18552127674073099</v>
      </c>
      <c r="Q83" s="5" t="str">
        <f t="shared" si="9"/>
        <v>High then 10%</v>
      </c>
      <c r="R83" s="5" t="str">
        <f t="shared" si="10"/>
        <v>Low Then 20%</v>
      </c>
      <c r="S83" s="1" t="str">
        <f t="shared" si="11"/>
        <v>10% To 20% COGS</v>
      </c>
    </row>
    <row r="84" spans="1:19">
      <c r="A84" s="5" t="s">
        <v>23</v>
      </c>
      <c r="B84" s="7" t="s">
        <v>24</v>
      </c>
      <c r="C84" s="6" t="s">
        <v>481</v>
      </c>
      <c r="D84" s="6" t="s">
        <v>482</v>
      </c>
      <c r="E84" s="6" t="s">
        <v>30</v>
      </c>
      <c r="F84" s="6" t="s">
        <v>22</v>
      </c>
      <c r="G84" s="6" t="s">
        <v>23</v>
      </c>
      <c r="H84" s="6" t="s">
        <v>24</v>
      </c>
      <c r="I84" s="6" t="s">
        <v>483</v>
      </c>
      <c r="J84" s="12">
        <v>0</v>
      </c>
      <c r="K84" s="12">
        <f t="shared" si="6"/>
        <v>0</v>
      </c>
      <c r="L84" s="13">
        <v>0</v>
      </c>
      <c r="M84" s="13">
        <v>103.717515151515</v>
      </c>
      <c r="N84" s="14">
        <f t="shared" si="7"/>
        <v>0</v>
      </c>
      <c r="O84" s="15">
        <v>88</v>
      </c>
      <c r="P84" s="16">
        <f t="shared" si="8"/>
        <v>1</v>
      </c>
      <c r="Q84" s="5" t="str">
        <f t="shared" si="9"/>
        <v>High then 10%</v>
      </c>
      <c r="R84" s="5" t="str">
        <f t="shared" si="10"/>
        <v>High Then 20%</v>
      </c>
      <c r="S84" s="1" t="str">
        <f t="shared" si="11"/>
        <v>Modifier</v>
      </c>
    </row>
    <row r="85" spans="1:19">
      <c r="A85" s="5" t="s">
        <v>23</v>
      </c>
      <c r="B85" s="7" t="s">
        <v>24</v>
      </c>
      <c r="C85" s="6" t="s">
        <v>484</v>
      </c>
      <c r="D85" s="6" t="s">
        <v>485</v>
      </c>
      <c r="E85" s="6" t="s">
        <v>30</v>
      </c>
      <c r="F85" s="6" t="s">
        <v>22</v>
      </c>
      <c r="G85" s="6" t="s">
        <v>23</v>
      </c>
      <c r="H85" s="6" t="s">
        <v>24</v>
      </c>
      <c r="I85" s="6" t="s">
        <v>483</v>
      </c>
      <c r="J85" s="12">
        <v>0</v>
      </c>
      <c r="K85" s="12">
        <f t="shared" si="6"/>
        <v>0</v>
      </c>
      <c r="L85" s="13">
        <v>0</v>
      </c>
      <c r="M85" s="13">
        <v>24.727499999999999</v>
      </c>
      <c r="N85" s="14">
        <f t="shared" si="7"/>
        <v>0</v>
      </c>
      <c r="O85" s="15">
        <v>15</v>
      </c>
      <c r="P85" s="16">
        <f t="shared" si="8"/>
        <v>1</v>
      </c>
      <c r="Q85" s="5" t="str">
        <f t="shared" si="9"/>
        <v>High then 10%</v>
      </c>
      <c r="R85" s="5" t="str">
        <f t="shared" si="10"/>
        <v>High Then 20%</v>
      </c>
      <c r="S85" s="1" t="str">
        <f t="shared" si="11"/>
        <v>Modifier</v>
      </c>
    </row>
    <row r="86" spans="1:19">
      <c r="A86" s="5" t="s">
        <v>23</v>
      </c>
      <c r="B86" s="7" t="s">
        <v>24</v>
      </c>
      <c r="C86" s="6" t="s">
        <v>486</v>
      </c>
      <c r="D86" s="6" t="s">
        <v>487</v>
      </c>
      <c r="E86" s="6" t="s">
        <v>30</v>
      </c>
      <c r="F86" s="6" t="s">
        <v>22</v>
      </c>
      <c r="G86" s="6" t="s">
        <v>23</v>
      </c>
      <c r="H86" s="6" t="s">
        <v>24</v>
      </c>
      <c r="I86" s="6" t="s">
        <v>483</v>
      </c>
      <c r="J86" s="12">
        <v>0</v>
      </c>
      <c r="K86" s="12">
        <f t="shared" si="6"/>
        <v>0</v>
      </c>
      <c r="L86" s="13">
        <v>0</v>
      </c>
      <c r="M86" s="13">
        <v>47.977499999999999</v>
      </c>
      <c r="N86" s="14">
        <f t="shared" si="7"/>
        <v>0</v>
      </c>
      <c r="O86" s="15">
        <v>11</v>
      </c>
      <c r="P86" s="16">
        <f t="shared" si="8"/>
        <v>1</v>
      </c>
      <c r="Q86" s="5" t="str">
        <f t="shared" si="9"/>
        <v>High then 10%</v>
      </c>
      <c r="R86" s="5" t="str">
        <f t="shared" si="10"/>
        <v>High Then 20%</v>
      </c>
      <c r="S86" s="1" t="str">
        <f t="shared" si="11"/>
        <v>Modifier</v>
      </c>
    </row>
    <row r="87" spans="1:19">
      <c r="A87" s="5" t="s">
        <v>23</v>
      </c>
      <c r="B87" s="7" t="s">
        <v>24</v>
      </c>
      <c r="C87" s="6" t="s">
        <v>488</v>
      </c>
      <c r="D87" s="6" t="s">
        <v>489</v>
      </c>
      <c r="E87" s="6" t="s">
        <v>30</v>
      </c>
      <c r="F87" s="6" t="s">
        <v>22</v>
      </c>
      <c r="G87" s="6" t="s">
        <v>23</v>
      </c>
      <c r="H87" s="6" t="s">
        <v>24</v>
      </c>
      <c r="I87" s="6" t="s">
        <v>483</v>
      </c>
      <c r="J87" s="12">
        <v>0</v>
      </c>
      <c r="K87" s="12">
        <f t="shared" si="6"/>
        <v>0</v>
      </c>
      <c r="L87" s="13">
        <v>0</v>
      </c>
      <c r="M87" s="13">
        <v>130.57333333333301</v>
      </c>
      <c r="N87" s="14">
        <f t="shared" si="7"/>
        <v>0</v>
      </c>
      <c r="O87" s="15">
        <v>31</v>
      </c>
      <c r="P87" s="16">
        <f t="shared" si="8"/>
        <v>1</v>
      </c>
      <c r="Q87" s="5" t="str">
        <f t="shared" si="9"/>
        <v>High then 10%</v>
      </c>
      <c r="R87" s="5" t="str">
        <f t="shared" si="10"/>
        <v>High Then 20%</v>
      </c>
      <c r="S87" s="1" t="str">
        <f t="shared" si="11"/>
        <v>Modifier</v>
      </c>
    </row>
    <row r="88" spans="1:19">
      <c r="A88" s="5" t="s">
        <v>23</v>
      </c>
      <c r="B88" s="7" t="s">
        <v>24</v>
      </c>
      <c r="C88" s="6" t="s">
        <v>490</v>
      </c>
      <c r="D88" s="6" t="s">
        <v>491</v>
      </c>
      <c r="E88" s="6" t="s">
        <v>30</v>
      </c>
      <c r="F88" s="6" t="s">
        <v>22</v>
      </c>
      <c r="G88" s="6" t="s">
        <v>23</v>
      </c>
      <c r="H88" s="6" t="s">
        <v>24</v>
      </c>
      <c r="I88" s="6" t="s">
        <v>483</v>
      </c>
      <c r="J88" s="12">
        <v>0</v>
      </c>
      <c r="K88" s="12">
        <f t="shared" si="6"/>
        <v>0</v>
      </c>
      <c r="L88" s="13">
        <v>0</v>
      </c>
      <c r="M88" s="13">
        <v>64.515000000000001</v>
      </c>
      <c r="N88" s="14">
        <f t="shared" si="7"/>
        <v>0</v>
      </c>
      <c r="O88" s="15">
        <v>14</v>
      </c>
      <c r="P88" s="16">
        <f t="shared" si="8"/>
        <v>1</v>
      </c>
      <c r="Q88" s="5" t="str">
        <f t="shared" si="9"/>
        <v>High then 10%</v>
      </c>
      <c r="R88" s="5" t="str">
        <f t="shared" si="10"/>
        <v>High Then 20%</v>
      </c>
      <c r="S88" s="1" t="str">
        <f t="shared" si="11"/>
        <v>Modifier</v>
      </c>
    </row>
    <row r="89" spans="1:19">
      <c r="A89" s="5" t="s">
        <v>23</v>
      </c>
      <c r="B89" s="7" t="s">
        <v>24</v>
      </c>
      <c r="C89" s="6" t="s">
        <v>492</v>
      </c>
      <c r="D89" s="6" t="s">
        <v>493</v>
      </c>
      <c r="E89" s="6" t="s">
        <v>30</v>
      </c>
      <c r="F89" s="6" t="s">
        <v>22</v>
      </c>
      <c r="G89" s="6" t="s">
        <v>23</v>
      </c>
      <c r="H89" s="6" t="s">
        <v>24</v>
      </c>
      <c r="I89" s="6" t="s">
        <v>483</v>
      </c>
      <c r="J89" s="12">
        <v>0</v>
      </c>
      <c r="K89" s="12">
        <f t="shared" si="6"/>
        <v>0</v>
      </c>
      <c r="L89" s="13">
        <v>0</v>
      </c>
      <c r="M89" s="13">
        <v>4.32</v>
      </c>
      <c r="N89" s="14">
        <f t="shared" si="7"/>
        <v>0</v>
      </c>
      <c r="O89" s="15">
        <v>1</v>
      </c>
      <c r="P89" s="16">
        <f t="shared" si="8"/>
        <v>1</v>
      </c>
      <c r="Q89" s="5" t="str">
        <f t="shared" si="9"/>
        <v>High then 10%</v>
      </c>
      <c r="R89" s="5" t="str">
        <f t="shared" si="10"/>
        <v>High Then 20%</v>
      </c>
      <c r="S89" s="1" t="str">
        <f t="shared" si="11"/>
        <v>Modifier</v>
      </c>
    </row>
    <row r="90" spans="1:19">
      <c r="A90" s="5" t="s">
        <v>23</v>
      </c>
      <c r="B90" s="7" t="s">
        <v>24</v>
      </c>
      <c r="C90" s="6" t="s">
        <v>494</v>
      </c>
      <c r="D90" s="6" t="s">
        <v>495</v>
      </c>
      <c r="E90" s="6" t="s">
        <v>30</v>
      </c>
      <c r="F90" s="6" t="s">
        <v>22</v>
      </c>
      <c r="G90" s="6" t="s">
        <v>23</v>
      </c>
      <c r="H90" s="6" t="s">
        <v>24</v>
      </c>
      <c r="I90" s="6" t="s">
        <v>483</v>
      </c>
      <c r="J90" s="12">
        <v>0</v>
      </c>
      <c r="K90" s="12">
        <f t="shared" si="6"/>
        <v>0</v>
      </c>
      <c r="L90" s="13">
        <v>0</v>
      </c>
      <c r="M90" s="13">
        <v>12.59</v>
      </c>
      <c r="N90" s="14">
        <f t="shared" si="7"/>
        <v>0</v>
      </c>
      <c r="O90" s="15">
        <v>9</v>
      </c>
      <c r="P90" s="16">
        <f t="shared" si="8"/>
        <v>1</v>
      </c>
      <c r="Q90" s="5" t="str">
        <f t="shared" si="9"/>
        <v>High then 10%</v>
      </c>
      <c r="R90" s="5" t="str">
        <f t="shared" si="10"/>
        <v>High Then 20%</v>
      </c>
      <c r="S90" s="1" t="str">
        <f t="shared" si="11"/>
        <v>Modifier</v>
      </c>
    </row>
    <row r="91" spans="1:19">
      <c r="A91" s="5" t="s">
        <v>23</v>
      </c>
      <c r="B91" s="7" t="s">
        <v>24</v>
      </c>
      <c r="C91" s="6" t="s">
        <v>496</v>
      </c>
      <c r="D91" s="6" t="s">
        <v>497</v>
      </c>
      <c r="E91" s="6" t="s">
        <v>30</v>
      </c>
      <c r="F91" s="6" t="s">
        <v>22</v>
      </c>
      <c r="G91" s="6" t="s">
        <v>23</v>
      </c>
      <c r="H91" s="6" t="s">
        <v>24</v>
      </c>
      <c r="I91" s="6" t="s">
        <v>483</v>
      </c>
      <c r="J91" s="12">
        <v>0</v>
      </c>
      <c r="K91" s="12">
        <f t="shared" si="6"/>
        <v>0</v>
      </c>
      <c r="L91" s="13">
        <v>0</v>
      </c>
      <c r="M91" s="13">
        <v>8.6449999999999996</v>
      </c>
      <c r="N91" s="14">
        <f t="shared" si="7"/>
        <v>0</v>
      </c>
      <c r="O91" s="15">
        <v>6</v>
      </c>
      <c r="P91" s="16">
        <f t="shared" si="8"/>
        <v>1</v>
      </c>
      <c r="Q91" s="5" t="str">
        <f t="shared" si="9"/>
        <v>High then 10%</v>
      </c>
      <c r="R91" s="5" t="str">
        <f t="shared" si="10"/>
        <v>High Then 20%</v>
      </c>
      <c r="S91" s="1" t="str">
        <f t="shared" si="11"/>
        <v>Modifier</v>
      </c>
    </row>
    <row r="92" spans="1:19">
      <c r="A92" s="5" t="s">
        <v>23</v>
      </c>
      <c r="B92" s="7" t="s">
        <v>24</v>
      </c>
      <c r="C92" s="6" t="s">
        <v>500</v>
      </c>
      <c r="D92" s="6" t="s">
        <v>495</v>
      </c>
      <c r="E92" s="6" t="s">
        <v>30</v>
      </c>
      <c r="F92" s="6" t="s">
        <v>22</v>
      </c>
      <c r="G92" s="6" t="s">
        <v>23</v>
      </c>
      <c r="H92" s="6" t="s">
        <v>24</v>
      </c>
      <c r="I92" s="6" t="s">
        <v>31</v>
      </c>
      <c r="J92" s="12">
        <v>0</v>
      </c>
      <c r="K92" s="12">
        <f t="shared" si="6"/>
        <v>0</v>
      </c>
      <c r="L92" s="13">
        <v>0</v>
      </c>
      <c r="M92" s="13">
        <v>25.18</v>
      </c>
      <c r="N92" s="14">
        <f t="shared" si="7"/>
        <v>0</v>
      </c>
      <c r="O92" s="15">
        <v>18</v>
      </c>
      <c r="P92" s="16">
        <f t="shared" si="8"/>
        <v>1</v>
      </c>
      <c r="Q92" s="5" t="str">
        <f t="shared" si="9"/>
        <v>High then 10%</v>
      </c>
      <c r="R92" s="5" t="str">
        <f t="shared" si="10"/>
        <v>High Then 20%</v>
      </c>
      <c r="S92" s="1" t="str">
        <f t="shared" si="11"/>
        <v>Modifier</v>
      </c>
    </row>
    <row r="93" spans="1:19">
      <c r="A93" s="5" t="s">
        <v>23</v>
      </c>
      <c r="B93" s="7" t="s">
        <v>24</v>
      </c>
      <c r="C93" s="6" t="s">
        <v>501</v>
      </c>
      <c r="D93" s="6" t="s">
        <v>502</v>
      </c>
      <c r="E93" s="6" t="s">
        <v>30</v>
      </c>
      <c r="F93" s="6" t="s">
        <v>22</v>
      </c>
      <c r="G93" s="6" t="s">
        <v>23</v>
      </c>
      <c r="H93" s="6" t="s">
        <v>24</v>
      </c>
      <c r="I93" s="6" t="s">
        <v>31</v>
      </c>
      <c r="J93" s="12">
        <v>0</v>
      </c>
      <c r="K93" s="12">
        <f t="shared" si="6"/>
        <v>0</v>
      </c>
      <c r="L93" s="13">
        <v>0</v>
      </c>
      <c r="M93" s="13">
        <v>41.836666666666702</v>
      </c>
      <c r="N93" s="14">
        <f t="shared" si="7"/>
        <v>0</v>
      </c>
      <c r="O93" s="15">
        <v>29</v>
      </c>
      <c r="P93" s="16">
        <f t="shared" si="8"/>
        <v>1</v>
      </c>
      <c r="Q93" s="5" t="str">
        <f t="shared" si="9"/>
        <v>High then 10%</v>
      </c>
      <c r="R93" s="5" t="str">
        <f t="shared" si="10"/>
        <v>High Then 20%</v>
      </c>
      <c r="S93" s="1" t="str">
        <f t="shared" si="11"/>
        <v>Modifier</v>
      </c>
    </row>
    <row r="94" spans="1:19">
      <c r="A94" s="5" t="s">
        <v>23</v>
      </c>
      <c r="B94" s="7" t="s">
        <v>24</v>
      </c>
      <c r="C94" s="6" t="s">
        <v>503</v>
      </c>
      <c r="D94" s="6" t="s">
        <v>504</v>
      </c>
      <c r="E94" s="6" t="s">
        <v>30</v>
      </c>
      <c r="F94" s="6" t="s">
        <v>22</v>
      </c>
      <c r="G94" s="6" t="s">
        <v>23</v>
      </c>
      <c r="H94" s="6" t="s">
        <v>24</v>
      </c>
      <c r="I94" s="6" t="s">
        <v>31</v>
      </c>
      <c r="J94" s="12">
        <v>0</v>
      </c>
      <c r="K94" s="12">
        <f t="shared" si="6"/>
        <v>0</v>
      </c>
      <c r="L94" s="13">
        <v>0</v>
      </c>
      <c r="M94" s="13">
        <v>0</v>
      </c>
      <c r="N94" s="14">
        <f t="shared" si="7"/>
        <v>0</v>
      </c>
      <c r="O94" s="15">
        <v>8</v>
      </c>
      <c r="P94" s="16">
        <f t="shared" si="8"/>
        <v>1</v>
      </c>
      <c r="Q94" s="5" t="str">
        <f t="shared" si="9"/>
        <v>High then 10%</v>
      </c>
      <c r="R94" s="5" t="str">
        <f t="shared" si="10"/>
        <v>High Then 20%</v>
      </c>
      <c r="S94" s="1" t="str">
        <f t="shared" si="11"/>
        <v>Modifier</v>
      </c>
    </row>
    <row r="95" spans="1:19">
      <c r="A95" s="5" t="s">
        <v>17</v>
      </c>
      <c r="B95" s="5" t="s">
        <v>1948</v>
      </c>
      <c r="C95" s="6" t="s">
        <v>505</v>
      </c>
      <c r="D95" s="6" t="s">
        <v>506</v>
      </c>
      <c r="E95" s="6" t="s">
        <v>30</v>
      </c>
      <c r="F95" s="6" t="s">
        <v>16</v>
      </c>
      <c r="G95" s="6" t="s">
        <v>17</v>
      </c>
      <c r="H95" s="6" t="s">
        <v>24</v>
      </c>
      <c r="I95" s="6" t="s">
        <v>507</v>
      </c>
      <c r="J95" s="12">
        <v>0</v>
      </c>
      <c r="K95" s="12">
        <f t="shared" si="6"/>
        <v>0</v>
      </c>
      <c r="L95" s="13">
        <v>0</v>
      </c>
      <c r="M95" s="13">
        <v>2.34</v>
      </c>
      <c r="N95" s="14">
        <f t="shared" si="7"/>
        <v>0</v>
      </c>
      <c r="O95" s="15">
        <v>1</v>
      </c>
      <c r="P95" s="16">
        <f t="shared" si="8"/>
        <v>1</v>
      </c>
      <c r="Q95" s="5" t="str">
        <f t="shared" si="9"/>
        <v>High then 10%</v>
      </c>
      <c r="R95" s="5" t="str">
        <f t="shared" si="10"/>
        <v>High Then 20%</v>
      </c>
      <c r="S95" s="1" t="str">
        <f t="shared" si="11"/>
        <v>Modifier</v>
      </c>
    </row>
    <row r="96" spans="1:19">
      <c r="A96" s="5" t="s">
        <v>17</v>
      </c>
      <c r="B96" s="5" t="s">
        <v>1948</v>
      </c>
      <c r="C96" s="6" t="s">
        <v>508</v>
      </c>
      <c r="D96" s="6" t="s">
        <v>509</v>
      </c>
      <c r="E96" s="6" t="s">
        <v>30</v>
      </c>
      <c r="F96" s="6" t="s">
        <v>16</v>
      </c>
      <c r="G96" s="6" t="s">
        <v>427</v>
      </c>
      <c r="H96" s="6" t="s">
        <v>24</v>
      </c>
      <c r="I96" s="6" t="s">
        <v>507</v>
      </c>
      <c r="J96" s="12">
        <v>0</v>
      </c>
      <c r="K96" s="12">
        <f t="shared" si="6"/>
        <v>0</v>
      </c>
      <c r="L96" s="13">
        <v>0</v>
      </c>
      <c r="M96" s="13">
        <v>5.19</v>
      </c>
      <c r="N96" s="14">
        <f t="shared" si="7"/>
        <v>0</v>
      </c>
      <c r="O96" s="15">
        <v>2</v>
      </c>
      <c r="P96" s="16">
        <f t="shared" si="8"/>
        <v>1</v>
      </c>
      <c r="Q96" s="5" t="str">
        <f t="shared" si="9"/>
        <v>High then 10%</v>
      </c>
      <c r="R96" s="5" t="str">
        <f t="shared" si="10"/>
        <v>High Then 20%</v>
      </c>
      <c r="S96" s="1" t="str">
        <f t="shared" si="11"/>
        <v>Modifier</v>
      </c>
    </row>
    <row r="97" spans="1:19">
      <c r="A97" s="5" t="s">
        <v>17</v>
      </c>
      <c r="B97" s="5" t="s">
        <v>1948</v>
      </c>
      <c r="C97" s="8" t="s">
        <v>508</v>
      </c>
      <c r="D97" s="8" t="s">
        <v>509</v>
      </c>
      <c r="E97" s="8" t="s">
        <v>30</v>
      </c>
      <c r="F97" s="6" t="s">
        <v>16</v>
      </c>
      <c r="G97" s="6" t="s">
        <v>17</v>
      </c>
      <c r="H97" s="6" t="s">
        <v>24</v>
      </c>
      <c r="I97" s="6" t="s">
        <v>507</v>
      </c>
      <c r="J97" s="12">
        <v>0</v>
      </c>
      <c r="K97" s="12">
        <f t="shared" si="6"/>
        <v>0</v>
      </c>
      <c r="L97" s="13">
        <v>0</v>
      </c>
      <c r="M97" s="13">
        <v>2.59</v>
      </c>
      <c r="N97" s="14">
        <f t="shared" si="7"/>
        <v>0</v>
      </c>
      <c r="O97" s="15">
        <v>1</v>
      </c>
      <c r="P97" s="16">
        <f t="shared" si="8"/>
        <v>1</v>
      </c>
      <c r="Q97" s="5" t="str">
        <f t="shared" si="9"/>
        <v>High then 10%</v>
      </c>
      <c r="R97" s="5" t="str">
        <f t="shared" si="10"/>
        <v>High Then 20%</v>
      </c>
      <c r="S97" s="1" t="str">
        <f t="shared" si="11"/>
        <v>Modifier</v>
      </c>
    </row>
    <row r="98" spans="1:19">
      <c r="A98" s="5" t="s">
        <v>17</v>
      </c>
      <c r="B98" s="5" t="s">
        <v>1948</v>
      </c>
      <c r="C98" s="6" t="s">
        <v>510</v>
      </c>
      <c r="D98" s="6" t="s">
        <v>511</v>
      </c>
      <c r="E98" s="6" t="s">
        <v>30</v>
      </c>
      <c r="F98" s="6" t="s">
        <v>16</v>
      </c>
      <c r="G98" s="6" t="s">
        <v>427</v>
      </c>
      <c r="H98" s="6" t="s">
        <v>24</v>
      </c>
      <c r="I98" s="6" t="s">
        <v>507</v>
      </c>
      <c r="J98" s="12">
        <v>0</v>
      </c>
      <c r="K98" s="12">
        <f t="shared" si="6"/>
        <v>0</v>
      </c>
      <c r="L98" s="13">
        <v>0</v>
      </c>
      <c r="M98" s="13">
        <v>4.49</v>
      </c>
      <c r="N98" s="14">
        <f t="shared" si="7"/>
        <v>0</v>
      </c>
      <c r="O98" s="15">
        <v>6</v>
      </c>
      <c r="P98" s="16">
        <f t="shared" si="8"/>
        <v>1</v>
      </c>
      <c r="Q98" s="5" t="str">
        <f t="shared" si="9"/>
        <v>High then 10%</v>
      </c>
      <c r="R98" s="5" t="str">
        <f t="shared" si="10"/>
        <v>High Then 20%</v>
      </c>
      <c r="S98" s="1" t="str">
        <f t="shared" si="11"/>
        <v>Modifier</v>
      </c>
    </row>
    <row r="99" spans="1:19">
      <c r="A99" s="5" t="s">
        <v>17</v>
      </c>
      <c r="B99" s="5" t="s">
        <v>1948</v>
      </c>
      <c r="C99" s="6" t="s">
        <v>512</v>
      </c>
      <c r="D99" s="6" t="s">
        <v>513</v>
      </c>
      <c r="E99" s="6" t="s">
        <v>30</v>
      </c>
      <c r="F99" s="6" t="s">
        <v>16</v>
      </c>
      <c r="G99" s="6" t="s">
        <v>17</v>
      </c>
      <c r="H99" s="6" t="s">
        <v>24</v>
      </c>
      <c r="I99" s="6" t="s">
        <v>507</v>
      </c>
      <c r="J99" s="12">
        <v>0</v>
      </c>
      <c r="K99" s="12">
        <f t="shared" si="6"/>
        <v>0</v>
      </c>
      <c r="L99" s="13">
        <v>0</v>
      </c>
      <c r="M99" s="13">
        <v>0.91</v>
      </c>
      <c r="N99" s="14">
        <f t="shared" si="7"/>
        <v>0</v>
      </c>
      <c r="O99" s="15">
        <v>1</v>
      </c>
      <c r="P99" s="16">
        <f t="shared" si="8"/>
        <v>1</v>
      </c>
      <c r="Q99" s="5" t="str">
        <f t="shared" si="9"/>
        <v>High then 10%</v>
      </c>
      <c r="R99" s="5" t="str">
        <f t="shared" si="10"/>
        <v>High Then 20%</v>
      </c>
      <c r="S99" s="1" t="str">
        <f t="shared" si="11"/>
        <v>Modifier</v>
      </c>
    </row>
    <row r="100" spans="1:19">
      <c r="A100" s="5" t="s">
        <v>23</v>
      </c>
      <c r="B100" s="7" t="s">
        <v>24</v>
      </c>
      <c r="C100" s="6" t="s">
        <v>530</v>
      </c>
      <c r="D100" s="6" t="s">
        <v>531</v>
      </c>
      <c r="E100" s="6" t="s">
        <v>30</v>
      </c>
      <c r="F100" s="6" t="s">
        <v>22</v>
      </c>
      <c r="G100" s="6" t="s">
        <v>23</v>
      </c>
      <c r="H100" s="6" t="s">
        <v>24</v>
      </c>
      <c r="I100" s="6" t="s">
        <v>31</v>
      </c>
      <c r="J100" s="12">
        <v>0</v>
      </c>
      <c r="K100" s="12">
        <f t="shared" si="6"/>
        <v>0</v>
      </c>
      <c r="L100" s="13">
        <v>0</v>
      </c>
      <c r="M100" s="13">
        <v>29.451833333333301</v>
      </c>
      <c r="N100" s="14">
        <f t="shared" si="7"/>
        <v>0</v>
      </c>
      <c r="O100" s="15">
        <v>37</v>
      </c>
      <c r="P100" s="16">
        <f t="shared" si="8"/>
        <v>1</v>
      </c>
      <c r="Q100" s="5" t="str">
        <f t="shared" si="9"/>
        <v>High then 10%</v>
      </c>
      <c r="R100" s="5" t="str">
        <f t="shared" si="10"/>
        <v>High Then 20%</v>
      </c>
      <c r="S100" s="1" t="str">
        <f t="shared" si="11"/>
        <v>Modifier</v>
      </c>
    </row>
    <row r="101" spans="1:19">
      <c r="A101" s="5" t="s">
        <v>23</v>
      </c>
      <c r="B101" s="7" t="s">
        <v>24</v>
      </c>
      <c r="C101" s="6" t="s">
        <v>532</v>
      </c>
      <c r="D101" s="6" t="s">
        <v>533</v>
      </c>
      <c r="E101" s="6" t="s">
        <v>30</v>
      </c>
      <c r="F101" s="6" t="s">
        <v>22</v>
      </c>
      <c r="G101" s="6" t="s">
        <v>23</v>
      </c>
      <c r="H101" s="6" t="s">
        <v>24</v>
      </c>
      <c r="I101" s="6" t="s">
        <v>483</v>
      </c>
      <c r="J101" s="12">
        <v>0</v>
      </c>
      <c r="K101" s="12">
        <f t="shared" si="6"/>
        <v>0</v>
      </c>
      <c r="L101" s="13">
        <v>0</v>
      </c>
      <c r="M101" s="13">
        <v>5.59</v>
      </c>
      <c r="N101" s="14">
        <f t="shared" si="7"/>
        <v>0</v>
      </c>
      <c r="O101" s="15">
        <v>7</v>
      </c>
      <c r="P101" s="16">
        <f t="shared" si="8"/>
        <v>1</v>
      </c>
      <c r="Q101" s="5" t="str">
        <f t="shared" si="9"/>
        <v>High then 10%</v>
      </c>
      <c r="R101" s="5" t="str">
        <f t="shared" si="10"/>
        <v>High Then 20%</v>
      </c>
      <c r="S101" s="1" t="str">
        <f t="shared" si="11"/>
        <v>Modifier</v>
      </c>
    </row>
    <row r="102" spans="1:19">
      <c r="A102" s="5" t="s">
        <v>23</v>
      </c>
      <c r="B102" s="7" t="s">
        <v>24</v>
      </c>
      <c r="C102" s="6" t="s">
        <v>534</v>
      </c>
      <c r="D102" s="6" t="s">
        <v>535</v>
      </c>
      <c r="E102" s="6" t="s">
        <v>30</v>
      </c>
      <c r="F102" s="6" t="s">
        <v>22</v>
      </c>
      <c r="G102" s="6" t="s">
        <v>23</v>
      </c>
      <c r="H102" s="6" t="s">
        <v>24</v>
      </c>
      <c r="I102" s="6" t="s">
        <v>31</v>
      </c>
      <c r="J102" s="12">
        <v>0</v>
      </c>
      <c r="K102" s="12">
        <f t="shared" si="6"/>
        <v>0</v>
      </c>
      <c r="L102" s="13">
        <v>0</v>
      </c>
      <c r="M102" s="13">
        <v>0</v>
      </c>
      <c r="N102" s="14">
        <f t="shared" si="7"/>
        <v>0</v>
      </c>
      <c r="O102" s="15">
        <v>18</v>
      </c>
      <c r="P102" s="16">
        <f t="shared" si="8"/>
        <v>1</v>
      </c>
      <c r="Q102" s="5" t="str">
        <f t="shared" si="9"/>
        <v>High then 10%</v>
      </c>
      <c r="R102" s="5" t="str">
        <f t="shared" si="10"/>
        <v>High Then 20%</v>
      </c>
      <c r="S102" s="1" t="str">
        <f t="shared" si="11"/>
        <v>Modifier</v>
      </c>
    </row>
    <row r="103" spans="1:19">
      <c r="A103" s="5" t="s">
        <v>23</v>
      </c>
      <c r="B103" s="7" t="s">
        <v>184</v>
      </c>
      <c r="C103" s="6" t="s">
        <v>536</v>
      </c>
      <c r="D103" s="6" t="s">
        <v>537</v>
      </c>
      <c r="E103" s="6" t="s">
        <v>3</v>
      </c>
      <c r="F103" s="6" t="s">
        <v>22</v>
      </c>
      <c r="G103" s="6" t="s">
        <v>23</v>
      </c>
      <c r="H103" s="6" t="s">
        <v>183</v>
      </c>
      <c r="I103" s="6" t="s">
        <v>184</v>
      </c>
      <c r="J103" s="12">
        <v>1200</v>
      </c>
      <c r="K103" s="12">
        <f t="shared" si="6"/>
        <v>1101.1043999999999</v>
      </c>
      <c r="L103" s="13">
        <v>375.87</v>
      </c>
      <c r="M103" s="13">
        <v>0</v>
      </c>
      <c r="N103" s="14">
        <f t="shared" si="7"/>
        <v>98.895600000000002</v>
      </c>
      <c r="O103" s="15">
        <v>12</v>
      </c>
      <c r="P103" s="16">
        <f t="shared" si="8"/>
        <v>0</v>
      </c>
      <c r="Q103" s="5" t="str">
        <f t="shared" si="9"/>
        <v>Low Then 10%</v>
      </c>
      <c r="R103" s="5" t="str">
        <f t="shared" si="10"/>
        <v>Low Then 20%</v>
      </c>
      <c r="S103" s="1" t="str">
        <f t="shared" si="11"/>
        <v>Open Items</v>
      </c>
    </row>
    <row r="104" spans="1:19">
      <c r="A104" s="5" t="s">
        <v>17</v>
      </c>
      <c r="B104" s="5" t="s">
        <v>1948</v>
      </c>
      <c r="C104" s="6" t="s">
        <v>538</v>
      </c>
      <c r="D104" s="6" t="s">
        <v>539</v>
      </c>
      <c r="E104" s="6" t="s">
        <v>3</v>
      </c>
      <c r="F104" s="6" t="s">
        <v>16</v>
      </c>
      <c r="G104" s="6" t="s">
        <v>17</v>
      </c>
      <c r="H104" s="6" t="s">
        <v>18</v>
      </c>
      <c r="I104" s="6" t="s">
        <v>240</v>
      </c>
      <c r="J104" s="12">
        <v>675</v>
      </c>
      <c r="K104" s="12">
        <f t="shared" si="6"/>
        <v>594.15120000000002</v>
      </c>
      <c r="L104" s="13">
        <v>1.26</v>
      </c>
      <c r="M104" s="13">
        <v>69.59</v>
      </c>
      <c r="N104" s="14">
        <f t="shared" si="7"/>
        <v>80.848799999999997</v>
      </c>
      <c r="O104" s="15">
        <v>5</v>
      </c>
      <c r="P104" s="16">
        <f t="shared" si="8"/>
        <v>0.11712506850108199</v>
      </c>
      <c r="Q104" s="5" t="str">
        <f t="shared" si="9"/>
        <v>High then 10%</v>
      </c>
      <c r="R104" s="5" t="str">
        <f t="shared" si="10"/>
        <v>Low Then 20%</v>
      </c>
      <c r="S104" s="1" t="str">
        <f t="shared" si="11"/>
        <v>10% To 20% COGS</v>
      </c>
    </row>
    <row r="105" spans="1:19">
      <c r="A105" s="5" t="s">
        <v>156</v>
      </c>
      <c r="B105" s="5" t="s">
        <v>184</v>
      </c>
      <c r="C105" s="6" t="s">
        <v>544</v>
      </c>
      <c r="D105" s="6" t="s">
        <v>545</v>
      </c>
      <c r="E105" s="6" t="s">
        <v>3</v>
      </c>
      <c r="F105" s="6" t="s">
        <v>16</v>
      </c>
      <c r="G105" s="6" t="s">
        <v>156</v>
      </c>
      <c r="H105" s="6" t="s">
        <v>150</v>
      </c>
      <c r="I105" s="6" t="s">
        <v>151</v>
      </c>
      <c r="J105" s="12">
        <v>5600</v>
      </c>
      <c r="K105" s="12">
        <f t="shared" si="6"/>
        <v>4936.1480000000001</v>
      </c>
      <c r="L105" s="13">
        <v>67.900000000000006</v>
      </c>
      <c r="M105" s="13">
        <v>694.18</v>
      </c>
      <c r="N105" s="14">
        <f t="shared" si="7"/>
        <v>663.85199999999998</v>
      </c>
      <c r="O105" s="15">
        <v>56</v>
      </c>
      <c r="P105" s="16">
        <f t="shared" si="8"/>
        <v>0.14063192594711499</v>
      </c>
      <c r="Q105" s="5" t="str">
        <f t="shared" si="9"/>
        <v>High then 10%</v>
      </c>
      <c r="R105" s="5" t="str">
        <f t="shared" si="10"/>
        <v>Low Then 20%</v>
      </c>
      <c r="S105" s="1" t="str">
        <f t="shared" si="11"/>
        <v>10% To 20% COGS</v>
      </c>
    </row>
    <row r="106" spans="1:19">
      <c r="A106" s="5" t="s">
        <v>156</v>
      </c>
      <c r="B106" s="5" t="s">
        <v>184</v>
      </c>
      <c r="C106" s="6" t="s">
        <v>557</v>
      </c>
      <c r="D106" s="6" t="s">
        <v>558</v>
      </c>
      <c r="E106" s="6" t="s">
        <v>3</v>
      </c>
      <c r="F106" s="6" t="s">
        <v>16</v>
      </c>
      <c r="G106" s="6" t="s">
        <v>17</v>
      </c>
      <c r="H106" s="6" t="s">
        <v>150</v>
      </c>
      <c r="I106" s="6" t="s">
        <v>151</v>
      </c>
      <c r="J106" s="12">
        <v>900</v>
      </c>
      <c r="K106" s="12">
        <f t="shared" si="6"/>
        <v>792.37559999999996</v>
      </c>
      <c r="L106" s="13">
        <v>3.13</v>
      </c>
      <c r="M106" s="13">
        <v>38.31</v>
      </c>
      <c r="N106" s="14">
        <f t="shared" si="7"/>
        <v>107.62439999999999</v>
      </c>
      <c r="O106" s="15">
        <v>9</v>
      </c>
      <c r="P106" s="16">
        <f t="shared" si="8"/>
        <v>4.8348283314125301E-2</v>
      </c>
      <c r="Q106" s="5" t="str">
        <f t="shared" si="9"/>
        <v>Low Then 10%</v>
      </c>
      <c r="R106" s="5" t="str">
        <f t="shared" si="10"/>
        <v>Low Then 20%</v>
      </c>
      <c r="S106" s="1" t="str">
        <f t="shared" si="11"/>
        <v>Below 10% COGS</v>
      </c>
    </row>
    <row r="107" spans="1:19">
      <c r="A107" s="5" t="s">
        <v>17</v>
      </c>
      <c r="B107" s="5" t="s">
        <v>1948</v>
      </c>
      <c r="C107" s="6" t="s">
        <v>566</v>
      </c>
      <c r="D107" s="6" t="s">
        <v>567</v>
      </c>
      <c r="E107" s="6" t="s">
        <v>30</v>
      </c>
      <c r="F107" s="6" t="s">
        <v>16</v>
      </c>
      <c r="G107" s="6" t="s">
        <v>17</v>
      </c>
      <c r="H107" s="6" t="s">
        <v>18</v>
      </c>
      <c r="I107" s="6" t="s">
        <v>568</v>
      </c>
      <c r="J107" s="12">
        <v>220</v>
      </c>
      <c r="K107" s="12">
        <f t="shared" si="6"/>
        <v>198.88</v>
      </c>
      <c r="L107" s="13">
        <v>44</v>
      </c>
      <c r="M107" s="13">
        <v>55</v>
      </c>
      <c r="N107" s="14">
        <f t="shared" si="7"/>
        <v>21.12</v>
      </c>
      <c r="O107" s="15">
        <v>1</v>
      </c>
      <c r="P107" s="16">
        <f t="shared" si="8"/>
        <v>0.276548672566372</v>
      </c>
      <c r="Q107" s="5" t="str">
        <f t="shared" si="9"/>
        <v>High then 10%</v>
      </c>
      <c r="R107" s="5" t="str">
        <f t="shared" si="10"/>
        <v>High Then 20%</v>
      </c>
      <c r="S107" s="1" t="str">
        <f t="shared" si="11"/>
        <v>20% To 30% COGS</v>
      </c>
    </row>
    <row r="108" spans="1:19">
      <c r="A108" s="5" t="s">
        <v>17</v>
      </c>
      <c r="B108" s="5" t="s">
        <v>1948</v>
      </c>
      <c r="C108" s="6" t="s">
        <v>569</v>
      </c>
      <c r="D108" s="6" t="s">
        <v>570</v>
      </c>
      <c r="E108" s="6" t="s">
        <v>30</v>
      </c>
      <c r="F108" s="6" t="s">
        <v>16</v>
      </c>
      <c r="G108" s="6" t="s">
        <v>43</v>
      </c>
      <c r="H108" s="6" t="s">
        <v>18</v>
      </c>
      <c r="I108" s="6" t="s">
        <v>571</v>
      </c>
      <c r="J108" s="12">
        <v>0</v>
      </c>
      <c r="K108" s="12">
        <f t="shared" si="6"/>
        <v>0</v>
      </c>
      <c r="L108" s="13">
        <v>0</v>
      </c>
      <c r="M108" s="13">
        <v>0</v>
      </c>
      <c r="N108" s="14">
        <f t="shared" si="7"/>
        <v>0</v>
      </c>
      <c r="O108" s="15">
        <v>5</v>
      </c>
      <c r="P108" s="16">
        <f t="shared" si="8"/>
        <v>1</v>
      </c>
      <c r="Q108" s="5" t="str">
        <f t="shared" si="9"/>
        <v>High then 10%</v>
      </c>
      <c r="R108" s="5" t="str">
        <f t="shared" si="10"/>
        <v>High Then 20%</v>
      </c>
      <c r="S108" s="1" t="str">
        <f t="shared" si="11"/>
        <v>Modifier</v>
      </c>
    </row>
    <row r="109" spans="1:19">
      <c r="A109" s="5" t="s">
        <v>17</v>
      </c>
      <c r="B109" s="5" t="s">
        <v>1948</v>
      </c>
      <c r="C109" s="6" t="s">
        <v>572</v>
      </c>
      <c r="D109" s="6" t="s">
        <v>573</v>
      </c>
      <c r="E109" s="6" t="s">
        <v>30</v>
      </c>
      <c r="F109" s="6" t="s">
        <v>16</v>
      </c>
      <c r="G109" s="6" t="s">
        <v>43</v>
      </c>
      <c r="H109" s="6" t="s">
        <v>18</v>
      </c>
      <c r="I109" s="6" t="s">
        <v>571</v>
      </c>
      <c r="J109" s="12">
        <v>0</v>
      </c>
      <c r="K109" s="12">
        <f t="shared" si="6"/>
        <v>0</v>
      </c>
      <c r="L109" s="13">
        <v>0</v>
      </c>
      <c r="M109" s="13">
        <v>0</v>
      </c>
      <c r="N109" s="14">
        <f t="shared" si="7"/>
        <v>0</v>
      </c>
      <c r="O109" s="15">
        <v>3</v>
      </c>
      <c r="P109" s="16">
        <f t="shared" si="8"/>
        <v>1</v>
      </c>
      <c r="Q109" s="5" t="str">
        <f t="shared" si="9"/>
        <v>High then 10%</v>
      </c>
      <c r="R109" s="5" t="str">
        <f t="shared" si="10"/>
        <v>High Then 20%</v>
      </c>
      <c r="S109" s="1" t="str">
        <f t="shared" si="11"/>
        <v>Modifier</v>
      </c>
    </row>
    <row r="110" spans="1:19">
      <c r="A110" s="5" t="s">
        <v>17</v>
      </c>
      <c r="B110" s="5" t="s">
        <v>1948</v>
      </c>
      <c r="C110" s="6" t="s">
        <v>574</v>
      </c>
      <c r="D110" s="6" t="s">
        <v>575</v>
      </c>
      <c r="E110" s="6" t="s">
        <v>30</v>
      </c>
      <c r="F110" s="6" t="s">
        <v>16</v>
      </c>
      <c r="G110" s="6" t="s">
        <v>43</v>
      </c>
      <c r="H110" s="6" t="s">
        <v>18</v>
      </c>
      <c r="I110" s="6" t="s">
        <v>571</v>
      </c>
      <c r="J110" s="12">
        <v>0</v>
      </c>
      <c r="K110" s="12">
        <f t="shared" si="6"/>
        <v>0</v>
      </c>
      <c r="L110" s="13">
        <v>0</v>
      </c>
      <c r="M110" s="13">
        <v>0</v>
      </c>
      <c r="N110" s="14">
        <f t="shared" si="7"/>
        <v>0</v>
      </c>
      <c r="O110" s="15">
        <v>22</v>
      </c>
      <c r="P110" s="16">
        <f t="shared" si="8"/>
        <v>1</v>
      </c>
      <c r="Q110" s="5" t="str">
        <f t="shared" si="9"/>
        <v>High then 10%</v>
      </c>
      <c r="R110" s="5" t="str">
        <f t="shared" si="10"/>
        <v>High Then 20%</v>
      </c>
      <c r="S110" s="1" t="str">
        <f t="shared" si="11"/>
        <v>Modifier</v>
      </c>
    </row>
    <row r="111" spans="1:19">
      <c r="A111" s="5" t="s">
        <v>17</v>
      </c>
      <c r="B111" s="5" t="s">
        <v>1948</v>
      </c>
      <c r="C111" s="8" t="s">
        <v>574</v>
      </c>
      <c r="D111" s="8" t="s">
        <v>575</v>
      </c>
      <c r="E111" s="8" t="s">
        <v>30</v>
      </c>
      <c r="F111" s="6" t="s">
        <v>16</v>
      </c>
      <c r="G111" s="6" t="s">
        <v>17</v>
      </c>
      <c r="H111" s="6" t="s">
        <v>18</v>
      </c>
      <c r="I111" s="6" t="s">
        <v>571</v>
      </c>
      <c r="J111" s="12">
        <v>0</v>
      </c>
      <c r="K111" s="12">
        <f t="shared" si="6"/>
        <v>0</v>
      </c>
      <c r="L111" s="13">
        <v>0</v>
      </c>
      <c r="M111" s="13">
        <v>0</v>
      </c>
      <c r="N111" s="14">
        <f t="shared" si="7"/>
        <v>0</v>
      </c>
      <c r="O111" s="15">
        <v>6</v>
      </c>
      <c r="P111" s="16">
        <f t="shared" si="8"/>
        <v>1</v>
      </c>
      <c r="Q111" s="5" t="str">
        <f t="shared" si="9"/>
        <v>High then 10%</v>
      </c>
      <c r="R111" s="5" t="str">
        <f t="shared" si="10"/>
        <v>High Then 20%</v>
      </c>
      <c r="S111" s="1" t="str">
        <f t="shared" si="11"/>
        <v>Modifier</v>
      </c>
    </row>
    <row r="112" spans="1:19">
      <c r="A112" s="5" t="s">
        <v>17</v>
      </c>
      <c r="B112" s="5" t="s">
        <v>1948</v>
      </c>
      <c r="C112" s="6" t="s">
        <v>576</v>
      </c>
      <c r="D112" s="6" t="s">
        <v>577</v>
      </c>
      <c r="E112" s="6" t="s">
        <v>30</v>
      </c>
      <c r="F112" s="6" t="s">
        <v>16</v>
      </c>
      <c r="G112" s="6" t="s">
        <v>427</v>
      </c>
      <c r="H112" s="6" t="s">
        <v>18</v>
      </c>
      <c r="I112" s="6" t="s">
        <v>578</v>
      </c>
      <c r="J112" s="12">
        <v>0</v>
      </c>
      <c r="K112" s="12">
        <f t="shared" si="6"/>
        <v>0</v>
      </c>
      <c r="L112" s="13">
        <v>0</v>
      </c>
      <c r="M112" s="13">
        <v>0</v>
      </c>
      <c r="N112" s="14">
        <f t="shared" si="7"/>
        <v>0</v>
      </c>
      <c r="O112" s="15">
        <v>3</v>
      </c>
      <c r="P112" s="16">
        <f t="shared" si="8"/>
        <v>1</v>
      </c>
      <c r="Q112" s="5" t="str">
        <f t="shared" si="9"/>
        <v>High then 10%</v>
      </c>
      <c r="R112" s="5" t="str">
        <f t="shared" si="10"/>
        <v>High Then 20%</v>
      </c>
      <c r="S112" s="1" t="str">
        <f t="shared" si="11"/>
        <v>Modifier</v>
      </c>
    </row>
    <row r="113" spans="1:19">
      <c r="A113" s="5" t="s">
        <v>17</v>
      </c>
      <c r="B113" s="5" t="s">
        <v>1948</v>
      </c>
      <c r="C113" s="8" t="s">
        <v>576</v>
      </c>
      <c r="D113" s="8" t="s">
        <v>577</v>
      </c>
      <c r="E113" s="8" t="s">
        <v>30</v>
      </c>
      <c r="F113" s="6" t="s">
        <v>16</v>
      </c>
      <c r="G113" s="6" t="s">
        <v>17</v>
      </c>
      <c r="H113" s="6" t="s">
        <v>18</v>
      </c>
      <c r="I113" s="6" t="s">
        <v>578</v>
      </c>
      <c r="J113" s="12">
        <v>0</v>
      </c>
      <c r="K113" s="12">
        <f t="shared" si="6"/>
        <v>0</v>
      </c>
      <c r="L113" s="13">
        <v>0</v>
      </c>
      <c r="M113" s="13">
        <v>0</v>
      </c>
      <c r="N113" s="14">
        <f t="shared" si="7"/>
        <v>0</v>
      </c>
      <c r="O113" s="15">
        <v>5</v>
      </c>
      <c r="P113" s="16">
        <f t="shared" si="8"/>
        <v>1</v>
      </c>
      <c r="Q113" s="5" t="str">
        <f t="shared" si="9"/>
        <v>High then 10%</v>
      </c>
      <c r="R113" s="5" t="str">
        <f t="shared" si="10"/>
        <v>High Then 20%</v>
      </c>
      <c r="S113" s="1" t="str">
        <f t="shared" si="11"/>
        <v>Modifier</v>
      </c>
    </row>
    <row r="114" spans="1:19">
      <c r="A114" s="5" t="s">
        <v>17</v>
      </c>
      <c r="B114" s="5" t="s">
        <v>1948</v>
      </c>
      <c r="C114" s="8" t="s">
        <v>576</v>
      </c>
      <c r="D114" s="8" t="s">
        <v>577</v>
      </c>
      <c r="E114" s="8" t="s">
        <v>30</v>
      </c>
      <c r="F114" s="6" t="s">
        <v>16</v>
      </c>
      <c r="G114" s="6" t="s">
        <v>429</v>
      </c>
      <c r="H114" s="6" t="s">
        <v>18</v>
      </c>
      <c r="I114" s="6" t="s">
        <v>578</v>
      </c>
      <c r="J114" s="12">
        <v>0</v>
      </c>
      <c r="K114" s="12">
        <f t="shared" si="6"/>
        <v>0</v>
      </c>
      <c r="L114" s="13">
        <v>0</v>
      </c>
      <c r="M114" s="13">
        <v>0</v>
      </c>
      <c r="N114" s="14">
        <f t="shared" si="7"/>
        <v>0</v>
      </c>
      <c r="O114" s="15">
        <v>5</v>
      </c>
      <c r="P114" s="16">
        <f t="shared" si="8"/>
        <v>1</v>
      </c>
      <c r="Q114" s="5" t="str">
        <f t="shared" si="9"/>
        <v>High then 10%</v>
      </c>
      <c r="R114" s="5" t="str">
        <f t="shared" si="10"/>
        <v>High Then 20%</v>
      </c>
      <c r="S114" s="1" t="str">
        <f t="shared" si="11"/>
        <v>Modifier</v>
      </c>
    </row>
    <row r="115" spans="1:19">
      <c r="A115" s="5" t="s">
        <v>17</v>
      </c>
      <c r="B115" s="5" t="s">
        <v>1948</v>
      </c>
      <c r="C115" s="6" t="s">
        <v>579</v>
      </c>
      <c r="D115" s="6" t="s">
        <v>580</v>
      </c>
      <c r="E115" s="6" t="s">
        <v>30</v>
      </c>
      <c r="F115" s="6" t="s">
        <v>16</v>
      </c>
      <c r="G115" s="6" t="s">
        <v>17</v>
      </c>
      <c r="H115" s="6" t="s">
        <v>18</v>
      </c>
      <c r="I115" s="6" t="s">
        <v>581</v>
      </c>
      <c r="J115" s="12">
        <v>20</v>
      </c>
      <c r="K115" s="12">
        <f t="shared" si="6"/>
        <v>17.600000000000001</v>
      </c>
      <c r="L115" s="13">
        <v>0</v>
      </c>
      <c r="M115" s="13">
        <v>5.97</v>
      </c>
      <c r="N115" s="14">
        <f t="shared" si="7"/>
        <v>2.4</v>
      </c>
      <c r="O115" s="15">
        <v>1</v>
      </c>
      <c r="P115" s="16">
        <f t="shared" si="8"/>
        <v>0.33920454545454498</v>
      </c>
      <c r="Q115" s="5" t="str">
        <f t="shared" si="9"/>
        <v>High then 10%</v>
      </c>
      <c r="R115" s="5" t="str">
        <f t="shared" si="10"/>
        <v>High Then 20%</v>
      </c>
      <c r="S115" s="1" t="str">
        <f t="shared" si="11"/>
        <v>Above 30% COGS</v>
      </c>
    </row>
    <row r="116" spans="1:19">
      <c r="A116" s="5" t="s">
        <v>17</v>
      </c>
      <c r="B116" s="5" t="s">
        <v>1948</v>
      </c>
      <c r="C116" s="8" t="s">
        <v>579</v>
      </c>
      <c r="D116" s="8" t="s">
        <v>580</v>
      </c>
      <c r="E116" s="8" t="s">
        <v>30</v>
      </c>
      <c r="F116" s="6" t="s">
        <v>16</v>
      </c>
      <c r="G116" s="6" t="s">
        <v>429</v>
      </c>
      <c r="H116" s="6" t="s">
        <v>18</v>
      </c>
      <c r="I116" s="6" t="s">
        <v>581</v>
      </c>
      <c r="J116" s="12">
        <v>40</v>
      </c>
      <c r="K116" s="12">
        <f t="shared" si="6"/>
        <v>35.200000000000003</v>
      </c>
      <c r="L116" s="13">
        <v>0</v>
      </c>
      <c r="M116" s="13">
        <v>11.95</v>
      </c>
      <c r="N116" s="14">
        <f t="shared" si="7"/>
        <v>4.8</v>
      </c>
      <c r="O116" s="15">
        <v>2</v>
      </c>
      <c r="P116" s="16">
        <f t="shared" si="8"/>
        <v>0.33948863636363602</v>
      </c>
      <c r="Q116" s="5" t="str">
        <f t="shared" si="9"/>
        <v>High then 10%</v>
      </c>
      <c r="R116" s="5" t="str">
        <f t="shared" si="10"/>
        <v>High Then 20%</v>
      </c>
      <c r="S116" s="1" t="str">
        <f t="shared" si="11"/>
        <v>Above 30% COGS</v>
      </c>
    </row>
    <row r="117" spans="1:19">
      <c r="A117" s="5" t="s">
        <v>17</v>
      </c>
      <c r="B117" s="5" t="s">
        <v>1948</v>
      </c>
      <c r="C117" s="6" t="s">
        <v>582</v>
      </c>
      <c r="D117" s="6" t="s">
        <v>577</v>
      </c>
      <c r="E117" s="6" t="s">
        <v>30</v>
      </c>
      <c r="F117" s="6" t="s">
        <v>16</v>
      </c>
      <c r="G117" s="6" t="s">
        <v>427</v>
      </c>
      <c r="H117" s="6" t="s">
        <v>18</v>
      </c>
      <c r="I117" s="6" t="s">
        <v>581</v>
      </c>
      <c r="J117" s="12">
        <v>0</v>
      </c>
      <c r="K117" s="12">
        <f t="shared" si="6"/>
        <v>0</v>
      </c>
      <c r="L117" s="13">
        <v>0</v>
      </c>
      <c r="M117" s="13">
        <v>0</v>
      </c>
      <c r="N117" s="14">
        <f t="shared" si="7"/>
        <v>0</v>
      </c>
      <c r="O117" s="15">
        <v>11</v>
      </c>
      <c r="P117" s="16">
        <f t="shared" si="8"/>
        <v>1</v>
      </c>
      <c r="Q117" s="5" t="str">
        <f t="shared" si="9"/>
        <v>High then 10%</v>
      </c>
      <c r="R117" s="5" t="str">
        <f t="shared" si="10"/>
        <v>High Then 20%</v>
      </c>
      <c r="S117" s="1" t="str">
        <f t="shared" si="11"/>
        <v>Modifier</v>
      </c>
    </row>
    <row r="118" spans="1:19">
      <c r="A118" s="5" t="s">
        <v>17</v>
      </c>
      <c r="B118" s="5" t="s">
        <v>1948</v>
      </c>
      <c r="C118" s="8" t="s">
        <v>582</v>
      </c>
      <c r="D118" s="8" t="s">
        <v>577</v>
      </c>
      <c r="E118" s="8" t="s">
        <v>30</v>
      </c>
      <c r="F118" s="6" t="s">
        <v>16</v>
      </c>
      <c r="G118" s="6" t="s">
        <v>17</v>
      </c>
      <c r="H118" s="6" t="s">
        <v>18</v>
      </c>
      <c r="I118" s="6" t="s">
        <v>581</v>
      </c>
      <c r="J118" s="12">
        <v>0</v>
      </c>
      <c r="K118" s="12">
        <f t="shared" si="6"/>
        <v>0</v>
      </c>
      <c r="L118" s="13">
        <v>0</v>
      </c>
      <c r="M118" s="13">
        <v>0</v>
      </c>
      <c r="N118" s="14">
        <f t="shared" si="7"/>
        <v>0</v>
      </c>
      <c r="O118" s="15">
        <v>11</v>
      </c>
      <c r="P118" s="16">
        <f t="shared" si="8"/>
        <v>1</v>
      </c>
      <c r="Q118" s="5" t="str">
        <f t="shared" si="9"/>
        <v>High then 10%</v>
      </c>
      <c r="R118" s="5" t="str">
        <f t="shared" si="10"/>
        <v>High Then 20%</v>
      </c>
      <c r="S118" s="1" t="str">
        <f t="shared" si="11"/>
        <v>Modifier</v>
      </c>
    </row>
    <row r="119" spans="1:19">
      <c r="A119" s="5" t="s">
        <v>17</v>
      </c>
      <c r="B119" s="5" t="s">
        <v>1948</v>
      </c>
      <c r="C119" s="8" t="s">
        <v>582</v>
      </c>
      <c r="D119" s="8" t="s">
        <v>577</v>
      </c>
      <c r="E119" s="8" t="s">
        <v>30</v>
      </c>
      <c r="F119" s="6" t="s">
        <v>16</v>
      </c>
      <c r="G119" s="6" t="s">
        <v>429</v>
      </c>
      <c r="H119" s="6" t="s">
        <v>18</v>
      </c>
      <c r="I119" s="6" t="s">
        <v>581</v>
      </c>
      <c r="J119" s="12">
        <v>0</v>
      </c>
      <c r="K119" s="12">
        <f t="shared" si="6"/>
        <v>0</v>
      </c>
      <c r="L119" s="13">
        <v>0</v>
      </c>
      <c r="M119" s="13">
        <v>0</v>
      </c>
      <c r="N119" s="14">
        <f t="shared" si="7"/>
        <v>0</v>
      </c>
      <c r="O119" s="15">
        <v>12</v>
      </c>
      <c r="P119" s="16">
        <f t="shared" si="8"/>
        <v>1</v>
      </c>
      <c r="Q119" s="5" t="str">
        <f t="shared" si="9"/>
        <v>High then 10%</v>
      </c>
      <c r="R119" s="5" t="str">
        <f t="shared" si="10"/>
        <v>High Then 20%</v>
      </c>
      <c r="S119" s="1" t="str">
        <f t="shared" si="11"/>
        <v>Modifier</v>
      </c>
    </row>
    <row r="120" spans="1:19">
      <c r="A120" s="5" t="s">
        <v>17</v>
      </c>
      <c r="B120" s="5" t="s">
        <v>1948</v>
      </c>
      <c r="C120" s="6" t="s">
        <v>583</v>
      </c>
      <c r="D120" s="6" t="s">
        <v>584</v>
      </c>
      <c r="E120" s="6" t="s">
        <v>30</v>
      </c>
      <c r="F120" s="6" t="s">
        <v>16</v>
      </c>
      <c r="G120" s="6" t="s">
        <v>43</v>
      </c>
      <c r="H120" s="6" t="s">
        <v>18</v>
      </c>
      <c r="I120" s="6" t="s">
        <v>571</v>
      </c>
      <c r="J120" s="12">
        <v>0</v>
      </c>
      <c r="K120" s="12">
        <f t="shared" si="6"/>
        <v>0</v>
      </c>
      <c r="L120" s="13">
        <v>0</v>
      </c>
      <c r="M120" s="13">
        <v>0</v>
      </c>
      <c r="N120" s="14">
        <f t="shared" si="7"/>
        <v>0</v>
      </c>
      <c r="O120" s="15">
        <v>14</v>
      </c>
      <c r="P120" s="16">
        <f t="shared" si="8"/>
        <v>1</v>
      </c>
      <c r="Q120" s="5" t="str">
        <f t="shared" si="9"/>
        <v>High then 10%</v>
      </c>
      <c r="R120" s="5" t="str">
        <f t="shared" si="10"/>
        <v>High Then 20%</v>
      </c>
      <c r="S120" s="1" t="str">
        <f t="shared" si="11"/>
        <v>Modifier</v>
      </c>
    </row>
    <row r="121" spans="1:19">
      <c r="A121" s="5" t="s">
        <v>17</v>
      </c>
      <c r="B121" s="5" t="s">
        <v>1948</v>
      </c>
      <c r="C121" s="8" t="s">
        <v>583</v>
      </c>
      <c r="D121" s="8" t="s">
        <v>584</v>
      </c>
      <c r="E121" s="8" t="s">
        <v>30</v>
      </c>
      <c r="F121" s="6" t="s">
        <v>16</v>
      </c>
      <c r="G121" s="6" t="s">
        <v>17</v>
      </c>
      <c r="H121" s="6" t="s">
        <v>18</v>
      </c>
      <c r="I121" s="6" t="s">
        <v>571</v>
      </c>
      <c r="J121" s="12">
        <v>0</v>
      </c>
      <c r="K121" s="12">
        <f t="shared" si="6"/>
        <v>0</v>
      </c>
      <c r="L121" s="13">
        <v>0</v>
      </c>
      <c r="M121" s="13">
        <v>0</v>
      </c>
      <c r="N121" s="14">
        <f t="shared" si="7"/>
        <v>0</v>
      </c>
      <c r="O121" s="15">
        <v>7</v>
      </c>
      <c r="P121" s="16">
        <f t="shared" si="8"/>
        <v>1</v>
      </c>
      <c r="Q121" s="5" t="str">
        <f t="shared" si="9"/>
        <v>High then 10%</v>
      </c>
      <c r="R121" s="5" t="str">
        <f t="shared" si="10"/>
        <v>High Then 20%</v>
      </c>
      <c r="S121" s="1" t="str">
        <f t="shared" si="11"/>
        <v>Modifier</v>
      </c>
    </row>
    <row r="122" spans="1:19">
      <c r="A122" s="5" t="s">
        <v>17</v>
      </c>
      <c r="B122" s="5" t="s">
        <v>1948</v>
      </c>
      <c r="C122" s="6" t="s">
        <v>585</v>
      </c>
      <c r="D122" s="6" t="s">
        <v>586</v>
      </c>
      <c r="E122" s="6" t="s">
        <v>30</v>
      </c>
      <c r="F122" s="6" t="s">
        <v>16</v>
      </c>
      <c r="G122" s="6" t="s">
        <v>43</v>
      </c>
      <c r="H122" s="6" t="s">
        <v>18</v>
      </c>
      <c r="I122" s="6" t="s">
        <v>58</v>
      </c>
      <c r="J122" s="12">
        <v>0</v>
      </c>
      <c r="K122" s="12">
        <f t="shared" si="6"/>
        <v>0</v>
      </c>
      <c r="L122" s="13">
        <v>0</v>
      </c>
      <c r="M122" s="13">
        <v>0</v>
      </c>
      <c r="N122" s="14">
        <f t="shared" si="7"/>
        <v>0</v>
      </c>
      <c r="O122" s="15">
        <v>6</v>
      </c>
      <c r="P122" s="16">
        <f t="shared" si="8"/>
        <v>1</v>
      </c>
      <c r="Q122" s="5" t="str">
        <f t="shared" si="9"/>
        <v>High then 10%</v>
      </c>
      <c r="R122" s="5" t="str">
        <f t="shared" si="10"/>
        <v>High Then 20%</v>
      </c>
      <c r="S122" s="1" t="str">
        <f t="shared" si="11"/>
        <v>Modifier</v>
      </c>
    </row>
    <row r="123" spans="1:19">
      <c r="A123" s="5" t="s">
        <v>17</v>
      </c>
      <c r="B123" s="5" t="s">
        <v>1948</v>
      </c>
      <c r="C123" s="8" t="s">
        <v>585</v>
      </c>
      <c r="D123" s="8" t="s">
        <v>586</v>
      </c>
      <c r="E123" s="8" t="s">
        <v>30</v>
      </c>
      <c r="F123" s="6" t="s">
        <v>16</v>
      </c>
      <c r="G123" s="6" t="s">
        <v>17</v>
      </c>
      <c r="H123" s="6" t="s">
        <v>18</v>
      </c>
      <c r="I123" s="6" t="s">
        <v>58</v>
      </c>
      <c r="J123" s="12">
        <v>0</v>
      </c>
      <c r="K123" s="12">
        <f t="shared" si="6"/>
        <v>0</v>
      </c>
      <c r="L123" s="13">
        <v>0</v>
      </c>
      <c r="M123" s="13">
        <v>0</v>
      </c>
      <c r="N123" s="14">
        <f t="shared" si="7"/>
        <v>0</v>
      </c>
      <c r="O123" s="15">
        <v>2</v>
      </c>
      <c r="P123" s="16">
        <f t="shared" si="8"/>
        <v>1</v>
      </c>
      <c r="Q123" s="5" t="str">
        <f t="shared" si="9"/>
        <v>High then 10%</v>
      </c>
      <c r="R123" s="5" t="str">
        <f t="shared" si="10"/>
        <v>High Then 20%</v>
      </c>
      <c r="S123" s="1" t="str">
        <f t="shared" si="11"/>
        <v>Modifier</v>
      </c>
    </row>
    <row r="124" spans="1:19">
      <c r="A124" s="6" t="s">
        <v>16</v>
      </c>
      <c r="B124" s="5" t="s">
        <v>1949</v>
      </c>
      <c r="C124" s="6" t="s">
        <v>589</v>
      </c>
      <c r="D124" s="6" t="s">
        <v>590</v>
      </c>
      <c r="E124" s="6" t="s">
        <v>3</v>
      </c>
      <c r="F124" s="6" t="s">
        <v>16</v>
      </c>
      <c r="G124" s="6" t="s">
        <v>43</v>
      </c>
      <c r="H124" s="6" t="s">
        <v>226</v>
      </c>
      <c r="I124" s="6" t="s">
        <v>591</v>
      </c>
      <c r="J124" s="12">
        <v>900</v>
      </c>
      <c r="K124" s="12">
        <f t="shared" si="6"/>
        <v>792.06</v>
      </c>
      <c r="L124" s="13">
        <v>0.5</v>
      </c>
      <c r="M124" s="13">
        <v>59.204000000000001</v>
      </c>
      <c r="N124" s="14">
        <f t="shared" si="7"/>
        <v>107.94</v>
      </c>
      <c r="O124" s="15">
        <v>12</v>
      </c>
      <c r="P124" s="16">
        <f t="shared" si="8"/>
        <v>7.4746862611418302E-2</v>
      </c>
      <c r="Q124" s="5" t="str">
        <f t="shared" si="9"/>
        <v>Low Then 10%</v>
      </c>
      <c r="R124" s="5" t="str">
        <f t="shared" si="10"/>
        <v>Low Then 20%</v>
      </c>
      <c r="S124" s="1" t="str">
        <f t="shared" si="11"/>
        <v>Below 10% COGS</v>
      </c>
    </row>
    <row r="125" spans="1:19">
      <c r="A125" s="6" t="s">
        <v>16</v>
      </c>
      <c r="B125" s="5" t="s">
        <v>1949</v>
      </c>
      <c r="C125" s="6" t="s">
        <v>592</v>
      </c>
      <c r="D125" s="6" t="s">
        <v>593</v>
      </c>
      <c r="E125" s="6" t="s">
        <v>3</v>
      </c>
      <c r="F125" s="6" t="s">
        <v>16</v>
      </c>
      <c r="G125" s="6" t="s">
        <v>43</v>
      </c>
      <c r="H125" s="6" t="s">
        <v>226</v>
      </c>
      <c r="I125" s="6" t="s">
        <v>591</v>
      </c>
      <c r="J125" s="12">
        <v>375</v>
      </c>
      <c r="K125" s="12">
        <f t="shared" si="6"/>
        <v>330</v>
      </c>
      <c r="L125" s="13">
        <v>0</v>
      </c>
      <c r="M125" s="13">
        <v>31.23</v>
      </c>
      <c r="N125" s="14">
        <f t="shared" si="7"/>
        <v>45</v>
      </c>
      <c r="O125" s="15">
        <v>5</v>
      </c>
      <c r="P125" s="16">
        <f t="shared" si="8"/>
        <v>9.4636363636363602E-2</v>
      </c>
      <c r="Q125" s="5" t="str">
        <f t="shared" si="9"/>
        <v>Low Then 10%</v>
      </c>
      <c r="R125" s="5" t="str">
        <f t="shared" si="10"/>
        <v>Low Then 20%</v>
      </c>
      <c r="S125" s="1" t="str">
        <f t="shared" si="11"/>
        <v>Below 10% COGS</v>
      </c>
    </row>
    <row r="126" spans="1:19">
      <c r="A126" s="5" t="s">
        <v>23</v>
      </c>
      <c r="B126" s="7" t="s">
        <v>184</v>
      </c>
      <c r="C126" s="6" t="s">
        <v>594</v>
      </c>
      <c r="D126" s="6" t="s">
        <v>595</v>
      </c>
      <c r="E126" s="6" t="s">
        <v>3</v>
      </c>
      <c r="F126" s="6" t="s">
        <v>22</v>
      </c>
      <c r="G126" s="6" t="s">
        <v>23</v>
      </c>
      <c r="H126" s="6" t="s">
        <v>226</v>
      </c>
      <c r="I126" s="6" t="s">
        <v>591</v>
      </c>
      <c r="J126" s="12">
        <v>0</v>
      </c>
      <c r="K126" s="12">
        <f t="shared" si="6"/>
        <v>0</v>
      </c>
      <c r="L126" s="13">
        <v>0</v>
      </c>
      <c r="M126" s="13">
        <v>0</v>
      </c>
      <c r="N126" s="14">
        <f t="shared" si="7"/>
        <v>0</v>
      </c>
      <c r="O126" s="15">
        <v>61</v>
      </c>
      <c r="P126" s="16">
        <f t="shared" si="8"/>
        <v>1</v>
      </c>
      <c r="Q126" s="5" t="str">
        <f t="shared" si="9"/>
        <v>High then 10%</v>
      </c>
      <c r="R126" s="5" t="str">
        <f t="shared" si="10"/>
        <v>High Then 20%</v>
      </c>
      <c r="S126" s="1" t="str">
        <f t="shared" si="11"/>
        <v>Modifier</v>
      </c>
    </row>
    <row r="127" spans="1:19">
      <c r="A127" s="5" t="s">
        <v>156</v>
      </c>
      <c r="B127" s="7" t="s">
        <v>184</v>
      </c>
      <c r="C127" s="6" t="s">
        <v>596</v>
      </c>
      <c r="D127" s="6" t="s">
        <v>597</v>
      </c>
      <c r="E127" s="6" t="s">
        <v>3</v>
      </c>
      <c r="F127" s="6" t="s">
        <v>22</v>
      </c>
      <c r="G127" s="6" t="s">
        <v>23</v>
      </c>
      <c r="H127" s="6" t="s">
        <v>226</v>
      </c>
      <c r="I127" s="6" t="s">
        <v>591</v>
      </c>
      <c r="J127" s="12">
        <v>0</v>
      </c>
      <c r="K127" s="12">
        <f t="shared" si="6"/>
        <v>0</v>
      </c>
      <c r="L127" s="13">
        <v>0</v>
      </c>
      <c r="M127" s="13">
        <v>30.4</v>
      </c>
      <c r="N127" s="14">
        <f t="shared" si="7"/>
        <v>0</v>
      </c>
      <c r="O127" s="15">
        <v>9</v>
      </c>
      <c r="P127" s="16">
        <f t="shared" si="8"/>
        <v>1</v>
      </c>
      <c r="Q127" s="5" t="str">
        <f t="shared" si="9"/>
        <v>High then 10%</v>
      </c>
      <c r="R127" s="5" t="str">
        <f t="shared" si="10"/>
        <v>High Then 20%</v>
      </c>
      <c r="S127" s="1" t="str">
        <f t="shared" si="11"/>
        <v>Modifier</v>
      </c>
    </row>
    <row r="128" spans="1:19">
      <c r="A128" s="5" t="s">
        <v>23</v>
      </c>
      <c r="B128" s="7" t="s">
        <v>24</v>
      </c>
      <c r="C128" s="6" t="s">
        <v>598</v>
      </c>
      <c r="D128" s="6" t="s">
        <v>599</v>
      </c>
      <c r="E128" s="6" t="s">
        <v>30</v>
      </c>
      <c r="F128" s="6" t="s">
        <v>22</v>
      </c>
      <c r="G128" s="6" t="s">
        <v>23</v>
      </c>
      <c r="H128" s="6" t="s">
        <v>24</v>
      </c>
      <c r="I128" s="6" t="s">
        <v>600</v>
      </c>
      <c r="J128" s="12">
        <v>0</v>
      </c>
      <c r="K128" s="12">
        <f t="shared" si="6"/>
        <v>0</v>
      </c>
      <c r="L128" s="13">
        <v>0</v>
      </c>
      <c r="M128" s="13">
        <v>1.07</v>
      </c>
      <c r="N128" s="14">
        <f t="shared" si="7"/>
        <v>0</v>
      </c>
      <c r="O128" s="15">
        <v>6</v>
      </c>
      <c r="P128" s="16">
        <f t="shared" si="8"/>
        <v>1</v>
      </c>
      <c r="Q128" s="5" t="str">
        <f t="shared" si="9"/>
        <v>High then 10%</v>
      </c>
      <c r="R128" s="5" t="str">
        <f t="shared" si="10"/>
        <v>High Then 20%</v>
      </c>
      <c r="S128" s="1" t="str">
        <f t="shared" si="11"/>
        <v>Modifier</v>
      </c>
    </row>
    <row r="129" spans="1:19">
      <c r="A129" s="5" t="s">
        <v>23</v>
      </c>
      <c r="B129" s="7" t="s">
        <v>24</v>
      </c>
      <c r="C129" s="6" t="s">
        <v>601</v>
      </c>
      <c r="D129" s="6" t="s">
        <v>602</v>
      </c>
      <c r="E129" s="6" t="s">
        <v>30</v>
      </c>
      <c r="F129" s="6" t="s">
        <v>22</v>
      </c>
      <c r="G129" s="6" t="s">
        <v>23</v>
      </c>
      <c r="H129" s="6" t="s">
        <v>24</v>
      </c>
      <c r="I129" s="6" t="s">
        <v>600</v>
      </c>
      <c r="J129" s="12">
        <v>0</v>
      </c>
      <c r="K129" s="12">
        <f t="shared" si="6"/>
        <v>0</v>
      </c>
      <c r="L129" s="13">
        <v>0</v>
      </c>
      <c r="M129" s="13">
        <v>30.78</v>
      </c>
      <c r="N129" s="14">
        <f t="shared" si="7"/>
        <v>0</v>
      </c>
      <c r="O129" s="15">
        <v>18</v>
      </c>
      <c r="P129" s="16">
        <f t="shared" si="8"/>
        <v>1</v>
      </c>
      <c r="Q129" s="5" t="str">
        <f t="shared" si="9"/>
        <v>High then 10%</v>
      </c>
      <c r="R129" s="5" t="str">
        <f t="shared" si="10"/>
        <v>High Then 20%</v>
      </c>
      <c r="S129" s="1" t="str">
        <f t="shared" si="11"/>
        <v>Modifier</v>
      </c>
    </row>
    <row r="130" spans="1:19">
      <c r="A130" s="5" t="s">
        <v>23</v>
      </c>
      <c r="B130" s="7" t="s">
        <v>24</v>
      </c>
      <c r="C130" s="6" t="s">
        <v>603</v>
      </c>
      <c r="D130" s="6" t="s">
        <v>604</v>
      </c>
      <c r="E130" s="6" t="s">
        <v>30</v>
      </c>
      <c r="F130" s="6" t="s">
        <v>22</v>
      </c>
      <c r="G130" s="6" t="s">
        <v>23</v>
      </c>
      <c r="H130" s="6" t="s">
        <v>24</v>
      </c>
      <c r="I130" s="6" t="s">
        <v>600</v>
      </c>
      <c r="J130" s="12">
        <v>0</v>
      </c>
      <c r="K130" s="12">
        <f t="shared" ref="K130:K193" si="12">J130-N130</f>
        <v>0</v>
      </c>
      <c r="L130" s="13">
        <v>0</v>
      </c>
      <c r="M130" s="13">
        <v>49.59</v>
      </c>
      <c r="N130" s="14">
        <f t="shared" ref="N130:N150" si="13">(J130-L130)*12%</f>
        <v>0</v>
      </c>
      <c r="O130" s="15">
        <v>29</v>
      </c>
      <c r="P130" s="16">
        <f t="shared" ref="P130:P193" si="14">IFERROR(M130/K130,100%)</f>
        <v>1</v>
      </c>
      <c r="Q130" s="5" t="str">
        <f t="shared" ref="Q130:Q193" si="15">IF(P130&gt;10%,"High then 10%","Low Then 10%")</f>
        <v>High then 10%</v>
      </c>
      <c r="R130" s="5" t="str">
        <f t="shared" ref="R130:R193" si="16">IF(P130&gt;20%,"High Then 20%","Low Then 20%")</f>
        <v>High Then 20%</v>
      </c>
      <c r="S130" s="1" t="str">
        <f t="shared" ref="S130:S193" si="17">IF(P130=100%,"Modifier",IF(P130&gt;30%,"Above 30% COGS",IF(P130&gt;20%,"20% To 30% COGS",IF(P130&gt;10%,"10% To 20% COGS",IF(P130&gt;0%,"Below 10% COGS","Open Items")))))</f>
        <v>Modifier</v>
      </c>
    </row>
    <row r="131" spans="1:19">
      <c r="A131" s="5" t="s">
        <v>23</v>
      </c>
      <c r="B131" s="7" t="s">
        <v>24</v>
      </c>
      <c r="C131" s="6" t="s">
        <v>605</v>
      </c>
      <c r="D131" s="6" t="s">
        <v>606</v>
      </c>
      <c r="E131" s="6" t="s">
        <v>30</v>
      </c>
      <c r="F131" s="6" t="s">
        <v>22</v>
      </c>
      <c r="G131" s="6" t="s">
        <v>23</v>
      </c>
      <c r="H131" s="6" t="s">
        <v>24</v>
      </c>
      <c r="I131" s="6" t="s">
        <v>483</v>
      </c>
      <c r="J131" s="12">
        <v>0</v>
      </c>
      <c r="K131" s="12">
        <f t="shared" si="12"/>
        <v>0</v>
      </c>
      <c r="L131" s="13">
        <v>0</v>
      </c>
      <c r="M131" s="13">
        <v>0</v>
      </c>
      <c r="N131" s="14">
        <f t="shared" si="13"/>
        <v>0</v>
      </c>
      <c r="O131" s="15">
        <v>18</v>
      </c>
      <c r="P131" s="16">
        <f t="shared" si="14"/>
        <v>1</v>
      </c>
      <c r="Q131" s="5" t="str">
        <f t="shared" si="15"/>
        <v>High then 10%</v>
      </c>
      <c r="R131" s="5" t="str">
        <f t="shared" si="16"/>
        <v>High Then 20%</v>
      </c>
      <c r="S131" s="1" t="str">
        <f t="shared" si="17"/>
        <v>Modifier</v>
      </c>
    </row>
    <row r="132" spans="1:19">
      <c r="A132" s="5" t="s">
        <v>23</v>
      </c>
      <c r="B132" s="7" t="s">
        <v>24</v>
      </c>
      <c r="C132" s="6" t="s">
        <v>607</v>
      </c>
      <c r="D132" s="6" t="s">
        <v>608</v>
      </c>
      <c r="E132" s="6" t="s">
        <v>30</v>
      </c>
      <c r="F132" s="6" t="s">
        <v>22</v>
      </c>
      <c r="G132" s="6" t="s">
        <v>23</v>
      </c>
      <c r="H132" s="6" t="s">
        <v>24</v>
      </c>
      <c r="I132" s="6" t="s">
        <v>600</v>
      </c>
      <c r="J132" s="12">
        <v>0</v>
      </c>
      <c r="K132" s="12">
        <f t="shared" si="12"/>
        <v>0</v>
      </c>
      <c r="L132" s="13">
        <v>0</v>
      </c>
      <c r="M132" s="13">
        <v>13.68</v>
      </c>
      <c r="N132" s="14">
        <f t="shared" si="13"/>
        <v>0</v>
      </c>
      <c r="O132" s="15">
        <v>8</v>
      </c>
      <c r="P132" s="16">
        <f t="shared" si="14"/>
        <v>1</v>
      </c>
      <c r="Q132" s="5" t="str">
        <f t="shared" si="15"/>
        <v>High then 10%</v>
      </c>
      <c r="R132" s="5" t="str">
        <f t="shared" si="16"/>
        <v>High Then 20%</v>
      </c>
      <c r="S132" s="1" t="str">
        <f t="shared" si="17"/>
        <v>Modifier</v>
      </c>
    </row>
    <row r="133" spans="1:19">
      <c r="A133" s="6" t="s">
        <v>16</v>
      </c>
      <c r="B133" s="5" t="s">
        <v>1949</v>
      </c>
      <c r="C133" s="6" t="s">
        <v>611</v>
      </c>
      <c r="D133" s="6" t="s">
        <v>612</v>
      </c>
      <c r="E133" s="6" t="s">
        <v>3</v>
      </c>
      <c r="F133" s="6" t="s">
        <v>16</v>
      </c>
      <c r="G133" s="6" t="s">
        <v>17</v>
      </c>
      <c r="H133" s="6" t="s">
        <v>226</v>
      </c>
      <c r="I133" s="6" t="s">
        <v>240</v>
      </c>
      <c r="J133" s="12">
        <v>1805</v>
      </c>
      <c r="K133" s="12">
        <f t="shared" si="12"/>
        <v>1595.6587999999999</v>
      </c>
      <c r="L133" s="13">
        <v>60.49</v>
      </c>
      <c r="M133" s="13">
        <v>454.81</v>
      </c>
      <c r="N133" s="14">
        <f t="shared" si="13"/>
        <v>209.34119999999999</v>
      </c>
      <c r="O133" s="15">
        <v>19</v>
      </c>
      <c r="P133" s="16">
        <f t="shared" si="14"/>
        <v>0.285029606580053</v>
      </c>
      <c r="Q133" s="5" t="str">
        <f t="shared" si="15"/>
        <v>High then 10%</v>
      </c>
      <c r="R133" s="5" t="str">
        <f t="shared" si="16"/>
        <v>High Then 20%</v>
      </c>
      <c r="S133" s="1" t="str">
        <f t="shared" si="17"/>
        <v>20% To 30% COGS</v>
      </c>
    </row>
    <row r="134" spans="1:19">
      <c r="A134" s="6" t="s">
        <v>16</v>
      </c>
      <c r="B134" s="5" t="s">
        <v>1949</v>
      </c>
      <c r="C134" s="6" t="s">
        <v>615</v>
      </c>
      <c r="D134" s="6" t="s">
        <v>616</v>
      </c>
      <c r="E134" s="6" t="s">
        <v>3</v>
      </c>
      <c r="F134" s="6" t="s">
        <v>16</v>
      </c>
      <c r="G134" s="6" t="s">
        <v>17</v>
      </c>
      <c r="H134" s="6" t="s">
        <v>226</v>
      </c>
      <c r="I134" s="6" t="s">
        <v>227</v>
      </c>
      <c r="J134" s="12">
        <v>240</v>
      </c>
      <c r="K134" s="12">
        <f t="shared" si="12"/>
        <v>212.30879999999999</v>
      </c>
      <c r="L134" s="13">
        <v>9.24</v>
      </c>
      <c r="M134" s="13">
        <v>42.89</v>
      </c>
      <c r="N134" s="14">
        <f t="shared" si="13"/>
        <v>27.691199999999998</v>
      </c>
      <c r="O134" s="15">
        <v>20</v>
      </c>
      <c r="P134" s="16">
        <f t="shared" si="14"/>
        <v>0.20201706193996699</v>
      </c>
      <c r="Q134" s="5" t="str">
        <f t="shared" si="15"/>
        <v>High then 10%</v>
      </c>
      <c r="R134" s="5" t="str">
        <f t="shared" si="16"/>
        <v>High Then 20%</v>
      </c>
      <c r="S134" s="1" t="str">
        <f t="shared" si="17"/>
        <v>20% To 30% COGS</v>
      </c>
    </row>
    <row r="135" spans="1:19">
      <c r="A135" s="5" t="s">
        <v>17</v>
      </c>
      <c r="B135" s="5" t="s">
        <v>1948</v>
      </c>
      <c r="C135" s="6" t="s">
        <v>619</v>
      </c>
      <c r="D135" s="6" t="s">
        <v>620</v>
      </c>
      <c r="E135" s="6" t="s">
        <v>3</v>
      </c>
      <c r="F135" s="6" t="s">
        <v>16</v>
      </c>
      <c r="G135" s="6" t="s">
        <v>17</v>
      </c>
      <c r="H135" s="6" t="s">
        <v>621</v>
      </c>
      <c r="I135" s="6" t="s">
        <v>622</v>
      </c>
      <c r="J135" s="12">
        <v>0</v>
      </c>
      <c r="K135" s="12">
        <f t="shared" si="12"/>
        <v>0</v>
      </c>
      <c r="L135" s="13">
        <v>0</v>
      </c>
      <c r="M135" s="13">
        <v>0</v>
      </c>
      <c r="N135" s="14">
        <f t="shared" si="13"/>
        <v>0</v>
      </c>
      <c r="O135" s="15">
        <v>1</v>
      </c>
      <c r="P135" s="16">
        <f t="shared" si="14"/>
        <v>1</v>
      </c>
      <c r="Q135" s="5" t="str">
        <f t="shared" si="15"/>
        <v>High then 10%</v>
      </c>
      <c r="R135" s="5" t="str">
        <f t="shared" si="16"/>
        <v>High Then 20%</v>
      </c>
      <c r="S135" s="1" t="str">
        <f t="shared" si="17"/>
        <v>Modifier</v>
      </c>
    </row>
    <row r="136" spans="1:19">
      <c r="A136" s="5" t="s">
        <v>17</v>
      </c>
      <c r="B136" s="5" t="s">
        <v>1948</v>
      </c>
      <c r="C136" s="6" t="s">
        <v>623</v>
      </c>
      <c r="D136" s="6" t="s">
        <v>624</v>
      </c>
      <c r="E136" s="6" t="s">
        <v>3</v>
      </c>
      <c r="F136" s="6" t="s">
        <v>16</v>
      </c>
      <c r="G136" s="6" t="s">
        <v>17</v>
      </c>
      <c r="H136" s="6" t="s">
        <v>621</v>
      </c>
      <c r="I136" s="6" t="s">
        <v>622</v>
      </c>
      <c r="J136" s="12">
        <v>0</v>
      </c>
      <c r="K136" s="12">
        <f t="shared" si="12"/>
        <v>0</v>
      </c>
      <c r="L136" s="13">
        <v>0</v>
      </c>
      <c r="M136" s="13">
        <v>0</v>
      </c>
      <c r="N136" s="14">
        <f t="shared" si="13"/>
        <v>0</v>
      </c>
      <c r="O136" s="15">
        <v>1</v>
      </c>
      <c r="P136" s="16">
        <f t="shared" si="14"/>
        <v>1</v>
      </c>
      <c r="Q136" s="5" t="str">
        <f t="shared" si="15"/>
        <v>High then 10%</v>
      </c>
      <c r="R136" s="5" t="str">
        <f t="shared" si="16"/>
        <v>High Then 20%</v>
      </c>
      <c r="S136" s="1" t="str">
        <f t="shared" si="17"/>
        <v>Modifier</v>
      </c>
    </row>
    <row r="137" spans="1:19">
      <c r="A137" s="5" t="s">
        <v>17</v>
      </c>
      <c r="B137" s="5" t="s">
        <v>1948</v>
      </c>
      <c r="C137" s="6" t="s">
        <v>627</v>
      </c>
      <c r="D137" s="6" t="s">
        <v>628</v>
      </c>
      <c r="E137" s="6" t="s">
        <v>3</v>
      </c>
      <c r="F137" s="6" t="s">
        <v>16</v>
      </c>
      <c r="G137" s="6" t="s">
        <v>17</v>
      </c>
      <c r="H137" s="6" t="s">
        <v>18</v>
      </c>
      <c r="I137" s="6" t="s">
        <v>252</v>
      </c>
      <c r="J137" s="12">
        <v>1425</v>
      </c>
      <c r="K137" s="12">
        <f t="shared" si="12"/>
        <v>1254</v>
      </c>
      <c r="L137" s="13">
        <v>0</v>
      </c>
      <c r="M137" s="13">
        <v>85.09</v>
      </c>
      <c r="N137" s="14">
        <f t="shared" si="13"/>
        <v>171</v>
      </c>
      <c r="O137" s="15">
        <v>15</v>
      </c>
      <c r="P137" s="16">
        <f t="shared" si="14"/>
        <v>6.7854864433811807E-2</v>
      </c>
      <c r="Q137" s="5" t="str">
        <f t="shared" si="15"/>
        <v>Low Then 10%</v>
      </c>
      <c r="R137" s="5" t="str">
        <f t="shared" si="16"/>
        <v>Low Then 20%</v>
      </c>
      <c r="S137" s="1" t="str">
        <f t="shared" si="17"/>
        <v>Below 10% COGS</v>
      </c>
    </row>
    <row r="138" spans="1:19">
      <c r="A138" s="5" t="s">
        <v>17</v>
      </c>
      <c r="B138" s="5" t="s">
        <v>1948</v>
      </c>
      <c r="C138" s="6" t="s">
        <v>629</v>
      </c>
      <c r="D138" s="6" t="s">
        <v>630</v>
      </c>
      <c r="E138" s="6" t="s">
        <v>3</v>
      </c>
      <c r="F138" s="6" t="s">
        <v>16</v>
      </c>
      <c r="G138" s="6" t="s">
        <v>17</v>
      </c>
      <c r="H138" s="6" t="s">
        <v>18</v>
      </c>
      <c r="I138" s="6" t="s">
        <v>252</v>
      </c>
      <c r="J138" s="12">
        <v>200</v>
      </c>
      <c r="K138" s="12">
        <f t="shared" si="12"/>
        <v>176</v>
      </c>
      <c r="L138" s="13">
        <v>0</v>
      </c>
      <c r="M138" s="13">
        <v>32.9</v>
      </c>
      <c r="N138" s="14">
        <f t="shared" si="13"/>
        <v>24</v>
      </c>
      <c r="O138" s="15">
        <v>2</v>
      </c>
      <c r="P138" s="16">
        <f t="shared" si="14"/>
        <v>0.186931818181818</v>
      </c>
      <c r="Q138" s="5" t="str">
        <f t="shared" si="15"/>
        <v>High then 10%</v>
      </c>
      <c r="R138" s="5" t="str">
        <f t="shared" si="16"/>
        <v>Low Then 20%</v>
      </c>
      <c r="S138" s="1" t="str">
        <f t="shared" si="17"/>
        <v>10% To 20% COGS</v>
      </c>
    </row>
    <row r="139" spans="1:19">
      <c r="A139" s="5" t="s">
        <v>23</v>
      </c>
      <c r="B139" s="5" t="s">
        <v>1940</v>
      </c>
      <c r="C139" s="6" t="s">
        <v>633</v>
      </c>
      <c r="D139" s="6" t="s">
        <v>634</v>
      </c>
      <c r="E139" s="6" t="s">
        <v>3</v>
      </c>
      <c r="F139" s="6" t="s">
        <v>22</v>
      </c>
      <c r="G139" s="6" t="s">
        <v>23</v>
      </c>
      <c r="H139" s="6" t="s">
        <v>635</v>
      </c>
      <c r="I139" s="6" t="s">
        <v>19</v>
      </c>
      <c r="J139" s="12">
        <v>70</v>
      </c>
      <c r="K139" s="12">
        <f t="shared" si="12"/>
        <v>61.6</v>
      </c>
      <c r="L139" s="13">
        <v>0</v>
      </c>
      <c r="M139" s="13">
        <v>0</v>
      </c>
      <c r="N139" s="14">
        <f t="shared" si="13"/>
        <v>8.4</v>
      </c>
      <c r="O139" s="15">
        <v>3</v>
      </c>
      <c r="P139" s="16">
        <f t="shared" si="14"/>
        <v>0</v>
      </c>
      <c r="Q139" s="5" t="str">
        <f t="shared" si="15"/>
        <v>Low Then 10%</v>
      </c>
      <c r="R139" s="5" t="str">
        <f t="shared" si="16"/>
        <v>Low Then 20%</v>
      </c>
      <c r="S139" s="1" t="str">
        <f t="shared" si="17"/>
        <v>Open Items</v>
      </c>
    </row>
    <row r="140" spans="1:19">
      <c r="A140" s="5" t="s">
        <v>23</v>
      </c>
      <c r="B140" s="7" t="s">
        <v>24</v>
      </c>
      <c r="C140" s="6" t="s">
        <v>636</v>
      </c>
      <c r="D140" s="6" t="s">
        <v>637</v>
      </c>
      <c r="E140" s="6" t="s">
        <v>30</v>
      </c>
      <c r="F140" s="6" t="s">
        <v>22</v>
      </c>
      <c r="G140" s="6" t="s">
        <v>23</v>
      </c>
      <c r="H140" s="6" t="s">
        <v>24</v>
      </c>
      <c r="I140" s="6" t="s">
        <v>638</v>
      </c>
      <c r="J140" s="12">
        <v>0</v>
      </c>
      <c r="K140" s="12">
        <f t="shared" si="12"/>
        <v>0</v>
      </c>
      <c r="L140" s="13">
        <v>0</v>
      </c>
      <c r="M140" s="13">
        <v>4.59</v>
      </c>
      <c r="N140" s="14">
        <f t="shared" si="13"/>
        <v>0</v>
      </c>
      <c r="O140" s="15">
        <v>3</v>
      </c>
      <c r="P140" s="16">
        <f t="shared" si="14"/>
        <v>1</v>
      </c>
      <c r="Q140" s="5" t="str">
        <f t="shared" si="15"/>
        <v>High then 10%</v>
      </c>
      <c r="R140" s="5" t="str">
        <f t="shared" si="16"/>
        <v>High Then 20%</v>
      </c>
      <c r="S140" s="1" t="str">
        <f t="shared" si="17"/>
        <v>Modifier</v>
      </c>
    </row>
    <row r="141" spans="1:19">
      <c r="A141" s="5" t="s">
        <v>23</v>
      </c>
      <c r="B141" s="7" t="s">
        <v>24</v>
      </c>
      <c r="C141" s="6" t="s">
        <v>639</v>
      </c>
      <c r="D141" s="6" t="s">
        <v>640</v>
      </c>
      <c r="E141" s="6" t="s">
        <v>30</v>
      </c>
      <c r="F141" s="6" t="s">
        <v>22</v>
      </c>
      <c r="G141" s="6" t="s">
        <v>23</v>
      </c>
      <c r="H141" s="6" t="s">
        <v>24</v>
      </c>
      <c r="I141" s="6" t="s">
        <v>638</v>
      </c>
      <c r="J141" s="12">
        <v>0</v>
      </c>
      <c r="K141" s="12">
        <f t="shared" si="12"/>
        <v>0</v>
      </c>
      <c r="L141" s="13">
        <v>0</v>
      </c>
      <c r="M141" s="13">
        <v>9.17</v>
      </c>
      <c r="N141" s="14">
        <f t="shared" si="13"/>
        <v>0</v>
      </c>
      <c r="O141" s="15">
        <v>7</v>
      </c>
      <c r="P141" s="16">
        <f t="shared" si="14"/>
        <v>1</v>
      </c>
      <c r="Q141" s="5" t="str">
        <f t="shared" si="15"/>
        <v>High then 10%</v>
      </c>
      <c r="R141" s="5" t="str">
        <f t="shared" si="16"/>
        <v>High Then 20%</v>
      </c>
      <c r="S141" s="1" t="str">
        <f t="shared" si="17"/>
        <v>Modifier</v>
      </c>
    </row>
    <row r="142" spans="1:19">
      <c r="A142" s="5" t="s">
        <v>23</v>
      </c>
      <c r="B142" s="7" t="s">
        <v>24</v>
      </c>
      <c r="C142" s="6" t="s">
        <v>641</v>
      </c>
      <c r="D142" s="6" t="s">
        <v>438</v>
      </c>
      <c r="E142" s="6" t="s">
        <v>30</v>
      </c>
      <c r="F142" s="6" t="s">
        <v>22</v>
      </c>
      <c r="G142" s="6" t="s">
        <v>23</v>
      </c>
      <c r="H142" s="6" t="s">
        <v>24</v>
      </c>
      <c r="I142" s="6" t="s">
        <v>638</v>
      </c>
      <c r="J142" s="12">
        <v>0</v>
      </c>
      <c r="K142" s="12">
        <f t="shared" si="12"/>
        <v>0</v>
      </c>
      <c r="L142" s="13">
        <v>0</v>
      </c>
      <c r="M142" s="13">
        <v>0</v>
      </c>
      <c r="N142" s="14">
        <f t="shared" si="13"/>
        <v>0</v>
      </c>
      <c r="O142" s="15">
        <v>11</v>
      </c>
      <c r="P142" s="16">
        <f t="shared" si="14"/>
        <v>1</v>
      </c>
      <c r="Q142" s="5" t="str">
        <f t="shared" si="15"/>
        <v>High then 10%</v>
      </c>
      <c r="R142" s="5" t="str">
        <f t="shared" si="16"/>
        <v>High Then 20%</v>
      </c>
      <c r="S142" s="1" t="str">
        <f t="shared" si="17"/>
        <v>Modifier</v>
      </c>
    </row>
    <row r="143" spans="1:19">
      <c r="A143" s="6" t="s">
        <v>156</v>
      </c>
      <c r="B143" s="7" t="s">
        <v>165</v>
      </c>
      <c r="C143" s="6" t="s">
        <v>646</v>
      </c>
      <c r="D143" s="6" t="s">
        <v>647</v>
      </c>
      <c r="E143" s="6" t="s">
        <v>3</v>
      </c>
      <c r="F143" s="6" t="s">
        <v>16</v>
      </c>
      <c r="G143" s="6" t="s">
        <v>156</v>
      </c>
      <c r="H143" s="6" t="s">
        <v>165</v>
      </c>
      <c r="I143" s="6" t="s">
        <v>177</v>
      </c>
      <c r="J143" s="12">
        <v>500</v>
      </c>
      <c r="K143" s="12">
        <f t="shared" si="12"/>
        <v>440.02519999999998</v>
      </c>
      <c r="L143" s="13">
        <v>0.21</v>
      </c>
      <c r="M143" s="13">
        <v>93.83</v>
      </c>
      <c r="N143" s="14">
        <f t="shared" si="13"/>
        <v>59.974800000000002</v>
      </c>
      <c r="O143" s="15">
        <v>1</v>
      </c>
      <c r="P143" s="16">
        <f t="shared" si="14"/>
        <v>0.21323778729036399</v>
      </c>
      <c r="Q143" s="5" t="str">
        <f t="shared" si="15"/>
        <v>High then 10%</v>
      </c>
      <c r="R143" s="5" t="str">
        <f t="shared" si="16"/>
        <v>High Then 20%</v>
      </c>
      <c r="S143" s="1" t="str">
        <f t="shared" si="17"/>
        <v>20% To 30% COGS</v>
      </c>
    </row>
    <row r="144" spans="1:19">
      <c r="A144" s="5" t="s">
        <v>17</v>
      </c>
      <c r="B144" s="5" t="s">
        <v>1948</v>
      </c>
      <c r="C144" s="6" t="s">
        <v>648</v>
      </c>
      <c r="D144" s="6" t="s">
        <v>649</v>
      </c>
      <c r="E144" s="6" t="s">
        <v>3</v>
      </c>
      <c r="F144" s="6" t="s">
        <v>16</v>
      </c>
      <c r="G144" s="6" t="s">
        <v>43</v>
      </c>
      <c r="H144" s="6" t="s">
        <v>18</v>
      </c>
      <c r="I144" s="6" t="s">
        <v>650</v>
      </c>
      <c r="J144" s="12">
        <v>50</v>
      </c>
      <c r="K144" s="12">
        <f t="shared" si="12"/>
        <v>44</v>
      </c>
      <c r="L144" s="13">
        <v>0</v>
      </c>
      <c r="M144" s="13">
        <v>5.74</v>
      </c>
      <c r="N144" s="14">
        <f t="shared" si="13"/>
        <v>6</v>
      </c>
      <c r="O144" s="15">
        <v>1</v>
      </c>
      <c r="P144" s="16">
        <f t="shared" si="14"/>
        <v>0.13045454545454499</v>
      </c>
      <c r="Q144" s="5" t="str">
        <f t="shared" si="15"/>
        <v>High then 10%</v>
      </c>
      <c r="R144" s="5" t="str">
        <f t="shared" si="16"/>
        <v>Low Then 20%</v>
      </c>
      <c r="S144" s="1" t="str">
        <f t="shared" si="17"/>
        <v>10% To 20% COGS</v>
      </c>
    </row>
    <row r="145" spans="1:19">
      <c r="A145" s="5" t="s">
        <v>156</v>
      </c>
      <c r="B145" s="5" t="s">
        <v>1953</v>
      </c>
      <c r="C145" s="6" t="s">
        <v>653</v>
      </c>
      <c r="D145" s="6" t="s">
        <v>654</v>
      </c>
      <c r="E145" s="6" t="s">
        <v>3</v>
      </c>
      <c r="F145" s="6" t="s">
        <v>16</v>
      </c>
      <c r="G145" s="6" t="s">
        <v>156</v>
      </c>
      <c r="H145" s="6" t="s">
        <v>655</v>
      </c>
      <c r="I145" s="6" t="s">
        <v>656</v>
      </c>
      <c r="J145" s="12">
        <v>2592</v>
      </c>
      <c r="K145" s="12">
        <f t="shared" si="12"/>
        <v>2280.96</v>
      </c>
      <c r="L145" s="13">
        <v>0</v>
      </c>
      <c r="M145" s="13">
        <v>0</v>
      </c>
      <c r="N145" s="14">
        <f t="shared" si="13"/>
        <v>311.04000000000002</v>
      </c>
      <c r="O145" s="15">
        <v>54</v>
      </c>
      <c r="P145" s="16">
        <f t="shared" si="14"/>
        <v>0</v>
      </c>
      <c r="Q145" s="5" t="str">
        <f t="shared" si="15"/>
        <v>Low Then 10%</v>
      </c>
      <c r="R145" s="5" t="str">
        <f t="shared" si="16"/>
        <v>Low Then 20%</v>
      </c>
      <c r="S145" s="1" t="str">
        <f t="shared" si="17"/>
        <v>Open Items</v>
      </c>
    </row>
    <row r="146" spans="1:19">
      <c r="A146" s="5" t="s">
        <v>156</v>
      </c>
      <c r="B146" s="5" t="s">
        <v>1953</v>
      </c>
      <c r="C146" s="6" t="s">
        <v>657</v>
      </c>
      <c r="D146" s="6" t="s">
        <v>658</v>
      </c>
      <c r="E146" s="6" t="s">
        <v>30</v>
      </c>
      <c r="F146" s="6" t="s">
        <v>16</v>
      </c>
      <c r="G146" s="6" t="s">
        <v>156</v>
      </c>
      <c r="H146" s="6" t="s">
        <v>655</v>
      </c>
      <c r="I146" s="6" t="s">
        <v>659</v>
      </c>
      <c r="J146" s="12">
        <v>0</v>
      </c>
      <c r="K146" s="12">
        <f t="shared" si="12"/>
        <v>0</v>
      </c>
      <c r="L146" s="13">
        <v>0</v>
      </c>
      <c r="M146" s="13">
        <v>60.24</v>
      </c>
      <c r="N146" s="14">
        <f t="shared" si="13"/>
        <v>0</v>
      </c>
      <c r="O146" s="15">
        <v>14</v>
      </c>
      <c r="P146" s="16">
        <f t="shared" si="14"/>
        <v>1</v>
      </c>
      <c r="Q146" s="5" t="str">
        <f t="shared" si="15"/>
        <v>High then 10%</v>
      </c>
      <c r="R146" s="5" t="str">
        <f t="shared" si="16"/>
        <v>High Then 20%</v>
      </c>
      <c r="S146" s="1" t="str">
        <f t="shared" si="17"/>
        <v>Modifier</v>
      </c>
    </row>
    <row r="147" spans="1:19">
      <c r="A147" s="5" t="s">
        <v>156</v>
      </c>
      <c r="B147" s="5" t="s">
        <v>1953</v>
      </c>
      <c r="C147" s="6" t="s">
        <v>660</v>
      </c>
      <c r="D147" s="6" t="s">
        <v>661</v>
      </c>
      <c r="E147" s="6" t="s">
        <v>30</v>
      </c>
      <c r="F147" s="6" t="s">
        <v>16</v>
      </c>
      <c r="G147" s="6" t="s">
        <v>156</v>
      </c>
      <c r="H147" s="6" t="s">
        <v>655</v>
      </c>
      <c r="I147" s="6" t="s">
        <v>659</v>
      </c>
      <c r="J147" s="12">
        <v>0</v>
      </c>
      <c r="K147" s="12">
        <f t="shared" si="12"/>
        <v>0</v>
      </c>
      <c r="L147" s="13">
        <v>0</v>
      </c>
      <c r="M147" s="13">
        <v>63.07</v>
      </c>
      <c r="N147" s="14">
        <f t="shared" si="13"/>
        <v>0</v>
      </c>
      <c r="O147" s="15">
        <v>12</v>
      </c>
      <c r="P147" s="16">
        <f t="shared" si="14"/>
        <v>1</v>
      </c>
      <c r="Q147" s="5" t="str">
        <f t="shared" si="15"/>
        <v>High then 10%</v>
      </c>
      <c r="R147" s="5" t="str">
        <f t="shared" si="16"/>
        <v>High Then 20%</v>
      </c>
      <c r="S147" s="1" t="str">
        <f t="shared" si="17"/>
        <v>Modifier</v>
      </c>
    </row>
    <row r="148" spans="1:19">
      <c r="A148" s="5" t="s">
        <v>156</v>
      </c>
      <c r="B148" s="5" t="s">
        <v>1953</v>
      </c>
      <c r="C148" s="6" t="s">
        <v>662</v>
      </c>
      <c r="D148" s="6" t="s">
        <v>663</v>
      </c>
      <c r="E148" s="6" t="s">
        <v>30</v>
      </c>
      <c r="F148" s="6" t="s">
        <v>16</v>
      </c>
      <c r="G148" s="6" t="s">
        <v>156</v>
      </c>
      <c r="H148" s="6" t="s">
        <v>655</v>
      </c>
      <c r="I148" s="6" t="s">
        <v>659</v>
      </c>
      <c r="J148" s="12">
        <v>0</v>
      </c>
      <c r="K148" s="12">
        <f t="shared" si="12"/>
        <v>0</v>
      </c>
      <c r="L148" s="13">
        <v>0</v>
      </c>
      <c r="M148" s="13">
        <v>31.33</v>
      </c>
      <c r="N148" s="14">
        <f t="shared" si="13"/>
        <v>0</v>
      </c>
      <c r="O148" s="15">
        <v>7</v>
      </c>
      <c r="P148" s="16">
        <f t="shared" si="14"/>
        <v>1</v>
      </c>
      <c r="Q148" s="5" t="str">
        <f t="shared" si="15"/>
        <v>High then 10%</v>
      </c>
      <c r="R148" s="5" t="str">
        <f t="shared" si="16"/>
        <v>High Then 20%</v>
      </c>
      <c r="S148" s="1" t="str">
        <f t="shared" si="17"/>
        <v>Modifier</v>
      </c>
    </row>
    <row r="149" spans="1:19">
      <c r="A149" s="5" t="s">
        <v>156</v>
      </c>
      <c r="B149" s="5" t="s">
        <v>1953</v>
      </c>
      <c r="C149" s="6" t="s">
        <v>664</v>
      </c>
      <c r="D149" s="6" t="s">
        <v>665</v>
      </c>
      <c r="E149" s="6" t="s">
        <v>30</v>
      </c>
      <c r="F149" s="6" t="s">
        <v>16</v>
      </c>
      <c r="G149" s="6" t="s">
        <v>156</v>
      </c>
      <c r="H149" s="6" t="s">
        <v>655</v>
      </c>
      <c r="I149" s="6" t="s">
        <v>659</v>
      </c>
      <c r="J149" s="12">
        <v>0</v>
      </c>
      <c r="K149" s="12">
        <f t="shared" si="12"/>
        <v>0</v>
      </c>
      <c r="L149" s="13">
        <v>0</v>
      </c>
      <c r="M149" s="13">
        <v>4.5</v>
      </c>
      <c r="N149" s="14">
        <f t="shared" si="13"/>
        <v>0</v>
      </c>
      <c r="O149" s="15">
        <v>1</v>
      </c>
      <c r="P149" s="16">
        <f t="shared" si="14"/>
        <v>1</v>
      </c>
      <c r="Q149" s="5" t="str">
        <f t="shared" si="15"/>
        <v>High then 10%</v>
      </c>
      <c r="R149" s="5" t="str">
        <f t="shared" si="16"/>
        <v>High Then 20%</v>
      </c>
      <c r="S149" s="1" t="str">
        <f t="shared" si="17"/>
        <v>Modifier</v>
      </c>
    </row>
    <row r="150" spans="1:19">
      <c r="A150" s="5" t="s">
        <v>156</v>
      </c>
      <c r="B150" s="5" t="s">
        <v>1953</v>
      </c>
      <c r="C150" s="6" t="s">
        <v>666</v>
      </c>
      <c r="D150" s="6" t="s">
        <v>667</v>
      </c>
      <c r="E150" s="6" t="s">
        <v>30</v>
      </c>
      <c r="F150" s="6" t="s">
        <v>16</v>
      </c>
      <c r="G150" s="6" t="s">
        <v>156</v>
      </c>
      <c r="H150" s="6" t="s">
        <v>655</v>
      </c>
      <c r="I150" s="6" t="s">
        <v>659</v>
      </c>
      <c r="J150" s="12">
        <v>0</v>
      </c>
      <c r="K150" s="12">
        <f t="shared" si="12"/>
        <v>0</v>
      </c>
      <c r="L150" s="13">
        <v>0</v>
      </c>
      <c r="M150" s="13">
        <v>42.89</v>
      </c>
      <c r="N150" s="14">
        <f t="shared" si="13"/>
        <v>0</v>
      </c>
      <c r="O150" s="15">
        <v>20</v>
      </c>
      <c r="P150" s="16">
        <f t="shared" si="14"/>
        <v>1</v>
      </c>
      <c r="Q150" s="5" t="str">
        <f t="shared" si="15"/>
        <v>High then 10%</v>
      </c>
      <c r="R150" s="5" t="str">
        <f t="shared" si="16"/>
        <v>High Then 20%</v>
      </c>
      <c r="S150" s="1" t="str">
        <f t="shared" si="17"/>
        <v>Modifier</v>
      </c>
    </row>
    <row r="151" spans="1:19">
      <c r="A151" s="5" t="s">
        <v>156</v>
      </c>
      <c r="B151" s="5" t="s">
        <v>1943</v>
      </c>
      <c r="C151" s="6" t="s">
        <v>670</v>
      </c>
      <c r="D151" s="6" t="s">
        <v>671</v>
      </c>
      <c r="E151" s="6" t="s">
        <v>3</v>
      </c>
      <c r="F151" s="6" t="s">
        <v>280</v>
      </c>
      <c r="G151" s="6" t="s">
        <v>156</v>
      </c>
      <c r="H151" s="6" t="s">
        <v>165</v>
      </c>
      <c r="I151" s="6" t="s">
        <v>672</v>
      </c>
      <c r="J151" s="12">
        <v>1000</v>
      </c>
      <c r="K151" s="12">
        <f t="shared" si="12"/>
        <v>950</v>
      </c>
      <c r="L151" s="13">
        <v>0</v>
      </c>
      <c r="M151" s="13">
        <v>180.97</v>
      </c>
      <c r="N151" s="14">
        <f t="shared" ref="N151:N188" si="18">(J151-L151)*5%</f>
        <v>50</v>
      </c>
      <c r="O151" s="15">
        <v>5</v>
      </c>
      <c r="P151" s="16">
        <f t="shared" si="14"/>
        <v>0.19049473684210499</v>
      </c>
      <c r="Q151" s="5" t="str">
        <f t="shared" si="15"/>
        <v>High then 10%</v>
      </c>
      <c r="R151" s="5" t="str">
        <f t="shared" si="16"/>
        <v>Low Then 20%</v>
      </c>
      <c r="S151" s="1" t="str">
        <f t="shared" si="17"/>
        <v>10% To 20% COGS</v>
      </c>
    </row>
    <row r="152" spans="1:19">
      <c r="A152" s="5" t="s">
        <v>156</v>
      </c>
      <c r="B152" s="5" t="s">
        <v>1943</v>
      </c>
      <c r="C152" s="6" t="s">
        <v>673</v>
      </c>
      <c r="D152" s="6" t="s">
        <v>674</v>
      </c>
      <c r="E152" s="6" t="s">
        <v>3</v>
      </c>
      <c r="F152" s="6" t="s">
        <v>280</v>
      </c>
      <c r="G152" s="6" t="s">
        <v>156</v>
      </c>
      <c r="H152" s="6" t="s">
        <v>165</v>
      </c>
      <c r="I152" s="6" t="s">
        <v>672</v>
      </c>
      <c r="J152" s="12">
        <v>600</v>
      </c>
      <c r="K152" s="12">
        <f t="shared" si="12"/>
        <v>570</v>
      </c>
      <c r="L152" s="13">
        <v>0</v>
      </c>
      <c r="M152" s="13">
        <v>94.95</v>
      </c>
      <c r="N152" s="14">
        <f t="shared" si="18"/>
        <v>30</v>
      </c>
      <c r="O152" s="15">
        <v>3</v>
      </c>
      <c r="P152" s="16">
        <f t="shared" si="14"/>
        <v>0.16657894736842099</v>
      </c>
      <c r="Q152" s="5" t="str">
        <f t="shared" si="15"/>
        <v>High then 10%</v>
      </c>
      <c r="R152" s="5" t="str">
        <f t="shared" si="16"/>
        <v>Low Then 20%</v>
      </c>
      <c r="S152" s="1" t="str">
        <f t="shared" si="17"/>
        <v>10% To 20% COGS</v>
      </c>
    </row>
    <row r="153" spans="1:19">
      <c r="A153" s="5" t="s">
        <v>156</v>
      </c>
      <c r="B153" s="5" t="s">
        <v>1943</v>
      </c>
      <c r="C153" s="6" t="s">
        <v>675</v>
      </c>
      <c r="D153" s="6" t="s">
        <v>676</v>
      </c>
      <c r="E153" s="6" t="s">
        <v>3</v>
      </c>
      <c r="F153" s="6" t="s">
        <v>280</v>
      </c>
      <c r="G153" s="6" t="s">
        <v>156</v>
      </c>
      <c r="H153" s="6" t="s">
        <v>165</v>
      </c>
      <c r="I153" s="6" t="s">
        <v>672</v>
      </c>
      <c r="J153" s="12">
        <v>500</v>
      </c>
      <c r="K153" s="12">
        <f t="shared" si="12"/>
        <v>480</v>
      </c>
      <c r="L153" s="13">
        <v>100</v>
      </c>
      <c r="M153" s="13">
        <v>79.790000000000006</v>
      </c>
      <c r="N153" s="14">
        <f t="shared" si="18"/>
        <v>20</v>
      </c>
      <c r="O153" s="15">
        <v>2</v>
      </c>
      <c r="P153" s="16">
        <f t="shared" si="14"/>
        <v>0.16622916666666701</v>
      </c>
      <c r="Q153" s="5" t="str">
        <f t="shared" si="15"/>
        <v>High then 10%</v>
      </c>
      <c r="R153" s="5" t="str">
        <f t="shared" si="16"/>
        <v>Low Then 20%</v>
      </c>
      <c r="S153" s="1" t="str">
        <f t="shared" si="17"/>
        <v>10% To 20% COGS</v>
      </c>
    </row>
    <row r="154" spans="1:19">
      <c r="A154" s="5" t="s">
        <v>156</v>
      </c>
      <c r="B154" s="5" t="s">
        <v>1943</v>
      </c>
      <c r="C154" s="6" t="s">
        <v>677</v>
      </c>
      <c r="D154" s="6" t="s">
        <v>678</v>
      </c>
      <c r="E154" s="6" t="s">
        <v>3</v>
      </c>
      <c r="F154" s="6" t="s">
        <v>280</v>
      </c>
      <c r="G154" s="6" t="s">
        <v>156</v>
      </c>
      <c r="H154" s="6" t="s">
        <v>165</v>
      </c>
      <c r="I154" s="6" t="s">
        <v>679</v>
      </c>
      <c r="J154" s="12">
        <v>60</v>
      </c>
      <c r="K154" s="12">
        <f t="shared" si="12"/>
        <v>57.021999999999998</v>
      </c>
      <c r="L154" s="13">
        <v>0.44</v>
      </c>
      <c r="M154" s="13">
        <v>6.18</v>
      </c>
      <c r="N154" s="14">
        <f t="shared" si="18"/>
        <v>2.9780000000000002</v>
      </c>
      <c r="O154" s="15">
        <v>1</v>
      </c>
      <c r="P154" s="16">
        <f t="shared" si="14"/>
        <v>0.10837922205464599</v>
      </c>
      <c r="Q154" s="5" t="str">
        <f t="shared" si="15"/>
        <v>High then 10%</v>
      </c>
      <c r="R154" s="5" t="str">
        <f t="shared" si="16"/>
        <v>Low Then 20%</v>
      </c>
      <c r="S154" s="1" t="str">
        <f t="shared" si="17"/>
        <v>10% To 20% COGS</v>
      </c>
    </row>
    <row r="155" spans="1:19">
      <c r="A155" s="5" t="s">
        <v>156</v>
      </c>
      <c r="B155" s="5" t="s">
        <v>1943</v>
      </c>
      <c r="C155" s="6" t="s">
        <v>680</v>
      </c>
      <c r="D155" s="6" t="s">
        <v>681</v>
      </c>
      <c r="E155" s="6" t="s">
        <v>3</v>
      </c>
      <c r="F155" s="6" t="s">
        <v>280</v>
      </c>
      <c r="G155" s="6" t="s">
        <v>156</v>
      </c>
      <c r="H155" s="6" t="s">
        <v>165</v>
      </c>
      <c r="I155" s="6" t="s">
        <v>679</v>
      </c>
      <c r="J155" s="12">
        <v>120</v>
      </c>
      <c r="K155" s="12">
        <f t="shared" si="12"/>
        <v>114.59950000000001</v>
      </c>
      <c r="L155" s="13">
        <v>11.99</v>
      </c>
      <c r="M155" s="13">
        <v>21</v>
      </c>
      <c r="N155" s="14">
        <f t="shared" si="18"/>
        <v>5.4005000000000001</v>
      </c>
      <c r="O155" s="15">
        <v>2</v>
      </c>
      <c r="P155" s="16">
        <f t="shared" si="14"/>
        <v>0.18324687280485499</v>
      </c>
      <c r="Q155" s="5" t="str">
        <f t="shared" si="15"/>
        <v>High then 10%</v>
      </c>
      <c r="R155" s="5" t="str">
        <f t="shared" si="16"/>
        <v>Low Then 20%</v>
      </c>
      <c r="S155" s="1" t="str">
        <f t="shared" si="17"/>
        <v>10% To 20% COGS</v>
      </c>
    </row>
    <row r="156" spans="1:19">
      <c r="A156" s="5" t="s">
        <v>156</v>
      </c>
      <c r="B156" s="5" t="s">
        <v>1943</v>
      </c>
      <c r="C156" s="6" t="s">
        <v>682</v>
      </c>
      <c r="D156" s="6" t="s">
        <v>683</v>
      </c>
      <c r="E156" s="6" t="s">
        <v>3</v>
      </c>
      <c r="F156" s="6" t="s">
        <v>280</v>
      </c>
      <c r="G156" s="6" t="s">
        <v>156</v>
      </c>
      <c r="H156" s="6" t="s">
        <v>165</v>
      </c>
      <c r="I156" s="6" t="s">
        <v>684</v>
      </c>
      <c r="J156" s="12">
        <v>400</v>
      </c>
      <c r="K156" s="12">
        <f t="shared" si="12"/>
        <v>384</v>
      </c>
      <c r="L156" s="13">
        <v>80</v>
      </c>
      <c r="M156" s="13">
        <v>84.82</v>
      </c>
      <c r="N156" s="14">
        <f t="shared" si="18"/>
        <v>16</v>
      </c>
      <c r="O156" s="15">
        <v>2</v>
      </c>
      <c r="P156" s="16">
        <f t="shared" si="14"/>
        <v>0.220885416666667</v>
      </c>
      <c r="Q156" s="5" t="str">
        <f t="shared" si="15"/>
        <v>High then 10%</v>
      </c>
      <c r="R156" s="5" t="str">
        <f t="shared" si="16"/>
        <v>High Then 20%</v>
      </c>
      <c r="S156" s="1" t="str">
        <f t="shared" si="17"/>
        <v>20% To 30% COGS</v>
      </c>
    </row>
    <row r="157" spans="1:19">
      <c r="A157" s="5" t="s">
        <v>156</v>
      </c>
      <c r="B157" s="5" t="s">
        <v>1943</v>
      </c>
      <c r="C157" s="6" t="s">
        <v>685</v>
      </c>
      <c r="D157" s="6" t="s">
        <v>686</v>
      </c>
      <c r="E157" s="6" t="s">
        <v>3</v>
      </c>
      <c r="F157" s="6" t="s">
        <v>280</v>
      </c>
      <c r="G157" s="6" t="s">
        <v>156</v>
      </c>
      <c r="H157" s="6" t="s">
        <v>165</v>
      </c>
      <c r="I157" s="6" t="s">
        <v>684</v>
      </c>
      <c r="J157" s="12">
        <v>2500</v>
      </c>
      <c r="K157" s="12">
        <f t="shared" si="12"/>
        <v>2376.9985000000001</v>
      </c>
      <c r="L157" s="13">
        <v>39.97</v>
      </c>
      <c r="M157" s="13">
        <v>439.11</v>
      </c>
      <c r="N157" s="14">
        <f t="shared" si="18"/>
        <v>123.00149999999999</v>
      </c>
      <c r="O157" s="15">
        <v>12.5</v>
      </c>
      <c r="P157" s="16">
        <f t="shared" si="14"/>
        <v>0.18473297311714801</v>
      </c>
      <c r="Q157" s="5" t="str">
        <f t="shared" si="15"/>
        <v>High then 10%</v>
      </c>
      <c r="R157" s="5" t="str">
        <f t="shared" si="16"/>
        <v>Low Then 20%</v>
      </c>
      <c r="S157" s="1" t="str">
        <f t="shared" si="17"/>
        <v>10% To 20% COGS</v>
      </c>
    </row>
    <row r="158" spans="1:19">
      <c r="A158" s="5" t="s">
        <v>156</v>
      </c>
      <c r="B158" s="5" t="s">
        <v>1943</v>
      </c>
      <c r="C158" s="6" t="s">
        <v>687</v>
      </c>
      <c r="D158" s="6" t="s">
        <v>688</v>
      </c>
      <c r="E158" s="6" t="s">
        <v>3</v>
      </c>
      <c r="F158" s="6" t="s">
        <v>280</v>
      </c>
      <c r="G158" s="6" t="s">
        <v>156</v>
      </c>
      <c r="H158" s="6" t="s">
        <v>165</v>
      </c>
      <c r="I158" s="6" t="s">
        <v>684</v>
      </c>
      <c r="J158" s="12">
        <v>1000</v>
      </c>
      <c r="K158" s="12">
        <f t="shared" si="12"/>
        <v>957.23900000000003</v>
      </c>
      <c r="L158" s="13">
        <v>144.78</v>
      </c>
      <c r="M158" s="13">
        <v>172.78</v>
      </c>
      <c r="N158" s="14">
        <f t="shared" si="18"/>
        <v>42.761000000000003</v>
      </c>
      <c r="O158" s="15">
        <v>5</v>
      </c>
      <c r="P158" s="16">
        <f t="shared" si="14"/>
        <v>0.180498287261593</v>
      </c>
      <c r="Q158" s="5" t="str">
        <f t="shared" si="15"/>
        <v>High then 10%</v>
      </c>
      <c r="R158" s="5" t="str">
        <f t="shared" si="16"/>
        <v>Low Then 20%</v>
      </c>
      <c r="S158" s="1" t="str">
        <f t="shared" si="17"/>
        <v>10% To 20% COGS</v>
      </c>
    </row>
    <row r="159" spans="1:19">
      <c r="A159" s="5" t="s">
        <v>156</v>
      </c>
      <c r="B159" s="5" t="s">
        <v>1943</v>
      </c>
      <c r="C159" s="6" t="s">
        <v>689</v>
      </c>
      <c r="D159" s="6" t="s">
        <v>674</v>
      </c>
      <c r="E159" s="6" t="s">
        <v>3</v>
      </c>
      <c r="F159" s="6" t="s">
        <v>280</v>
      </c>
      <c r="G159" s="6" t="s">
        <v>156</v>
      </c>
      <c r="H159" s="6" t="s">
        <v>165</v>
      </c>
      <c r="I159" s="6" t="s">
        <v>684</v>
      </c>
      <c r="J159" s="12">
        <v>1900</v>
      </c>
      <c r="K159" s="12">
        <f t="shared" si="12"/>
        <v>1810</v>
      </c>
      <c r="L159" s="13">
        <v>100</v>
      </c>
      <c r="M159" s="13">
        <v>331.71</v>
      </c>
      <c r="N159" s="14">
        <f t="shared" si="18"/>
        <v>90</v>
      </c>
      <c r="O159" s="15">
        <v>9.5</v>
      </c>
      <c r="P159" s="16">
        <f t="shared" si="14"/>
        <v>0.183265193370166</v>
      </c>
      <c r="Q159" s="5" t="str">
        <f t="shared" si="15"/>
        <v>High then 10%</v>
      </c>
      <c r="R159" s="5" t="str">
        <f t="shared" si="16"/>
        <v>Low Then 20%</v>
      </c>
      <c r="S159" s="1" t="str">
        <f t="shared" si="17"/>
        <v>10% To 20% COGS</v>
      </c>
    </row>
    <row r="160" spans="1:19">
      <c r="A160" s="5" t="s">
        <v>156</v>
      </c>
      <c r="B160" s="5" t="s">
        <v>1943</v>
      </c>
      <c r="C160" s="6" t="s">
        <v>690</v>
      </c>
      <c r="D160" s="6" t="s">
        <v>676</v>
      </c>
      <c r="E160" s="6" t="s">
        <v>3</v>
      </c>
      <c r="F160" s="6" t="s">
        <v>280</v>
      </c>
      <c r="G160" s="6" t="s">
        <v>156</v>
      </c>
      <c r="H160" s="6" t="s">
        <v>165</v>
      </c>
      <c r="I160" s="6" t="s">
        <v>684</v>
      </c>
      <c r="J160" s="12">
        <v>750</v>
      </c>
      <c r="K160" s="12">
        <f t="shared" si="12"/>
        <v>722.5</v>
      </c>
      <c r="L160" s="13">
        <v>200</v>
      </c>
      <c r="M160" s="13">
        <v>161.91</v>
      </c>
      <c r="N160" s="14">
        <f t="shared" si="18"/>
        <v>27.5</v>
      </c>
      <c r="O160" s="15">
        <v>3</v>
      </c>
      <c r="P160" s="16">
        <f t="shared" si="14"/>
        <v>0.22409688581314899</v>
      </c>
      <c r="Q160" s="5" t="str">
        <f t="shared" si="15"/>
        <v>High then 10%</v>
      </c>
      <c r="R160" s="5" t="str">
        <f t="shared" si="16"/>
        <v>High Then 20%</v>
      </c>
      <c r="S160" s="1" t="str">
        <f t="shared" si="17"/>
        <v>20% To 30% COGS</v>
      </c>
    </row>
    <row r="161" spans="1:19">
      <c r="A161" s="5" t="s">
        <v>156</v>
      </c>
      <c r="B161" s="5" t="s">
        <v>1943</v>
      </c>
      <c r="C161" s="6" t="s">
        <v>691</v>
      </c>
      <c r="D161" s="6" t="s">
        <v>692</v>
      </c>
      <c r="E161" s="6" t="s">
        <v>3</v>
      </c>
      <c r="F161" s="6" t="s">
        <v>280</v>
      </c>
      <c r="G161" s="6" t="s">
        <v>156</v>
      </c>
      <c r="H161" s="6" t="s">
        <v>165</v>
      </c>
      <c r="I161" s="6" t="s">
        <v>684</v>
      </c>
      <c r="J161" s="12">
        <v>300</v>
      </c>
      <c r="K161" s="12">
        <f t="shared" si="12"/>
        <v>285</v>
      </c>
      <c r="L161" s="13">
        <v>0</v>
      </c>
      <c r="M161" s="13">
        <v>47.12</v>
      </c>
      <c r="N161" s="14">
        <f t="shared" si="18"/>
        <v>15</v>
      </c>
      <c r="O161" s="15">
        <v>1.5</v>
      </c>
      <c r="P161" s="16">
        <f t="shared" si="14"/>
        <v>0.165333333333333</v>
      </c>
      <c r="Q161" s="5" t="str">
        <f t="shared" si="15"/>
        <v>High then 10%</v>
      </c>
      <c r="R161" s="5" t="str">
        <f t="shared" si="16"/>
        <v>Low Then 20%</v>
      </c>
      <c r="S161" s="1" t="str">
        <f t="shared" si="17"/>
        <v>10% To 20% COGS</v>
      </c>
    </row>
    <row r="162" spans="1:19">
      <c r="A162" s="5" t="s">
        <v>156</v>
      </c>
      <c r="B162" s="5" t="s">
        <v>1943</v>
      </c>
      <c r="C162" s="6" t="s">
        <v>693</v>
      </c>
      <c r="D162" s="6" t="s">
        <v>694</v>
      </c>
      <c r="E162" s="6" t="s">
        <v>3</v>
      </c>
      <c r="F162" s="6" t="s">
        <v>280</v>
      </c>
      <c r="G162" s="6" t="s">
        <v>156</v>
      </c>
      <c r="H162" s="6" t="s">
        <v>165</v>
      </c>
      <c r="I162" s="6" t="s">
        <v>684</v>
      </c>
      <c r="J162" s="12">
        <v>1000</v>
      </c>
      <c r="K162" s="12">
        <f t="shared" si="12"/>
        <v>956</v>
      </c>
      <c r="L162" s="13">
        <v>120</v>
      </c>
      <c r="M162" s="13">
        <v>211.94</v>
      </c>
      <c r="N162" s="14">
        <f t="shared" si="18"/>
        <v>44</v>
      </c>
      <c r="O162" s="15">
        <v>5</v>
      </c>
      <c r="P162" s="16">
        <f t="shared" si="14"/>
        <v>0.221694560669456</v>
      </c>
      <c r="Q162" s="5" t="str">
        <f t="shared" si="15"/>
        <v>High then 10%</v>
      </c>
      <c r="R162" s="5" t="str">
        <f t="shared" si="16"/>
        <v>High Then 20%</v>
      </c>
      <c r="S162" s="1" t="str">
        <f t="shared" si="17"/>
        <v>20% To 30% COGS</v>
      </c>
    </row>
    <row r="163" spans="1:19">
      <c r="A163" s="5" t="s">
        <v>156</v>
      </c>
      <c r="B163" s="5" t="s">
        <v>1943</v>
      </c>
      <c r="C163" s="6" t="s">
        <v>695</v>
      </c>
      <c r="D163" s="6" t="s">
        <v>696</v>
      </c>
      <c r="E163" s="6" t="s">
        <v>3</v>
      </c>
      <c r="F163" s="6" t="s">
        <v>280</v>
      </c>
      <c r="G163" s="6" t="s">
        <v>156</v>
      </c>
      <c r="H163" s="6" t="s">
        <v>165</v>
      </c>
      <c r="I163" s="6" t="s">
        <v>697</v>
      </c>
      <c r="J163" s="12">
        <v>1375</v>
      </c>
      <c r="K163" s="12">
        <f t="shared" si="12"/>
        <v>1308.0319999999999</v>
      </c>
      <c r="L163" s="13">
        <v>35.64</v>
      </c>
      <c r="M163" s="13">
        <v>237.99</v>
      </c>
      <c r="N163" s="14">
        <f t="shared" si="18"/>
        <v>66.968000000000004</v>
      </c>
      <c r="O163" s="15">
        <v>27.5</v>
      </c>
      <c r="P163" s="16">
        <f t="shared" si="14"/>
        <v>0.181945090028379</v>
      </c>
      <c r="Q163" s="5" t="str">
        <f t="shared" si="15"/>
        <v>High then 10%</v>
      </c>
      <c r="R163" s="5" t="str">
        <f t="shared" si="16"/>
        <v>Low Then 20%</v>
      </c>
      <c r="S163" s="1" t="str">
        <f t="shared" si="17"/>
        <v>10% To 20% COGS</v>
      </c>
    </row>
    <row r="164" spans="1:19">
      <c r="A164" s="5" t="s">
        <v>156</v>
      </c>
      <c r="B164" s="5" t="s">
        <v>1943</v>
      </c>
      <c r="C164" s="6" t="s">
        <v>698</v>
      </c>
      <c r="D164" s="6" t="s">
        <v>699</v>
      </c>
      <c r="E164" s="6" t="s">
        <v>3</v>
      </c>
      <c r="F164" s="6" t="s">
        <v>280</v>
      </c>
      <c r="G164" s="6" t="s">
        <v>156</v>
      </c>
      <c r="H164" s="6" t="s">
        <v>165</v>
      </c>
      <c r="I164" s="6" t="s">
        <v>697</v>
      </c>
      <c r="J164" s="12">
        <v>1225</v>
      </c>
      <c r="K164" s="12">
        <f t="shared" si="12"/>
        <v>1173.75</v>
      </c>
      <c r="L164" s="13">
        <v>200</v>
      </c>
      <c r="M164" s="13">
        <v>214.7</v>
      </c>
      <c r="N164" s="14">
        <f t="shared" si="18"/>
        <v>51.25</v>
      </c>
      <c r="O164" s="15">
        <v>24.5</v>
      </c>
      <c r="P164" s="16">
        <f t="shared" si="14"/>
        <v>0.18291799787007501</v>
      </c>
      <c r="Q164" s="5" t="str">
        <f t="shared" si="15"/>
        <v>High then 10%</v>
      </c>
      <c r="R164" s="5" t="str">
        <f t="shared" si="16"/>
        <v>Low Then 20%</v>
      </c>
      <c r="S164" s="1" t="str">
        <f t="shared" si="17"/>
        <v>10% To 20% COGS</v>
      </c>
    </row>
    <row r="165" spans="1:19">
      <c r="A165" s="5" t="s">
        <v>156</v>
      </c>
      <c r="B165" s="5" t="s">
        <v>1943</v>
      </c>
      <c r="C165" s="6" t="s">
        <v>700</v>
      </c>
      <c r="D165" s="6" t="s">
        <v>701</v>
      </c>
      <c r="E165" s="6" t="s">
        <v>3</v>
      </c>
      <c r="F165" s="6" t="s">
        <v>280</v>
      </c>
      <c r="G165" s="6" t="s">
        <v>156</v>
      </c>
      <c r="H165" s="6" t="s">
        <v>165</v>
      </c>
      <c r="I165" s="6" t="s">
        <v>697</v>
      </c>
      <c r="J165" s="12">
        <v>1225</v>
      </c>
      <c r="K165" s="12">
        <f t="shared" si="12"/>
        <v>1173.7774999999999</v>
      </c>
      <c r="L165" s="13">
        <v>200.55</v>
      </c>
      <c r="M165" s="13">
        <v>243.56</v>
      </c>
      <c r="N165" s="14">
        <f t="shared" si="18"/>
        <v>51.222499999999997</v>
      </c>
      <c r="O165" s="15">
        <v>24.5</v>
      </c>
      <c r="P165" s="16">
        <f t="shared" si="14"/>
        <v>0.20750099571682001</v>
      </c>
      <c r="Q165" s="5" t="str">
        <f t="shared" si="15"/>
        <v>High then 10%</v>
      </c>
      <c r="R165" s="5" t="str">
        <f t="shared" si="16"/>
        <v>High Then 20%</v>
      </c>
      <c r="S165" s="1" t="str">
        <f t="shared" si="17"/>
        <v>20% To 30% COGS</v>
      </c>
    </row>
    <row r="166" spans="1:19">
      <c r="A166" s="5" t="s">
        <v>156</v>
      </c>
      <c r="B166" s="5" t="s">
        <v>1943</v>
      </c>
      <c r="C166" s="6" t="s">
        <v>702</v>
      </c>
      <c r="D166" s="6" t="s">
        <v>703</v>
      </c>
      <c r="E166" s="6" t="s">
        <v>3</v>
      </c>
      <c r="F166" s="6" t="s">
        <v>280</v>
      </c>
      <c r="G166" s="6" t="s">
        <v>156</v>
      </c>
      <c r="H166" s="6" t="s">
        <v>165</v>
      </c>
      <c r="I166" s="6" t="s">
        <v>697</v>
      </c>
      <c r="J166" s="12">
        <v>100</v>
      </c>
      <c r="K166" s="12">
        <f t="shared" si="12"/>
        <v>96.5</v>
      </c>
      <c r="L166" s="13">
        <v>30</v>
      </c>
      <c r="M166" s="13">
        <v>23.03</v>
      </c>
      <c r="N166" s="14">
        <f t="shared" si="18"/>
        <v>3.5</v>
      </c>
      <c r="O166" s="15">
        <v>2</v>
      </c>
      <c r="P166" s="16">
        <f t="shared" si="14"/>
        <v>0.23865284974093301</v>
      </c>
      <c r="Q166" s="5" t="str">
        <f t="shared" si="15"/>
        <v>High then 10%</v>
      </c>
      <c r="R166" s="5" t="str">
        <f t="shared" si="16"/>
        <v>High Then 20%</v>
      </c>
      <c r="S166" s="1" t="str">
        <f t="shared" si="17"/>
        <v>20% To 30% COGS</v>
      </c>
    </row>
    <row r="167" spans="1:19">
      <c r="A167" s="5" t="s">
        <v>156</v>
      </c>
      <c r="B167" s="5" t="s">
        <v>1943</v>
      </c>
      <c r="C167" s="6" t="s">
        <v>704</v>
      </c>
      <c r="D167" s="6" t="s">
        <v>705</v>
      </c>
      <c r="E167" s="6" t="s">
        <v>3</v>
      </c>
      <c r="F167" s="6" t="s">
        <v>280</v>
      </c>
      <c r="G167" s="6" t="s">
        <v>156</v>
      </c>
      <c r="H167" s="6" t="s">
        <v>165</v>
      </c>
      <c r="I167" s="6" t="s">
        <v>706</v>
      </c>
      <c r="J167" s="12">
        <v>1920</v>
      </c>
      <c r="K167" s="12">
        <f t="shared" si="12"/>
        <v>1836</v>
      </c>
      <c r="L167" s="13">
        <v>240</v>
      </c>
      <c r="M167" s="13">
        <v>73.95</v>
      </c>
      <c r="N167" s="14">
        <f t="shared" si="18"/>
        <v>84</v>
      </c>
      <c r="O167" s="15">
        <v>16</v>
      </c>
      <c r="P167" s="16">
        <f t="shared" si="14"/>
        <v>4.0277777777777801E-2</v>
      </c>
      <c r="Q167" s="5" t="str">
        <f t="shared" si="15"/>
        <v>Low Then 10%</v>
      </c>
      <c r="R167" s="5" t="str">
        <f t="shared" si="16"/>
        <v>Low Then 20%</v>
      </c>
      <c r="S167" s="1" t="str">
        <f t="shared" si="17"/>
        <v>Below 10% COGS</v>
      </c>
    </row>
    <row r="168" spans="1:19">
      <c r="A168" s="5" t="s">
        <v>156</v>
      </c>
      <c r="B168" s="5" t="s">
        <v>1943</v>
      </c>
      <c r="C168" s="6" t="s">
        <v>707</v>
      </c>
      <c r="D168" s="6" t="s">
        <v>708</v>
      </c>
      <c r="E168" s="6" t="s">
        <v>3</v>
      </c>
      <c r="F168" s="6" t="s">
        <v>280</v>
      </c>
      <c r="G168" s="6" t="s">
        <v>156</v>
      </c>
      <c r="H168" s="6" t="s">
        <v>165</v>
      </c>
      <c r="I168" s="6" t="s">
        <v>706</v>
      </c>
      <c r="J168" s="12">
        <v>1125</v>
      </c>
      <c r="K168" s="12">
        <f t="shared" si="12"/>
        <v>1068.75</v>
      </c>
      <c r="L168" s="13">
        <v>0</v>
      </c>
      <c r="M168" s="13">
        <v>75.81</v>
      </c>
      <c r="N168" s="14">
        <f t="shared" si="18"/>
        <v>56.25</v>
      </c>
      <c r="O168" s="15">
        <v>15</v>
      </c>
      <c r="P168" s="16">
        <f t="shared" si="14"/>
        <v>7.0933333333333307E-2</v>
      </c>
      <c r="Q168" s="5" t="str">
        <f t="shared" si="15"/>
        <v>Low Then 10%</v>
      </c>
      <c r="R168" s="5" t="str">
        <f t="shared" si="16"/>
        <v>Low Then 20%</v>
      </c>
      <c r="S168" s="1" t="str">
        <f t="shared" si="17"/>
        <v>Below 10% COGS</v>
      </c>
    </row>
    <row r="169" spans="1:19">
      <c r="A169" s="5" t="s">
        <v>156</v>
      </c>
      <c r="B169" s="5" t="s">
        <v>1943</v>
      </c>
      <c r="C169" s="6" t="s">
        <v>709</v>
      </c>
      <c r="D169" s="6" t="s">
        <v>710</v>
      </c>
      <c r="E169" s="6" t="s">
        <v>3</v>
      </c>
      <c r="F169" s="6" t="s">
        <v>280</v>
      </c>
      <c r="G169" s="6" t="s">
        <v>156</v>
      </c>
      <c r="H169" s="6" t="s">
        <v>165</v>
      </c>
      <c r="I169" s="6" t="s">
        <v>706</v>
      </c>
      <c r="J169" s="12">
        <v>510</v>
      </c>
      <c r="K169" s="12">
        <f t="shared" si="12"/>
        <v>484.5</v>
      </c>
      <c r="L169" s="13">
        <v>0</v>
      </c>
      <c r="M169" s="13">
        <v>80.599999999999994</v>
      </c>
      <c r="N169" s="14">
        <f t="shared" si="18"/>
        <v>25.5</v>
      </c>
      <c r="O169" s="15">
        <v>3</v>
      </c>
      <c r="P169" s="16">
        <f t="shared" si="14"/>
        <v>0.166357069143447</v>
      </c>
      <c r="Q169" s="5" t="str">
        <f t="shared" si="15"/>
        <v>High then 10%</v>
      </c>
      <c r="R169" s="5" t="str">
        <f t="shared" si="16"/>
        <v>Low Then 20%</v>
      </c>
      <c r="S169" s="1" t="str">
        <f t="shared" si="17"/>
        <v>10% To 20% COGS</v>
      </c>
    </row>
    <row r="170" spans="1:19">
      <c r="A170" s="5" t="s">
        <v>156</v>
      </c>
      <c r="B170" s="5" t="s">
        <v>1943</v>
      </c>
      <c r="C170" s="6" t="s">
        <v>711</v>
      </c>
      <c r="D170" s="6" t="s">
        <v>712</v>
      </c>
      <c r="E170" s="6" t="s">
        <v>3</v>
      </c>
      <c r="F170" s="6" t="s">
        <v>280</v>
      </c>
      <c r="G170" s="6" t="s">
        <v>156</v>
      </c>
      <c r="H170" s="6" t="s">
        <v>165</v>
      </c>
      <c r="I170" s="6" t="s">
        <v>706</v>
      </c>
      <c r="J170" s="12">
        <v>50</v>
      </c>
      <c r="K170" s="12">
        <f t="shared" si="12"/>
        <v>48.031500000000001</v>
      </c>
      <c r="L170" s="13">
        <v>10.63</v>
      </c>
      <c r="M170" s="13">
        <v>10.53</v>
      </c>
      <c r="N170" s="14">
        <f t="shared" si="18"/>
        <v>1.9684999999999999</v>
      </c>
      <c r="O170" s="15">
        <v>2</v>
      </c>
      <c r="P170" s="16">
        <f t="shared" si="14"/>
        <v>0.21923112957121901</v>
      </c>
      <c r="Q170" s="5" t="str">
        <f t="shared" si="15"/>
        <v>High then 10%</v>
      </c>
      <c r="R170" s="5" t="str">
        <f t="shared" si="16"/>
        <v>High Then 20%</v>
      </c>
      <c r="S170" s="1" t="str">
        <f t="shared" si="17"/>
        <v>20% To 30% COGS</v>
      </c>
    </row>
    <row r="171" spans="1:19">
      <c r="A171" s="5" t="s">
        <v>156</v>
      </c>
      <c r="B171" s="5" t="s">
        <v>1943</v>
      </c>
      <c r="C171" s="6" t="s">
        <v>713</v>
      </c>
      <c r="D171" s="6" t="s">
        <v>714</v>
      </c>
      <c r="E171" s="6" t="s">
        <v>3</v>
      </c>
      <c r="F171" s="6" t="s">
        <v>280</v>
      </c>
      <c r="G171" s="6" t="s">
        <v>156</v>
      </c>
      <c r="H171" s="6" t="s">
        <v>165</v>
      </c>
      <c r="I171" s="6" t="s">
        <v>706</v>
      </c>
      <c r="J171" s="12">
        <v>400</v>
      </c>
      <c r="K171" s="12">
        <f t="shared" si="12"/>
        <v>381.03649999999999</v>
      </c>
      <c r="L171" s="13">
        <v>20.73</v>
      </c>
      <c r="M171" s="13">
        <v>92.26</v>
      </c>
      <c r="N171" s="14">
        <f t="shared" si="18"/>
        <v>18.9635</v>
      </c>
      <c r="O171" s="15">
        <v>8</v>
      </c>
      <c r="P171" s="16">
        <f t="shared" si="14"/>
        <v>0.24212903488248499</v>
      </c>
      <c r="Q171" s="5" t="str">
        <f t="shared" si="15"/>
        <v>High then 10%</v>
      </c>
      <c r="R171" s="5" t="str">
        <f t="shared" si="16"/>
        <v>High Then 20%</v>
      </c>
      <c r="S171" s="1" t="str">
        <f t="shared" si="17"/>
        <v>20% To 30% COGS</v>
      </c>
    </row>
    <row r="172" spans="1:19">
      <c r="A172" s="5" t="s">
        <v>156</v>
      </c>
      <c r="B172" s="5" t="s">
        <v>1943</v>
      </c>
      <c r="C172" s="6" t="s">
        <v>715</v>
      </c>
      <c r="D172" s="6" t="s">
        <v>716</v>
      </c>
      <c r="E172" s="6" t="s">
        <v>3</v>
      </c>
      <c r="F172" s="6" t="s">
        <v>280</v>
      </c>
      <c r="G172" s="6" t="s">
        <v>156</v>
      </c>
      <c r="H172" s="6" t="s">
        <v>165</v>
      </c>
      <c r="I172" s="6" t="s">
        <v>706</v>
      </c>
      <c r="J172" s="12">
        <v>75</v>
      </c>
      <c r="K172" s="12">
        <f t="shared" si="12"/>
        <v>72.049000000000007</v>
      </c>
      <c r="L172" s="13">
        <v>15.98</v>
      </c>
      <c r="M172" s="13">
        <v>9</v>
      </c>
      <c r="N172" s="14">
        <f t="shared" si="18"/>
        <v>2.9510000000000001</v>
      </c>
      <c r="O172" s="15">
        <v>3</v>
      </c>
      <c r="P172" s="16">
        <f t="shared" si="14"/>
        <v>0.12491498841066501</v>
      </c>
      <c r="Q172" s="5" t="str">
        <f t="shared" si="15"/>
        <v>High then 10%</v>
      </c>
      <c r="R172" s="5" t="str">
        <f t="shared" si="16"/>
        <v>Low Then 20%</v>
      </c>
      <c r="S172" s="1" t="str">
        <f t="shared" si="17"/>
        <v>10% To 20% COGS</v>
      </c>
    </row>
    <row r="173" spans="1:19">
      <c r="A173" s="5" t="s">
        <v>156</v>
      </c>
      <c r="B173" s="5" t="s">
        <v>1943</v>
      </c>
      <c r="C173" s="6" t="s">
        <v>717</v>
      </c>
      <c r="D173" s="6" t="s">
        <v>718</v>
      </c>
      <c r="E173" s="6" t="s">
        <v>3</v>
      </c>
      <c r="F173" s="6" t="s">
        <v>280</v>
      </c>
      <c r="G173" s="6" t="s">
        <v>156</v>
      </c>
      <c r="H173" s="6" t="s">
        <v>165</v>
      </c>
      <c r="I173" s="6" t="s">
        <v>706</v>
      </c>
      <c r="J173" s="12">
        <v>2800</v>
      </c>
      <c r="K173" s="12">
        <f t="shared" si="12"/>
        <v>2671.884</v>
      </c>
      <c r="L173" s="13">
        <v>237.68</v>
      </c>
      <c r="M173" s="13">
        <v>113.16</v>
      </c>
      <c r="N173" s="14">
        <f t="shared" si="18"/>
        <v>128.11600000000001</v>
      </c>
      <c r="O173" s="15">
        <v>112</v>
      </c>
      <c r="P173" s="16">
        <f t="shared" si="14"/>
        <v>4.2352138041920999E-2</v>
      </c>
      <c r="Q173" s="5" t="str">
        <f t="shared" si="15"/>
        <v>Low Then 10%</v>
      </c>
      <c r="R173" s="5" t="str">
        <f t="shared" si="16"/>
        <v>Low Then 20%</v>
      </c>
      <c r="S173" s="1" t="str">
        <f t="shared" si="17"/>
        <v>Below 10% COGS</v>
      </c>
    </row>
    <row r="174" spans="1:19">
      <c r="A174" s="5" t="s">
        <v>156</v>
      </c>
      <c r="B174" s="5" t="s">
        <v>1943</v>
      </c>
      <c r="C174" s="6" t="s">
        <v>719</v>
      </c>
      <c r="D174" s="6" t="s">
        <v>720</v>
      </c>
      <c r="E174" s="6" t="s">
        <v>3</v>
      </c>
      <c r="F174" s="6" t="s">
        <v>280</v>
      </c>
      <c r="G174" s="6" t="s">
        <v>156</v>
      </c>
      <c r="H174" s="6" t="s">
        <v>165</v>
      </c>
      <c r="I174" s="6" t="s">
        <v>706</v>
      </c>
      <c r="J174" s="12">
        <v>200</v>
      </c>
      <c r="K174" s="12">
        <f t="shared" si="12"/>
        <v>191.268</v>
      </c>
      <c r="L174" s="13">
        <v>25.36</v>
      </c>
      <c r="M174" s="13">
        <v>27.87</v>
      </c>
      <c r="N174" s="14">
        <f t="shared" si="18"/>
        <v>8.7319999999999993</v>
      </c>
      <c r="O174" s="15">
        <v>8</v>
      </c>
      <c r="P174" s="16">
        <f t="shared" si="14"/>
        <v>0.145711776146559</v>
      </c>
      <c r="Q174" s="5" t="str">
        <f t="shared" si="15"/>
        <v>High then 10%</v>
      </c>
      <c r="R174" s="5" t="str">
        <f t="shared" si="16"/>
        <v>Low Then 20%</v>
      </c>
      <c r="S174" s="1" t="str">
        <f t="shared" si="17"/>
        <v>10% To 20% COGS</v>
      </c>
    </row>
    <row r="175" spans="1:19">
      <c r="A175" s="5" t="s">
        <v>156</v>
      </c>
      <c r="B175" s="5" t="s">
        <v>1943</v>
      </c>
      <c r="C175" s="6" t="s">
        <v>721</v>
      </c>
      <c r="D175" s="6" t="s">
        <v>722</v>
      </c>
      <c r="E175" s="6" t="s">
        <v>3</v>
      </c>
      <c r="F175" s="6" t="s">
        <v>280</v>
      </c>
      <c r="G175" s="6" t="s">
        <v>156</v>
      </c>
      <c r="H175" s="6" t="s">
        <v>165</v>
      </c>
      <c r="I175" s="6" t="s">
        <v>723</v>
      </c>
      <c r="J175" s="12">
        <v>60</v>
      </c>
      <c r="K175" s="12">
        <f t="shared" si="12"/>
        <v>57</v>
      </c>
      <c r="L175" s="13">
        <v>0</v>
      </c>
      <c r="M175" s="13">
        <v>5.96</v>
      </c>
      <c r="N175" s="14">
        <f t="shared" si="18"/>
        <v>3</v>
      </c>
      <c r="O175" s="15">
        <v>3</v>
      </c>
      <c r="P175" s="16">
        <f t="shared" si="14"/>
        <v>0.10456140350877199</v>
      </c>
      <c r="Q175" s="5" t="str">
        <f t="shared" si="15"/>
        <v>High then 10%</v>
      </c>
      <c r="R175" s="5" t="str">
        <f t="shared" si="16"/>
        <v>Low Then 20%</v>
      </c>
      <c r="S175" s="1" t="str">
        <f t="shared" si="17"/>
        <v>10% To 20% COGS</v>
      </c>
    </row>
    <row r="176" spans="1:19">
      <c r="A176" s="5" t="s">
        <v>156</v>
      </c>
      <c r="B176" s="5" t="s">
        <v>1943</v>
      </c>
      <c r="C176" s="6" t="s">
        <v>724</v>
      </c>
      <c r="D176" s="6" t="s">
        <v>725</v>
      </c>
      <c r="E176" s="6" t="s">
        <v>3</v>
      </c>
      <c r="F176" s="6" t="s">
        <v>280</v>
      </c>
      <c r="G176" s="6" t="s">
        <v>156</v>
      </c>
      <c r="H176" s="6" t="s">
        <v>165</v>
      </c>
      <c r="I176" s="6" t="s">
        <v>723</v>
      </c>
      <c r="J176" s="12">
        <v>100</v>
      </c>
      <c r="K176" s="12">
        <f t="shared" si="12"/>
        <v>95</v>
      </c>
      <c r="L176" s="13">
        <v>0</v>
      </c>
      <c r="M176" s="13">
        <v>9.91</v>
      </c>
      <c r="N176" s="14">
        <f t="shared" si="18"/>
        <v>5</v>
      </c>
      <c r="O176" s="15">
        <v>5</v>
      </c>
      <c r="P176" s="16">
        <f t="shared" si="14"/>
        <v>0.104315789473684</v>
      </c>
      <c r="Q176" s="5" t="str">
        <f t="shared" si="15"/>
        <v>High then 10%</v>
      </c>
      <c r="R176" s="5" t="str">
        <f t="shared" si="16"/>
        <v>Low Then 20%</v>
      </c>
      <c r="S176" s="1" t="str">
        <f t="shared" si="17"/>
        <v>10% To 20% COGS</v>
      </c>
    </row>
    <row r="177" spans="1:19">
      <c r="A177" s="5" t="s">
        <v>156</v>
      </c>
      <c r="B177" s="5" t="s">
        <v>1943</v>
      </c>
      <c r="C177" s="6" t="s">
        <v>726</v>
      </c>
      <c r="D177" s="6" t="s">
        <v>727</v>
      </c>
      <c r="E177" s="6" t="s">
        <v>3</v>
      </c>
      <c r="F177" s="6" t="s">
        <v>280</v>
      </c>
      <c r="G177" s="6" t="s">
        <v>156</v>
      </c>
      <c r="H177" s="6" t="s">
        <v>165</v>
      </c>
      <c r="I177" s="6" t="s">
        <v>723</v>
      </c>
      <c r="J177" s="12">
        <v>40</v>
      </c>
      <c r="K177" s="12">
        <f t="shared" si="12"/>
        <v>38</v>
      </c>
      <c r="L177" s="13">
        <v>0</v>
      </c>
      <c r="M177" s="13">
        <v>3.94</v>
      </c>
      <c r="N177" s="14">
        <f t="shared" si="18"/>
        <v>2</v>
      </c>
      <c r="O177" s="15">
        <v>2</v>
      </c>
      <c r="P177" s="16">
        <f t="shared" si="14"/>
        <v>0.103684210526316</v>
      </c>
      <c r="Q177" s="5" t="str">
        <f t="shared" si="15"/>
        <v>High then 10%</v>
      </c>
      <c r="R177" s="5" t="str">
        <f t="shared" si="16"/>
        <v>Low Then 20%</v>
      </c>
      <c r="S177" s="1" t="str">
        <f t="shared" si="17"/>
        <v>10% To 20% COGS</v>
      </c>
    </row>
    <row r="178" spans="1:19">
      <c r="A178" s="5" t="s">
        <v>156</v>
      </c>
      <c r="B178" s="5" t="s">
        <v>1943</v>
      </c>
      <c r="C178" s="6" t="s">
        <v>728</v>
      </c>
      <c r="D178" s="6" t="s">
        <v>729</v>
      </c>
      <c r="E178" s="6" t="s">
        <v>3</v>
      </c>
      <c r="F178" s="6" t="s">
        <v>280</v>
      </c>
      <c r="G178" s="6" t="s">
        <v>156</v>
      </c>
      <c r="H178" s="6" t="s">
        <v>165</v>
      </c>
      <c r="I178" s="6" t="s">
        <v>723</v>
      </c>
      <c r="J178" s="12">
        <v>40</v>
      </c>
      <c r="K178" s="12">
        <f t="shared" si="12"/>
        <v>38</v>
      </c>
      <c r="L178" s="13">
        <v>0</v>
      </c>
      <c r="M178" s="13">
        <v>3.95</v>
      </c>
      <c r="N178" s="14">
        <f t="shared" si="18"/>
        <v>2</v>
      </c>
      <c r="O178" s="15">
        <v>2</v>
      </c>
      <c r="P178" s="16">
        <f t="shared" si="14"/>
        <v>0.103947368421053</v>
      </c>
      <c r="Q178" s="5" t="str">
        <f t="shared" si="15"/>
        <v>High then 10%</v>
      </c>
      <c r="R178" s="5" t="str">
        <f t="shared" si="16"/>
        <v>Low Then 20%</v>
      </c>
      <c r="S178" s="1" t="str">
        <f t="shared" si="17"/>
        <v>10% To 20% COGS</v>
      </c>
    </row>
    <row r="179" spans="1:19">
      <c r="A179" s="5" t="s">
        <v>156</v>
      </c>
      <c r="B179" s="5" t="s">
        <v>1943</v>
      </c>
      <c r="C179" s="6" t="s">
        <v>730</v>
      </c>
      <c r="D179" s="6" t="s">
        <v>731</v>
      </c>
      <c r="E179" s="6" t="s">
        <v>3</v>
      </c>
      <c r="F179" s="6" t="s">
        <v>280</v>
      </c>
      <c r="G179" s="6" t="s">
        <v>156</v>
      </c>
      <c r="H179" s="6" t="s">
        <v>165</v>
      </c>
      <c r="I179" s="6" t="s">
        <v>732</v>
      </c>
      <c r="J179" s="12">
        <v>1375</v>
      </c>
      <c r="K179" s="12">
        <f t="shared" si="12"/>
        <v>1306.25</v>
      </c>
      <c r="L179" s="13">
        <v>0</v>
      </c>
      <c r="M179" s="13">
        <v>53.04</v>
      </c>
      <c r="N179" s="14">
        <f t="shared" si="18"/>
        <v>68.75</v>
      </c>
      <c r="O179" s="15">
        <v>55</v>
      </c>
      <c r="P179" s="16">
        <f t="shared" si="14"/>
        <v>4.0604784688995199E-2</v>
      </c>
      <c r="Q179" s="5" t="str">
        <f t="shared" si="15"/>
        <v>Low Then 10%</v>
      </c>
      <c r="R179" s="5" t="str">
        <f t="shared" si="16"/>
        <v>Low Then 20%</v>
      </c>
      <c r="S179" s="1" t="str">
        <f t="shared" si="17"/>
        <v>Below 10% COGS</v>
      </c>
    </row>
    <row r="180" spans="1:19">
      <c r="A180" s="5" t="s">
        <v>156</v>
      </c>
      <c r="B180" s="5" t="s">
        <v>1943</v>
      </c>
      <c r="C180" s="6" t="s">
        <v>733</v>
      </c>
      <c r="D180" s="6" t="s">
        <v>734</v>
      </c>
      <c r="E180" s="6" t="s">
        <v>3</v>
      </c>
      <c r="F180" s="6" t="s">
        <v>280</v>
      </c>
      <c r="G180" s="6" t="s">
        <v>156</v>
      </c>
      <c r="H180" s="6" t="s">
        <v>165</v>
      </c>
      <c r="I180" s="6" t="s">
        <v>732</v>
      </c>
      <c r="J180" s="12">
        <v>180</v>
      </c>
      <c r="K180" s="12">
        <f t="shared" si="12"/>
        <v>171</v>
      </c>
      <c r="L180" s="13">
        <v>0</v>
      </c>
      <c r="M180" s="13">
        <v>27.9</v>
      </c>
      <c r="N180" s="14">
        <f t="shared" si="18"/>
        <v>9</v>
      </c>
      <c r="O180" s="15">
        <v>6</v>
      </c>
      <c r="P180" s="16">
        <f t="shared" si="14"/>
        <v>0.163157894736842</v>
      </c>
      <c r="Q180" s="5" t="str">
        <f t="shared" si="15"/>
        <v>High then 10%</v>
      </c>
      <c r="R180" s="5" t="str">
        <f t="shared" si="16"/>
        <v>Low Then 20%</v>
      </c>
      <c r="S180" s="1" t="str">
        <f t="shared" si="17"/>
        <v>10% To 20% COGS</v>
      </c>
    </row>
    <row r="181" spans="1:19">
      <c r="A181" s="5" t="s">
        <v>156</v>
      </c>
      <c r="B181" s="5" t="s">
        <v>1943</v>
      </c>
      <c r="C181" s="6" t="s">
        <v>735</v>
      </c>
      <c r="D181" s="6" t="s">
        <v>736</v>
      </c>
      <c r="E181" s="6" t="s">
        <v>3</v>
      </c>
      <c r="F181" s="6" t="s">
        <v>280</v>
      </c>
      <c r="G181" s="6" t="s">
        <v>156</v>
      </c>
      <c r="H181" s="6" t="s">
        <v>165</v>
      </c>
      <c r="I181" s="6" t="s">
        <v>732</v>
      </c>
      <c r="J181" s="12">
        <v>60</v>
      </c>
      <c r="K181" s="12">
        <f t="shared" si="12"/>
        <v>57</v>
      </c>
      <c r="L181" s="13">
        <v>0</v>
      </c>
      <c r="M181" s="13">
        <v>10.37</v>
      </c>
      <c r="N181" s="14">
        <f t="shared" si="18"/>
        <v>3</v>
      </c>
      <c r="O181" s="15">
        <v>6</v>
      </c>
      <c r="P181" s="16">
        <f t="shared" si="14"/>
        <v>0.181929824561403</v>
      </c>
      <c r="Q181" s="5" t="str">
        <f t="shared" si="15"/>
        <v>High then 10%</v>
      </c>
      <c r="R181" s="5" t="str">
        <f t="shared" si="16"/>
        <v>Low Then 20%</v>
      </c>
      <c r="S181" s="1" t="str">
        <f t="shared" si="17"/>
        <v>10% To 20% COGS</v>
      </c>
    </row>
    <row r="182" spans="1:19">
      <c r="A182" s="5" t="s">
        <v>156</v>
      </c>
      <c r="B182" s="5" t="s">
        <v>1943</v>
      </c>
      <c r="C182" s="6" t="s">
        <v>737</v>
      </c>
      <c r="D182" s="6" t="s">
        <v>738</v>
      </c>
      <c r="E182" s="6" t="s">
        <v>3</v>
      </c>
      <c r="F182" s="6" t="s">
        <v>280</v>
      </c>
      <c r="G182" s="6" t="s">
        <v>156</v>
      </c>
      <c r="H182" s="6" t="s">
        <v>165</v>
      </c>
      <c r="I182" s="6" t="s">
        <v>732</v>
      </c>
      <c r="J182" s="12">
        <v>480</v>
      </c>
      <c r="K182" s="12">
        <f t="shared" si="12"/>
        <v>456</v>
      </c>
      <c r="L182" s="13">
        <v>0</v>
      </c>
      <c r="M182" s="13">
        <v>69.900000000000006</v>
      </c>
      <c r="N182" s="14">
        <f t="shared" si="18"/>
        <v>24</v>
      </c>
      <c r="O182" s="15">
        <v>24</v>
      </c>
      <c r="P182" s="16">
        <f t="shared" si="14"/>
        <v>0.153289473684211</v>
      </c>
      <c r="Q182" s="5" t="str">
        <f t="shared" si="15"/>
        <v>High then 10%</v>
      </c>
      <c r="R182" s="5" t="str">
        <f t="shared" si="16"/>
        <v>Low Then 20%</v>
      </c>
      <c r="S182" s="1" t="str">
        <f t="shared" si="17"/>
        <v>10% To 20% COGS</v>
      </c>
    </row>
    <row r="183" spans="1:19">
      <c r="A183" s="5" t="s">
        <v>156</v>
      </c>
      <c r="B183" s="5" t="s">
        <v>1943</v>
      </c>
      <c r="C183" s="6" t="s">
        <v>739</v>
      </c>
      <c r="D183" s="6" t="s">
        <v>740</v>
      </c>
      <c r="E183" s="6" t="s">
        <v>3</v>
      </c>
      <c r="F183" s="6" t="s">
        <v>280</v>
      </c>
      <c r="G183" s="6" t="s">
        <v>156</v>
      </c>
      <c r="H183" s="6" t="s">
        <v>165</v>
      </c>
      <c r="I183" s="6" t="s">
        <v>732</v>
      </c>
      <c r="J183" s="12">
        <v>500</v>
      </c>
      <c r="K183" s="12">
        <f t="shared" si="12"/>
        <v>475</v>
      </c>
      <c r="L183" s="13">
        <v>0</v>
      </c>
      <c r="M183" s="13">
        <v>110.02</v>
      </c>
      <c r="N183" s="14">
        <f t="shared" si="18"/>
        <v>25</v>
      </c>
      <c r="O183" s="15">
        <v>25</v>
      </c>
      <c r="P183" s="16">
        <f t="shared" si="14"/>
        <v>0.23162105263157901</v>
      </c>
      <c r="Q183" s="5" t="str">
        <f t="shared" si="15"/>
        <v>High then 10%</v>
      </c>
      <c r="R183" s="5" t="str">
        <f t="shared" si="16"/>
        <v>High Then 20%</v>
      </c>
      <c r="S183" s="1" t="str">
        <f t="shared" si="17"/>
        <v>20% To 30% COGS</v>
      </c>
    </row>
    <row r="184" spans="1:19">
      <c r="A184" s="5" t="s">
        <v>156</v>
      </c>
      <c r="B184" s="5" t="s">
        <v>1943</v>
      </c>
      <c r="C184" s="6" t="s">
        <v>741</v>
      </c>
      <c r="D184" s="6" t="s">
        <v>742</v>
      </c>
      <c r="E184" s="6" t="s">
        <v>3</v>
      </c>
      <c r="F184" s="6" t="s">
        <v>280</v>
      </c>
      <c r="G184" s="6" t="s">
        <v>156</v>
      </c>
      <c r="H184" s="6" t="s">
        <v>165</v>
      </c>
      <c r="I184" s="6" t="s">
        <v>732</v>
      </c>
      <c r="J184" s="12">
        <v>1825</v>
      </c>
      <c r="K184" s="12">
        <f t="shared" si="12"/>
        <v>1750.5</v>
      </c>
      <c r="L184" s="13">
        <v>335</v>
      </c>
      <c r="M184" s="13">
        <v>236.14</v>
      </c>
      <c r="N184" s="14">
        <f t="shared" si="18"/>
        <v>74.5</v>
      </c>
      <c r="O184" s="15">
        <v>73</v>
      </c>
      <c r="P184" s="16">
        <f t="shared" si="14"/>
        <v>0.13489860039988599</v>
      </c>
      <c r="Q184" s="5" t="str">
        <f t="shared" si="15"/>
        <v>High then 10%</v>
      </c>
      <c r="R184" s="5" t="str">
        <f t="shared" si="16"/>
        <v>Low Then 20%</v>
      </c>
      <c r="S184" s="1" t="str">
        <f t="shared" si="17"/>
        <v>10% To 20% COGS</v>
      </c>
    </row>
    <row r="185" spans="1:19">
      <c r="A185" s="5" t="s">
        <v>156</v>
      </c>
      <c r="B185" s="5" t="s">
        <v>1943</v>
      </c>
      <c r="C185" s="6" t="s">
        <v>743</v>
      </c>
      <c r="D185" s="6" t="s">
        <v>744</v>
      </c>
      <c r="E185" s="6" t="s">
        <v>3</v>
      </c>
      <c r="F185" s="6" t="s">
        <v>280</v>
      </c>
      <c r="G185" s="6" t="s">
        <v>156</v>
      </c>
      <c r="H185" s="6" t="s">
        <v>165</v>
      </c>
      <c r="I185" s="6" t="s">
        <v>732</v>
      </c>
      <c r="J185" s="12">
        <v>750</v>
      </c>
      <c r="K185" s="12">
        <f t="shared" si="12"/>
        <v>712.5</v>
      </c>
      <c r="L185" s="13">
        <v>0</v>
      </c>
      <c r="M185" s="13">
        <v>112.3</v>
      </c>
      <c r="N185" s="14">
        <f t="shared" si="18"/>
        <v>37.5</v>
      </c>
      <c r="O185" s="15">
        <v>10</v>
      </c>
      <c r="P185" s="16">
        <f t="shared" si="14"/>
        <v>0.15761403508771901</v>
      </c>
      <c r="Q185" s="5" t="str">
        <f t="shared" si="15"/>
        <v>High then 10%</v>
      </c>
      <c r="R185" s="5" t="str">
        <f t="shared" si="16"/>
        <v>Low Then 20%</v>
      </c>
      <c r="S185" s="1" t="str">
        <f t="shared" si="17"/>
        <v>10% To 20% COGS</v>
      </c>
    </row>
    <row r="186" spans="1:19">
      <c r="A186" s="5" t="s">
        <v>156</v>
      </c>
      <c r="B186" s="5" t="s">
        <v>1943</v>
      </c>
      <c r="C186" s="6" t="s">
        <v>745</v>
      </c>
      <c r="D186" s="6" t="s">
        <v>746</v>
      </c>
      <c r="E186" s="6" t="s">
        <v>3</v>
      </c>
      <c r="F186" s="6" t="s">
        <v>280</v>
      </c>
      <c r="G186" s="6" t="s">
        <v>156</v>
      </c>
      <c r="H186" s="6" t="s">
        <v>165</v>
      </c>
      <c r="I186" s="6" t="s">
        <v>732</v>
      </c>
      <c r="J186" s="12">
        <v>60</v>
      </c>
      <c r="K186" s="12">
        <f t="shared" si="12"/>
        <v>57.6</v>
      </c>
      <c r="L186" s="13">
        <v>12</v>
      </c>
      <c r="M186" s="13">
        <v>10.59</v>
      </c>
      <c r="N186" s="14">
        <f t="shared" si="18"/>
        <v>2.4</v>
      </c>
      <c r="O186" s="15">
        <v>5</v>
      </c>
      <c r="P186" s="16">
        <f t="shared" si="14"/>
        <v>0.18385416666666701</v>
      </c>
      <c r="Q186" s="5" t="str">
        <f t="shared" si="15"/>
        <v>High then 10%</v>
      </c>
      <c r="R186" s="5" t="str">
        <f t="shared" si="16"/>
        <v>Low Then 20%</v>
      </c>
      <c r="S186" s="1" t="str">
        <f t="shared" si="17"/>
        <v>10% To 20% COGS</v>
      </c>
    </row>
    <row r="187" spans="1:19">
      <c r="A187" s="5" t="s">
        <v>156</v>
      </c>
      <c r="B187" s="5" t="s">
        <v>1943</v>
      </c>
      <c r="C187" s="6" t="s">
        <v>747</v>
      </c>
      <c r="D187" s="6" t="s">
        <v>748</v>
      </c>
      <c r="E187" s="6" t="s">
        <v>3</v>
      </c>
      <c r="F187" s="6" t="s">
        <v>280</v>
      </c>
      <c r="G187" s="6" t="s">
        <v>156</v>
      </c>
      <c r="H187" s="6" t="s">
        <v>165</v>
      </c>
      <c r="I187" s="6" t="s">
        <v>749</v>
      </c>
      <c r="J187" s="12">
        <v>80</v>
      </c>
      <c r="K187" s="12">
        <f t="shared" si="12"/>
        <v>76</v>
      </c>
      <c r="L187" s="13">
        <v>0</v>
      </c>
      <c r="M187" s="13">
        <v>14.74</v>
      </c>
      <c r="N187" s="14">
        <f t="shared" si="18"/>
        <v>4</v>
      </c>
      <c r="O187" s="15">
        <v>4</v>
      </c>
      <c r="P187" s="16">
        <f t="shared" si="14"/>
        <v>0.19394736842105301</v>
      </c>
      <c r="Q187" s="5" t="str">
        <f t="shared" si="15"/>
        <v>High then 10%</v>
      </c>
      <c r="R187" s="5" t="str">
        <f t="shared" si="16"/>
        <v>Low Then 20%</v>
      </c>
      <c r="S187" s="1" t="str">
        <f t="shared" si="17"/>
        <v>10% To 20% COGS</v>
      </c>
    </row>
    <row r="188" spans="1:19">
      <c r="A188" s="5" t="s">
        <v>156</v>
      </c>
      <c r="B188" s="5" t="s">
        <v>1943</v>
      </c>
      <c r="C188" s="6" t="s">
        <v>750</v>
      </c>
      <c r="D188" s="6" t="s">
        <v>751</v>
      </c>
      <c r="E188" s="6" t="s">
        <v>3</v>
      </c>
      <c r="F188" s="6" t="s">
        <v>280</v>
      </c>
      <c r="G188" s="6" t="s">
        <v>156</v>
      </c>
      <c r="H188" s="6" t="s">
        <v>165</v>
      </c>
      <c r="I188" s="6" t="s">
        <v>749</v>
      </c>
      <c r="J188" s="12">
        <v>440</v>
      </c>
      <c r="K188" s="12">
        <f t="shared" si="12"/>
        <v>421.29250000000002</v>
      </c>
      <c r="L188" s="13">
        <v>65.849999999999994</v>
      </c>
      <c r="M188" s="13">
        <v>89.85</v>
      </c>
      <c r="N188" s="14">
        <f t="shared" si="18"/>
        <v>18.7075</v>
      </c>
      <c r="O188" s="15">
        <v>8</v>
      </c>
      <c r="P188" s="16">
        <f t="shared" si="14"/>
        <v>0.213272251464244</v>
      </c>
      <c r="Q188" s="5" t="str">
        <f t="shared" si="15"/>
        <v>High then 10%</v>
      </c>
      <c r="R188" s="5" t="str">
        <f t="shared" si="16"/>
        <v>High Then 20%</v>
      </c>
      <c r="S188" s="1" t="str">
        <f t="shared" si="17"/>
        <v>20% To 30% COGS</v>
      </c>
    </row>
    <row r="189" spans="1:19">
      <c r="A189" s="7" t="s">
        <v>17</v>
      </c>
      <c r="B189" s="7" t="s">
        <v>753</v>
      </c>
      <c r="C189" s="6" t="s">
        <v>752</v>
      </c>
      <c r="D189" s="6" t="s">
        <v>753</v>
      </c>
      <c r="E189" s="6" t="s">
        <v>3</v>
      </c>
      <c r="F189" s="6" t="s">
        <v>16</v>
      </c>
      <c r="G189" s="6" t="s">
        <v>17</v>
      </c>
      <c r="H189" s="6" t="s">
        <v>226</v>
      </c>
      <c r="I189" s="6" t="s">
        <v>754</v>
      </c>
      <c r="J189" s="12">
        <v>861.5</v>
      </c>
      <c r="K189" s="12">
        <f t="shared" si="12"/>
        <v>760.00040000000001</v>
      </c>
      <c r="L189" s="13">
        <v>15.67</v>
      </c>
      <c r="M189" s="13">
        <v>0</v>
      </c>
      <c r="N189" s="14">
        <f t="shared" ref="N189:N192" si="19">(J189-L189)*12%</f>
        <v>101.4996</v>
      </c>
      <c r="O189" s="15">
        <v>20</v>
      </c>
      <c r="P189" s="16">
        <f t="shared" si="14"/>
        <v>0</v>
      </c>
      <c r="Q189" s="5" t="str">
        <f t="shared" si="15"/>
        <v>Low Then 10%</v>
      </c>
      <c r="R189" s="5" t="str">
        <f t="shared" si="16"/>
        <v>Low Then 20%</v>
      </c>
      <c r="S189" s="1" t="str">
        <f t="shared" si="17"/>
        <v>Open Items</v>
      </c>
    </row>
    <row r="190" spans="1:19">
      <c r="A190" s="7" t="s">
        <v>17</v>
      </c>
      <c r="B190" s="7" t="s">
        <v>753</v>
      </c>
      <c r="C190" s="6" t="s">
        <v>755</v>
      </c>
      <c r="D190" s="6" t="s">
        <v>756</v>
      </c>
      <c r="E190" s="6" t="s">
        <v>3</v>
      </c>
      <c r="F190" s="6" t="s">
        <v>280</v>
      </c>
      <c r="G190" s="6" t="s">
        <v>17</v>
      </c>
      <c r="H190" s="6" t="s">
        <v>226</v>
      </c>
      <c r="I190" s="6" t="s">
        <v>757</v>
      </c>
      <c r="J190" s="12">
        <v>1851</v>
      </c>
      <c r="K190" s="12">
        <f t="shared" si="12"/>
        <v>1630.1579999999999</v>
      </c>
      <c r="L190" s="13">
        <v>10.65</v>
      </c>
      <c r="M190" s="13">
        <v>0</v>
      </c>
      <c r="N190" s="14">
        <f t="shared" si="19"/>
        <v>220.84200000000001</v>
      </c>
      <c r="O190" s="15">
        <v>10</v>
      </c>
      <c r="P190" s="16">
        <f t="shared" si="14"/>
        <v>0</v>
      </c>
      <c r="Q190" s="5" t="str">
        <f t="shared" si="15"/>
        <v>Low Then 10%</v>
      </c>
      <c r="R190" s="5" t="str">
        <f t="shared" si="16"/>
        <v>Low Then 20%</v>
      </c>
      <c r="S190" s="1" t="str">
        <f t="shared" si="17"/>
        <v>Open Items</v>
      </c>
    </row>
    <row r="191" spans="1:19">
      <c r="A191" s="5" t="s">
        <v>156</v>
      </c>
      <c r="B191" s="5" t="s">
        <v>1943</v>
      </c>
      <c r="C191" s="6" t="s">
        <v>761</v>
      </c>
      <c r="D191" s="6" t="s">
        <v>762</v>
      </c>
      <c r="E191" s="6" t="s">
        <v>3</v>
      </c>
      <c r="F191" s="6" t="s">
        <v>280</v>
      </c>
      <c r="G191" s="6" t="s">
        <v>156</v>
      </c>
      <c r="H191" s="6" t="s">
        <v>165</v>
      </c>
      <c r="I191" s="6" t="s">
        <v>763</v>
      </c>
      <c r="J191" s="12">
        <v>1500</v>
      </c>
      <c r="K191" s="12">
        <f t="shared" si="12"/>
        <v>1440</v>
      </c>
      <c r="L191" s="13">
        <v>300</v>
      </c>
      <c r="M191" s="13">
        <v>42.73</v>
      </c>
      <c r="N191" s="14">
        <f t="shared" ref="N191:N243" si="20">(J191-L191)*5%</f>
        <v>60</v>
      </c>
      <c r="O191" s="15">
        <v>1</v>
      </c>
      <c r="P191" s="16">
        <f t="shared" si="14"/>
        <v>2.9673611111111099E-2</v>
      </c>
      <c r="Q191" s="5" t="str">
        <f t="shared" si="15"/>
        <v>Low Then 10%</v>
      </c>
      <c r="R191" s="5" t="str">
        <f t="shared" si="16"/>
        <v>Low Then 20%</v>
      </c>
      <c r="S191" s="1" t="str">
        <f t="shared" si="17"/>
        <v>Below 10% COGS</v>
      </c>
    </row>
    <row r="192" spans="1:19">
      <c r="A192" s="5" t="s">
        <v>156</v>
      </c>
      <c r="B192" s="5" t="s">
        <v>1953</v>
      </c>
      <c r="C192" s="6" t="s">
        <v>764</v>
      </c>
      <c r="D192" s="6" t="s">
        <v>765</v>
      </c>
      <c r="E192" s="6" t="s">
        <v>3</v>
      </c>
      <c r="F192" s="6" t="s">
        <v>16</v>
      </c>
      <c r="G192" s="6" t="s">
        <v>156</v>
      </c>
      <c r="H192" s="6" t="s">
        <v>655</v>
      </c>
      <c r="I192" s="6" t="s">
        <v>650</v>
      </c>
      <c r="J192" s="12">
        <v>10</v>
      </c>
      <c r="K192" s="12">
        <f t="shared" si="12"/>
        <v>8.8000000000000007</v>
      </c>
      <c r="L192" s="13">
        <v>0</v>
      </c>
      <c r="M192" s="13">
        <v>1.96</v>
      </c>
      <c r="N192" s="14">
        <f t="shared" si="19"/>
        <v>1.2</v>
      </c>
      <c r="O192" s="15">
        <v>1</v>
      </c>
      <c r="P192" s="16">
        <f t="shared" si="14"/>
        <v>0.222727272727273</v>
      </c>
      <c r="Q192" s="5" t="str">
        <f t="shared" si="15"/>
        <v>High then 10%</v>
      </c>
      <c r="R192" s="5" t="str">
        <f t="shared" si="16"/>
        <v>High Then 20%</v>
      </c>
      <c r="S192" s="1" t="str">
        <f t="shared" si="17"/>
        <v>20% To 30% COGS</v>
      </c>
    </row>
    <row r="193" spans="1:19">
      <c r="A193" s="5" t="s">
        <v>156</v>
      </c>
      <c r="B193" s="5" t="s">
        <v>1943</v>
      </c>
      <c r="C193" s="8" t="s">
        <v>766</v>
      </c>
      <c r="D193" s="6" t="s">
        <v>768</v>
      </c>
      <c r="E193" s="6" t="s">
        <v>3</v>
      </c>
      <c r="F193" s="6" t="s">
        <v>280</v>
      </c>
      <c r="G193" s="6" t="s">
        <v>156</v>
      </c>
      <c r="H193" s="6" t="s">
        <v>165</v>
      </c>
      <c r="I193" s="6" t="s">
        <v>732</v>
      </c>
      <c r="J193" s="12">
        <v>150</v>
      </c>
      <c r="K193" s="12">
        <f t="shared" si="12"/>
        <v>142.5</v>
      </c>
      <c r="L193" s="13">
        <v>0</v>
      </c>
      <c r="M193" s="13">
        <v>22.46</v>
      </c>
      <c r="N193" s="14">
        <f t="shared" si="20"/>
        <v>7.5</v>
      </c>
      <c r="O193" s="15">
        <v>2</v>
      </c>
      <c r="P193" s="16">
        <f t="shared" si="14"/>
        <v>0.15761403508771901</v>
      </c>
      <c r="Q193" s="5" t="str">
        <f t="shared" si="15"/>
        <v>High then 10%</v>
      </c>
      <c r="R193" s="5" t="str">
        <f t="shared" si="16"/>
        <v>Low Then 20%</v>
      </c>
      <c r="S193" s="1" t="str">
        <f t="shared" si="17"/>
        <v>10% To 20% COGS</v>
      </c>
    </row>
    <row r="194" spans="1:19">
      <c r="A194" s="5" t="s">
        <v>156</v>
      </c>
      <c r="B194" s="5" t="s">
        <v>184</v>
      </c>
      <c r="C194" s="6" t="s">
        <v>778</v>
      </c>
      <c r="D194" s="6" t="s">
        <v>779</v>
      </c>
      <c r="E194" s="6" t="s">
        <v>3</v>
      </c>
      <c r="F194" s="6" t="s">
        <v>16</v>
      </c>
      <c r="G194" s="6" t="s">
        <v>156</v>
      </c>
      <c r="H194" s="6" t="s">
        <v>150</v>
      </c>
      <c r="I194" s="6" t="s">
        <v>151</v>
      </c>
      <c r="J194" s="12">
        <v>1100</v>
      </c>
      <c r="K194" s="12">
        <f t="shared" ref="K194:K257" si="21">J194-N194</f>
        <v>968</v>
      </c>
      <c r="L194" s="13">
        <v>0</v>
      </c>
      <c r="M194" s="13">
        <v>152.36000000000001</v>
      </c>
      <c r="N194" s="14">
        <f>(J194-L194)*12%</f>
        <v>132</v>
      </c>
      <c r="O194" s="15">
        <v>10</v>
      </c>
      <c r="P194" s="16">
        <f t="shared" ref="P194:P257" si="22">IFERROR(M194/K194,100%)</f>
        <v>0.15739669421487601</v>
      </c>
      <c r="Q194" s="5" t="str">
        <f t="shared" ref="Q194:Q257" si="23">IF(P194&gt;10%,"High then 10%","Low Then 10%")</f>
        <v>High then 10%</v>
      </c>
      <c r="R194" s="5" t="str">
        <f t="shared" ref="R194:R257" si="24">IF(P194&gt;20%,"High Then 20%","Low Then 20%")</f>
        <v>Low Then 20%</v>
      </c>
      <c r="S194" s="1" t="str">
        <f t="shared" ref="S194:S257" si="25">IF(P194=100%,"Modifier",IF(P194&gt;30%,"Above 30% COGS",IF(P194&gt;20%,"20% To 30% COGS",IF(P194&gt;10%,"10% To 20% COGS",IF(P194&gt;0%,"Below 10% COGS","Open Items")))))</f>
        <v>10% To 20% COGS</v>
      </c>
    </row>
    <row r="195" spans="1:19">
      <c r="A195" s="5" t="s">
        <v>156</v>
      </c>
      <c r="B195" s="5" t="s">
        <v>1943</v>
      </c>
      <c r="C195" s="6" t="s">
        <v>783</v>
      </c>
      <c r="D195" s="6" t="s">
        <v>784</v>
      </c>
      <c r="E195" s="6" t="s">
        <v>3</v>
      </c>
      <c r="F195" s="6" t="s">
        <v>280</v>
      </c>
      <c r="G195" s="6" t="s">
        <v>156</v>
      </c>
      <c r="H195" s="6" t="s">
        <v>165</v>
      </c>
      <c r="I195" s="6" t="s">
        <v>151</v>
      </c>
      <c r="J195" s="12">
        <v>440</v>
      </c>
      <c r="K195" s="12">
        <f t="shared" si="21"/>
        <v>418</v>
      </c>
      <c r="L195" s="13">
        <v>0</v>
      </c>
      <c r="M195" s="13">
        <v>61.95</v>
      </c>
      <c r="N195" s="14">
        <f t="shared" si="20"/>
        <v>22</v>
      </c>
      <c r="O195" s="15">
        <v>4</v>
      </c>
      <c r="P195" s="16">
        <f t="shared" si="22"/>
        <v>0.14820574162679401</v>
      </c>
      <c r="Q195" s="5" t="str">
        <f t="shared" si="23"/>
        <v>High then 10%</v>
      </c>
      <c r="R195" s="5" t="str">
        <f t="shared" si="24"/>
        <v>Low Then 20%</v>
      </c>
      <c r="S195" s="1" t="str">
        <f t="shared" si="25"/>
        <v>10% To 20% COGS</v>
      </c>
    </row>
    <row r="196" spans="1:19">
      <c r="A196" s="5" t="s">
        <v>156</v>
      </c>
      <c r="B196" s="5" t="s">
        <v>1943</v>
      </c>
      <c r="C196" s="6" t="s">
        <v>785</v>
      </c>
      <c r="D196" s="6" t="s">
        <v>786</v>
      </c>
      <c r="E196" s="6" t="s">
        <v>3</v>
      </c>
      <c r="F196" s="6" t="s">
        <v>280</v>
      </c>
      <c r="G196" s="6" t="s">
        <v>17</v>
      </c>
      <c r="H196" s="6" t="s">
        <v>165</v>
      </c>
      <c r="I196" s="6" t="s">
        <v>151</v>
      </c>
      <c r="J196" s="12">
        <v>1200</v>
      </c>
      <c r="K196" s="12">
        <f t="shared" si="21"/>
        <v>1140</v>
      </c>
      <c r="L196" s="13">
        <v>0</v>
      </c>
      <c r="M196" s="13">
        <v>148.12</v>
      </c>
      <c r="N196" s="14">
        <f t="shared" si="20"/>
        <v>60</v>
      </c>
      <c r="O196" s="15">
        <v>12</v>
      </c>
      <c r="P196" s="16">
        <f t="shared" si="22"/>
        <v>0.12992982456140401</v>
      </c>
      <c r="Q196" s="5" t="str">
        <f t="shared" si="23"/>
        <v>High then 10%</v>
      </c>
      <c r="R196" s="5" t="str">
        <f t="shared" si="24"/>
        <v>Low Then 20%</v>
      </c>
      <c r="S196" s="1" t="str">
        <f t="shared" si="25"/>
        <v>10% To 20% COGS</v>
      </c>
    </row>
    <row r="197" spans="1:19">
      <c r="A197" s="5" t="s">
        <v>156</v>
      </c>
      <c r="B197" s="5" t="s">
        <v>1943</v>
      </c>
      <c r="C197" s="6" t="s">
        <v>787</v>
      </c>
      <c r="D197" s="6" t="s">
        <v>788</v>
      </c>
      <c r="E197" s="6" t="s">
        <v>3</v>
      </c>
      <c r="F197" s="6" t="s">
        <v>280</v>
      </c>
      <c r="G197" s="6" t="s">
        <v>156</v>
      </c>
      <c r="H197" s="6" t="s">
        <v>165</v>
      </c>
      <c r="I197" s="6" t="s">
        <v>151</v>
      </c>
      <c r="J197" s="12">
        <v>270</v>
      </c>
      <c r="K197" s="12">
        <f t="shared" si="21"/>
        <v>256.5</v>
      </c>
      <c r="L197" s="13">
        <v>0</v>
      </c>
      <c r="M197" s="13">
        <v>54.21</v>
      </c>
      <c r="N197" s="14">
        <f t="shared" si="20"/>
        <v>13.5</v>
      </c>
      <c r="O197" s="15">
        <v>3</v>
      </c>
      <c r="P197" s="16">
        <f t="shared" si="22"/>
        <v>0.211345029239766</v>
      </c>
      <c r="Q197" s="5" t="str">
        <f t="shared" si="23"/>
        <v>High then 10%</v>
      </c>
      <c r="R197" s="5" t="str">
        <f t="shared" si="24"/>
        <v>High Then 20%</v>
      </c>
      <c r="S197" s="1" t="str">
        <f t="shared" si="25"/>
        <v>20% To 30% COGS</v>
      </c>
    </row>
    <row r="198" spans="1:19">
      <c r="A198" s="5" t="s">
        <v>156</v>
      </c>
      <c r="B198" s="5" t="s">
        <v>1943</v>
      </c>
      <c r="C198" s="6" t="s">
        <v>789</v>
      </c>
      <c r="D198" s="6" t="s">
        <v>790</v>
      </c>
      <c r="E198" s="6" t="s">
        <v>3</v>
      </c>
      <c r="F198" s="6" t="s">
        <v>280</v>
      </c>
      <c r="G198" s="6" t="s">
        <v>17</v>
      </c>
      <c r="H198" s="6" t="s">
        <v>165</v>
      </c>
      <c r="I198" s="6" t="s">
        <v>151</v>
      </c>
      <c r="J198" s="12">
        <v>360</v>
      </c>
      <c r="K198" s="12">
        <f t="shared" si="21"/>
        <v>342</v>
      </c>
      <c r="L198" s="13">
        <v>0</v>
      </c>
      <c r="M198" s="13">
        <v>77.95</v>
      </c>
      <c r="N198" s="14">
        <f t="shared" si="20"/>
        <v>18</v>
      </c>
      <c r="O198" s="15">
        <v>2</v>
      </c>
      <c r="P198" s="16">
        <f t="shared" si="22"/>
        <v>0.227923976608187</v>
      </c>
      <c r="Q198" s="5" t="str">
        <f t="shared" si="23"/>
        <v>High then 10%</v>
      </c>
      <c r="R198" s="5" t="str">
        <f t="shared" si="24"/>
        <v>High Then 20%</v>
      </c>
      <c r="S198" s="1" t="str">
        <f t="shared" si="25"/>
        <v>20% To 30% COGS</v>
      </c>
    </row>
    <row r="199" spans="1:19">
      <c r="A199" s="5" t="s">
        <v>1996</v>
      </c>
      <c r="B199" s="5" t="s">
        <v>1943</v>
      </c>
      <c r="C199" s="6" t="s">
        <v>791</v>
      </c>
      <c r="D199" s="6" t="s">
        <v>792</v>
      </c>
      <c r="E199" s="6" t="s">
        <v>3</v>
      </c>
      <c r="F199" s="6" t="s">
        <v>280</v>
      </c>
      <c r="G199" s="6" t="s">
        <v>23</v>
      </c>
      <c r="H199" s="6" t="s">
        <v>270</v>
      </c>
      <c r="I199" s="6" t="s">
        <v>151</v>
      </c>
      <c r="J199" s="12">
        <v>720</v>
      </c>
      <c r="K199" s="12">
        <f t="shared" si="21"/>
        <v>684</v>
      </c>
      <c r="L199" s="13">
        <v>0</v>
      </c>
      <c r="M199" s="13">
        <v>38.74</v>
      </c>
      <c r="N199" s="14">
        <f t="shared" si="20"/>
        <v>36</v>
      </c>
      <c r="O199" s="15">
        <v>4</v>
      </c>
      <c r="P199" s="16">
        <f t="shared" si="22"/>
        <v>5.6637426900584799E-2</v>
      </c>
      <c r="Q199" s="5" t="str">
        <f t="shared" si="23"/>
        <v>Low Then 10%</v>
      </c>
      <c r="R199" s="5" t="str">
        <f t="shared" si="24"/>
        <v>Low Then 20%</v>
      </c>
      <c r="S199" s="1" t="str">
        <f t="shared" si="25"/>
        <v>Below 10% COGS</v>
      </c>
    </row>
    <row r="200" spans="1:19">
      <c r="A200" s="5" t="s">
        <v>156</v>
      </c>
      <c r="B200" s="5" t="s">
        <v>1943</v>
      </c>
      <c r="C200" s="6" t="s">
        <v>793</v>
      </c>
      <c r="D200" s="6" t="s">
        <v>794</v>
      </c>
      <c r="E200" s="6" t="s">
        <v>3</v>
      </c>
      <c r="F200" s="6" t="s">
        <v>280</v>
      </c>
      <c r="G200" s="6" t="s">
        <v>17</v>
      </c>
      <c r="H200" s="6" t="s">
        <v>165</v>
      </c>
      <c r="I200" s="6" t="s">
        <v>151</v>
      </c>
      <c r="J200" s="12">
        <v>4000</v>
      </c>
      <c r="K200" s="12">
        <f t="shared" si="21"/>
        <v>3800</v>
      </c>
      <c r="L200" s="13">
        <v>0</v>
      </c>
      <c r="M200" s="13">
        <v>1006.04</v>
      </c>
      <c r="N200" s="14">
        <f t="shared" si="20"/>
        <v>200</v>
      </c>
      <c r="O200" s="15">
        <v>20</v>
      </c>
      <c r="P200" s="16">
        <f t="shared" si="22"/>
        <v>0.26474736842105301</v>
      </c>
      <c r="Q200" s="5" t="str">
        <f t="shared" si="23"/>
        <v>High then 10%</v>
      </c>
      <c r="R200" s="5" t="str">
        <f t="shared" si="24"/>
        <v>High Then 20%</v>
      </c>
      <c r="S200" s="1" t="str">
        <f t="shared" si="25"/>
        <v>20% To 30% COGS</v>
      </c>
    </row>
    <row r="201" spans="1:19">
      <c r="A201" s="5" t="s">
        <v>156</v>
      </c>
      <c r="B201" s="5" t="s">
        <v>1943</v>
      </c>
      <c r="C201" s="6" t="s">
        <v>795</v>
      </c>
      <c r="D201" s="6" t="s">
        <v>796</v>
      </c>
      <c r="E201" s="6" t="s">
        <v>3</v>
      </c>
      <c r="F201" s="6" t="s">
        <v>280</v>
      </c>
      <c r="G201" s="6" t="s">
        <v>156</v>
      </c>
      <c r="H201" s="6" t="s">
        <v>165</v>
      </c>
      <c r="I201" s="6" t="s">
        <v>151</v>
      </c>
      <c r="J201" s="12">
        <v>1170</v>
      </c>
      <c r="K201" s="12">
        <f t="shared" si="21"/>
        <v>1117.923</v>
      </c>
      <c r="L201" s="13">
        <v>128.46</v>
      </c>
      <c r="M201" s="13">
        <v>169.92</v>
      </c>
      <c r="N201" s="14">
        <f t="shared" si="20"/>
        <v>52.076999999999998</v>
      </c>
      <c r="O201" s="15">
        <v>13</v>
      </c>
      <c r="P201" s="16">
        <f t="shared" si="22"/>
        <v>0.15199615715930301</v>
      </c>
      <c r="Q201" s="5" t="str">
        <f t="shared" si="23"/>
        <v>High then 10%</v>
      </c>
      <c r="R201" s="5" t="str">
        <f t="shared" si="24"/>
        <v>Low Then 20%</v>
      </c>
      <c r="S201" s="1" t="str">
        <f t="shared" si="25"/>
        <v>10% To 20% COGS</v>
      </c>
    </row>
    <row r="202" spans="1:19">
      <c r="A202" s="5" t="s">
        <v>17</v>
      </c>
      <c r="B202" s="5" t="s">
        <v>1943</v>
      </c>
      <c r="C202" s="6" t="s">
        <v>797</v>
      </c>
      <c r="D202" s="6" t="s">
        <v>798</v>
      </c>
      <c r="E202" s="6" t="s">
        <v>3</v>
      </c>
      <c r="F202" s="6" t="s">
        <v>280</v>
      </c>
      <c r="G202" s="6" t="s">
        <v>17</v>
      </c>
      <c r="H202" s="6" t="s">
        <v>226</v>
      </c>
      <c r="I202" s="6" t="s">
        <v>151</v>
      </c>
      <c r="J202" s="12">
        <v>500</v>
      </c>
      <c r="K202" s="12">
        <f t="shared" si="21"/>
        <v>475.5</v>
      </c>
      <c r="L202" s="13">
        <v>10</v>
      </c>
      <c r="M202" s="13">
        <v>58.94</v>
      </c>
      <c r="N202" s="14">
        <f t="shared" si="20"/>
        <v>24.5</v>
      </c>
      <c r="O202" s="15">
        <v>5</v>
      </c>
      <c r="P202" s="16">
        <f t="shared" si="22"/>
        <v>0.12395373291272301</v>
      </c>
      <c r="Q202" s="5" t="str">
        <f t="shared" si="23"/>
        <v>High then 10%</v>
      </c>
      <c r="R202" s="5" t="str">
        <f t="shared" si="24"/>
        <v>Low Then 20%</v>
      </c>
      <c r="S202" s="1" t="str">
        <f t="shared" si="25"/>
        <v>10% To 20% COGS</v>
      </c>
    </row>
    <row r="203" spans="1:19">
      <c r="A203" s="5" t="s">
        <v>17</v>
      </c>
      <c r="B203" s="5" t="s">
        <v>1943</v>
      </c>
      <c r="C203" s="6" t="s">
        <v>799</v>
      </c>
      <c r="D203" s="6" t="s">
        <v>800</v>
      </c>
      <c r="E203" s="6" t="s">
        <v>3</v>
      </c>
      <c r="F203" s="6" t="s">
        <v>280</v>
      </c>
      <c r="G203" s="6" t="s">
        <v>17</v>
      </c>
      <c r="H203" s="6" t="s">
        <v>226</v>
      </c>
      <c r="I203" s="6" t="s">
        <v>151</v>
      </c>
      <c r="J203" s="12">
        <v>150</v>
      </c>
      <c r="K203" s="12">
        <f t="shared" si="21"/>
        <v>142.5</v>
      </c>
      <c r="L203" s="13">
        <v>0</v>
      </c>
      <c r="M203" s="13">
        <v>22.36</v>
      </c>
      <c r="N203" s="14">
        <f t="shared" si="20"/>
        <v>7.5</v>
      </c>
      <c r="O203" s="15">
        <v>1</v>
      </c>
      <c r="P203" s="16">
        <f t="shared" si="22"/>
        <v>0.156912280701754</v>
      </c>
      <c r="Q203" s="5" t="str">
        <f t="shared" si="23"/>
        <v>High then 10%</v>
      </c>
      <c r="R203" s="5" t="str">
        <f t="shared" si="24"/>
        <v>Low Then 20%</v>
      </c>
      <c r="S203" s="1" t="str">
        <f t="shared" si="25"/>
        <v>10% To 20% COGS</v>
      </c>
    </row>
    <row r="204" spans="1:19">
      <c r="A204" s="5" t="s">
        <v>17</v>
      </c>
      <c r="B204" s="5" t="s">
        <v>1943</v>
      </c>
      <c r="C204" s="6" t="s">
        <v>801</v>
      </c>
      <c r="D204" s="6" t="s">
        <v>802</v>
      </c>
      <c r="E204" s="6" t="s">
        <v>3</v>
      </c>
      <c r="F204" s="6" t="s">
        <v>280</v>
      </c>
      <c r="G204" s="6" t="s">
        <v>17</v>
      </c>
      <c r="H204" s="6" t="s">
        <v>226</v>
      </c>
      <c r="I204" s="6" t="s">
        <v>151</v>
      </c>
      <c r="J204" s="12">
        <v>360</v>
      </c>
      <c r="K204" s="12">
        <f t="shared" si="21"/>
        <v>342</v>
      </c>
      <c r="L204" s="13">
        <v>0</v>
      </c>
      <c r="M204" s="13">
        <v>22.89</v>
      </c>
      <c r="N204" s="14">
        <f t="shared" si="20"/>
        <v>18</v>
      </c>
      <c r="O204" s="15">
        <v>3</v>
      </c>
      <c r="P204" s="16">
        <f t="shared" si="22"/>
        <v>6.6929824561403506E-2</v>
      </c>
      <c r="Q204" s="5" t="str">
        <f t="shared" si="23"/>
        <v>Low Then 10%</v>
      </c>
      <c r="R204" s="5" t="str">
        <f t="shared" si="24"/>
        <v>Low Then 20%</v>
      </c>
      <c r="S204" s="1" t="str">
        <f t="shared" si="25"/>
        <v>Below 10% COGS</v>
      </c>
    </row>
    <row r="205" spans="1:19">
      <c r="A205" s="5" t="s">
        <v>156</v>
      </c>
      <c r="B205" s="5" t="s">
        <v>1943</v>
      </c>
      <c r="C205" s="6" t="s">
        <v>803</v>
      </c>
      <c r="D205" s="6" t="s">
        <v>804</v>
      </c>
      <c r="E205" s="6" t="s">
        <v>3</v>
      </c>
      <c r="F205" s="6" t="s">
        <v>280</v>
      </c>
      <c r="G205" s="6" t="s">
        <v>156</v>
      </c>
      <c r="H205" s="6" t="s">
        <v>165</v>
      </c>
      <c r="I205" s="6" t="s">
        <v>151</v>
      </c>
      <c r="J205" s="12">
        <v>90</v>
      </c>
      <c r="K205" s="12">
        <f t="shared" si="21"/>
        <v>85.5</v>
      </c>
      <c r="L205" s="13">
        <v>0</v>
      </c>
      <c r="M205" s="13">
        <v>13.57</v>
      </c>
      <c r="N205" s="14">
        <f t="shared" si="20"/>
        <v>4.5</v>
      </c>
      <c r="O205" s="15">
        <v>1</v>
      </c>
      <c r="P205" s="16">
        <f t="shared" si="22"/>
        <v>0.158713450292398</v>
      </c>
      <c r="Q205" s="5" t="str">
        <f t="shared" si="23"/>
        <v>High then 10%</v>
      </c>
      <c r="R205" s="5" t="str">
        <f t="shared" si="24"/>
        <v>Low Then 20%</v>
      </c>
      <c r="S205" s="1" t="str">
        <f t="shared" si="25"/>
        <v>10% To 20% COGS</v>
      </c>
    </row>
    <row r="206" spans="1:19">
      <c r="A206" s="5" t="s">
        <v>156</v>
      </c>
      <c r="B206" s="5" t="s">
        <v>1943</v>
      </c>
      <c r="C206" s="6" t="s">
        <v>805</v>
      </c>
      <c r="D206" s="6" t="s">
        <v>806</v>
      </c>
      <c r="E206" s="6" t="s">
        <v>3</v>
      </c>
      <c r="F206" s="6" t="s">
        <v>280</v>
      </c>
      <c r="G206" s="6" t="s">
        <v>156</v>
      </c>
      <c r="H206" s="6" t="s">
        <v>165</v>
      </c>
      <c r="I206" s="6" t="s">
        <v>151</v>
      </c>
      <c r="J206" s="12">
        <v>560</v>
      </c>
      <c r="K206" s="12">
        <f t="shared" si="21"/>
        <v>532</v>
      </c>
      <c r="L206" s="13">
        <v>0</v>
      </c>
      <c r="M206" s="13">
        <v>83.6</v>
      </c>
      <c r="N206" s="14">
        <f t="shared" si="20"/>
        <v>28</v>
      </c>
      <c r="O206" s="15">
        <v>4</v>
      </c>
      <c r="P206" s="16">
        <f t="shared" si="22"/>
        <v>0.157142857142857</v>
      </c>
      <c r="Q206" s="5" t="str">
        <f t="shared" si="23"/>
        <v>High then 10%</v>
      </c>
      <c r="R206" s="5" t="str">
        <f t="shared" si="24"/>
        <v>Low Then 20%</v>
      </c>
      <c r="S206" s="1" t="str">
        <f t="shared" si="25"/>
        <v>10% To 20% COGS</v>
      </c>
    </row>
    <row r="207" spans="1:19">
      <c r="A207" s="5" t="s">
        <v>17</v>
      </c>
      <c r="B207" s="5" t="s">
        <v>1943</v>
      </c>
      <c r="C207" s="6" t="s">
        <v>807</v>
      </c>
      <c r="D207" s="6" t="s">
        <v>808</v>
      </c>
      <c r="E207" s="6" t="s">
        <v>3</v>
      </c>
      <c r="F207" s="6" t="s">
        <v>280</v>
      </c>
      <c r="G207" s="6" t="s">
        <v>17</v>
      </c>
      <c r="H207" s="6" t="s">
        <v>226</v>
      </c>
      <c r="I207" s="6" t="s">
        <v>151</v>
      </c>
      <c r="J207" s="12">
        <v>360</v>
      </c>
      <c r="K207" s="12">
        <f t="shared" si="21"/>
        <v>342</v>
      </c>
      <c r="L207" s="13">
        <v>0</v>
      </c>
      <c r="M207" s="13">
        <v>101.04</v>
      </c>
      <c r="N207" s="14">
        <f t="shared" si="20"/>
        <v>18</v>
      </c>
      <c r="O207" s="15">
        <v>3</v>
      </c>
      <c r="P207" s="16">
        <f t="shared" si="22"/>
        <v>0.295438596491228</v>
      </c>
      <c r="Q207" s="5" t="str">
        <f t="shared" si="23"/>
        <v>High then 10%</v>
      </c>
      <c r="R207" s="5" t="str">
        <f t="shared" si="24"/>
        <v>High Then 20%</v>
      </c>
      <c r="S207" s="1" t="str">
        <f t="shared" si="25"/>
        <v>20% To 30% COGS</v>
      </c>
    </row>
    <row r="208" spans="1:19">
      <c r="A208" s="5" t="s">
        <v>1996</v>
      </c>
      <c r="B208" s="5" t="s">
        <v>1943</v>
      </c>
      <c r="C208" s="6" t="s">
        <v>809</v>
      </c>
      <c r="D208" s="6" t="s">
        <v>810</v>
      </c>
      <c r="E208" s="6" t="s">
        <v>3</v>
      </c>
      <c r="F208" s="6" t="s">
        <v>280</v>
      </c>
      <c r="G208" s="6" t="s">
        <v>23</v>
      </c>
      <c r="H208" s="6" t="s">
        <v>270</v>
      </c>
      <c r="I208" s="6" t="s">
        <v>271</v>
      </c>
      <c r="J208" s="12">
        <v>90</v>
      </c>
      <c r="K208" s="12">
        <f t="shared" si="21"/>
        <v>85.5</v>
      </c>
      <c r="L208" s="13">
        <v>0</v>
      </c>
      <c r="M208" s="13">
        <v>21.67</v>
      </c>
      <c r="N208" s="14">
        <f t="shared" si="20"/>
        <v>4.5</v>
      </c>
      <c r="O208" s="15">
        <v>2</v>
      </c>
      <c r="P208" s="16">
        <f t="shared" si="22"/>
        <v>0.25345029239766098</v>
      </c>
      <c r="Q208" s="5" t="str">
        <f t="shared" si="23"/>
        <v>High then 10%</v>
      </c>
      <c r="R208" s="5" t="str">
        <f t="shared" si="24"/>
        <v>High Then 20%</v>
      </c>
      <c r="S208" s="1" t="str">
        <f t="shared" si="25"/>
        <v>20% To 30% COGS</v>
      </c>
    </row>
    <row r="209" spans="1:19">
      <c r="A209" s="5" t="s">
        <v>1996</v>
      </c>
      <c r="B209" s="5" t="s">
        <v>1943</v>
      </c>
      <c r="C209" s="6" t="s">
        <v>811</v>
      </c>
      <c r="D209" s="6" t="s">
        <v>812</v>
      </c>
      <c r="E209" s="6" t="s">
        <v>3</v>
      </c>
      <c r="F209" s="6" t="s">
        <v>280</v>
      </c>
      <c r="G209" s="6" t="s">
        <v>23</v>
      </c>
      <c r="H209" s="6" t="s">
        <v>270</v>
      </c>
      <c r="I209" s="6" t="s">
        <v>271</v>
      </c>
      <c r="J209" s="12">
        <v>450</v>
      </c>
      <c r="K209" s="12">
        <f t="shared" si="21"/>
        <v>427.5</v>
      </c>
      <c r="L209" s="13">
        <v>0</v>
      </c>
      <c r="M209" s="13">
        <v>70.75</v>
      </c>
      <c r="N209" s="14">
        <f t="shared" si="20"/>
        <v>22.5</v>
      </c>
      <c r="O209" s="15">
        <v>6</v>
      </c>
      <c r="P209" s="16">
        <f t="shared" si="22"/>
        <v>0.165497076023392</v>
      </c>
      <c r="Q209" s="5" t="str">
        <f t="shared" si="23"/>
        <v>High then 10%</v>
      </c>
      <c r="R209" s="5" t="str">
        <f t="shared" si="24"/>
        <v>Low Then 20%</v>
      </c>
      <c r="S209" s="1" t="str">
        <f t="shared" si="25"/>
        <v>10% To 20% COGS</v>
      </c>
    </row>
    <row r="210" spans="1:19">
      <c r="A210" s="5" t="s">
        <v>1996</v>
      </c>
      <c r="B210" s="5" t="s">
        <v>1943</v>
      </c>
      <c r="C210" s="6" t="s">
        <v>813</v>
      </c>
      <c r="D210" s="6" t="s">
        <v>814</v>
      </c>
      <c r="E210" s="6" t="s">
        <v>3</v>
      </c>
      <c r="F210" s="6" t="s">
        <v>280</v>
      </c>
      <c r="G210" s="6" t="s">
        <v>23</v>
      </c>
      <c r="H210" s="6" t="s">
        <v>270</v>
      </c>
      <c r="I210" s="6" t="s">
        <v>271</v>
      </c>
      <c r="J210" s="12">
        <v>260</v>
      </c>
      <c r="K210" s="12">
        <f t="shared" si="21"/>
        <v>247</v>
      </c>
      <c r="L210" s="13">
        <v>0</v>
      </c>
      <c r="M210" s="13">
        <v>19.739999999999998</v>
      </c>
      <c r="N210" s="14">
        <f t="shared" si="20"/>
        <v>13</v>
      </c>
      <c r="O210" s="15">
        <v>4</v>
      </c>
      <c r="P210" s="16">
        <f t="shared" si="22"/>
        <v>7.9919028340080994E-2</v>
      </c>
      <c r="Q210" s="5" t="str">
        <f t="shared" si="23"/>
        <v>Low Then 10%</v>
      </c>
      <c r="R210" s="5" t="str">
        <f t="shared" si="24"/>
        <v>Low Then 20%</v>
      </c>
      <c r="S210" s="1" t="str">
        <f t="shared" si="25"/>
        <v>Below 10% COGS</v>
      </c>
    </row>
    <row r="211" spans="1:19">
      <c r="A211" s="5" t="s">
        <v>1996</v>
      </c>
      <c r="B211" s="5" t="s">
        <v>1943</v>
      </c>
      <c r="C211" s="6" t="s">
        <v>815</v>
      </c>
      <c r="D211" s="6" t="s">
        <v>816</v>
      </c>
      <c r="E211" s="6" t="s">
        <v>3</v>
      </c>
      <c r="F211" s="6" t="s">
        <v>280</v>
      </c>
      <c r="G211" s="6" t="s">
        <v>23</v>
      </c>
      <c r="H211" s="6" t="s">
        <v>270</v>
      </c>
      <c r="I211" s="6" t="s">
        <v>271</v>
      </c>
      <c r="J211" s="12">
        <v>65</v>
      </c>
      <c r="K211" s="12">
        <f t="shared" si="21"/>
        <v>61.75</v>
      </c>
      <c r="L211" s="13">
        <v>0</v>
      </c>
      <c r="M211" s="13">
        <v>9</v>
      </c>
      <c r="N211" s="14">
        <f t="shared" si="20"/>
        <v>3.25</v>
      </c>
      <c r="O211" s="15">
        <v>1</v>
      </c>
      <c r="P211" s="16">
        <f t="shared" si="22"/>
        <v>0.145748987854251</v>
      </c>
      <c r="Q211" s="5" t="str">
        <f t="shared" si="23"/>
        <v>High then 10%</v>
      </c>
      <c r="R211" s="5" t="str">
        <f t="shared" si="24"/>
        <v>Low Then 20%</v>
      </c>
      <c r="S211" s="1" t="str">
        <f t="shared" si="25"/>
        <v>10% To 20% COGS</v>
      </c>
    </row>
    <row r="212" spans="1:19">
      <c r="A212" s="5" t="s">
        <v>1996</v>
      </c>
      <c r="B212" s="5" t="s">
        <v>1943</v>
      </c>
      <c r="C212" s="6" t="s">
        <v>817</v>
      </c>
      <c r="D212" s="6" t="s">
        <v>818</v>
      </c>
      <c r="E212" s="6" t="s">
        <v>3</v>
      </c>
      <c r="F212" s="6" t="s">
        <v>280</v>
      </c>
      <c r="G212" s="6" t="s">
        <v>23</v>
      </c>
      <c r="H212" s="6" t="s">
        <v>270</v>
      </c>
      <c r="I212" s="6" t="s">
        <v>271</v>
      </c>
      <c r="J212" s="12">
        <v>210</v>
      </c>
      <c r="K212" s="12">
        <f t="shared" si="21"/>
        <v>199.5</v>
      </c>
      <c r="L212" s="13">
        <v>0</v>
      </c>
      <c r="M212" s="13">
        <v>27.02</v>
      </c>
      <c r="N212" s="14">
        <f t="shared" si="20"/>
        <v>10.5</v>
      </c>
      <c r="O212" s="15">
        <v>3</v>
      </c>
      <c r="P212" s="16">
        <f t="shared" si="22"/>
        <v>0.135438596491228</v>
      </c>
      <c r="Q212" s="5" t="str">
        <f t="shared" si="23"/>
        <v>High then 10%</v>
      </c>
      <c r="R212" s="5" t="str">
        <f t="shared" si="24"/>
        <v>Low Then 20%</v>
      </c>
      <c r="S212" s="1" t="str">
        <f t="shared" si="25"/>
        <v>10% To 20% COGS</v>
      </c>
    </row>
    <row r="213" spans="1:19">
      <c r="A213" s="5" t="s">
        <v>1996</v>
      </c>
      <c r="B213" s="5" t="s">
        <v>1943</v>
      </c>
      <c r="C213" s="6" t="s">
        <v>819</v>
      </c>
      <c r="D213" s="6" t="s">
        <v>820</v>
      </c>
      <c r="E213" s="6" t="s">
        <v>3</v>
      </c>
      <c r="F213" s="6" t="s">
        <v>280</v>
      </c>
      <c r="G213" s="6" t="s">
        <v>23</v>
      </c>
      <c r="H213" s="6" t="s">
        <v>270</v>
      </c>
      <c r="I213" s="6" t="s">
        <v>271</v>
      </c>
      <c r="J213" s="12">
        <v>455</v>
      </c>
      <c r="K213" s="12">
        <f t="shared" si="21"/>
        <v>432.25</v>
      </c>
      <c r="L213" s="13">
        <v>0</v>
      </c>
      <c r="M213" s="13">
        <v>0</v>
      </c>
      <c r="N213" s="14">
        <f t="shared" si="20"/>
        <v>22.75</v>
      </c>
      <c r="O213" s="15">
        <v>1</v>
      </c>
      <c r="P213" s="16">
        <f t="shared" si="22"/>
        <v>0</v>
      </c>
      <c r="Q213" s="5" t="str">
        <f t="shared" si="23"/>
        <v>Low Then 10%</v>
      </c>
      <c r="R213" s="5" t="str">
        <f t="shared" si="24"/>
        <v>Low Then 20%</v>
      </c>
      <c r="S213" s="1" t="str">
        <f t="shared" si="25"/>
        <v>Open Items</v>
      </c>
    </row>
    <row r="214" spans="1:19">
      <c r="A214" s="5" t="s">
        <v>17</v>
      </c>
      <c r="B214" s="5" t="s">
        <v>1943</v>
      </c>
      <c r="C214" s="6" t="s">
        <v>821</v>
      </c>
      <c r="D214" s="6" t="s">
        <v>822</v>
      </c>
      <c r="E214" s="6" t="s">
        <v>3</v>
      </c>
      <c r="F214" s="6" t="s">
        <v>280</v>
      </c>
      <c r="G214" s="6" t="s">
        <v>17</v>
      </c>
      <c r="H214" s="6" t="s">
        <v>226</v>
      </c>
      <c r="I214" s="6" t="s">
        <v>230</v>
      </c>
      <c r="J214" s="12">
        <v>100</v>
      </c>
      <c r="K214" s="12">
        <f t="shared" si="21"/>
        <v>95</v>
      </c>
      <c r="L214" s="13">
        <v>0</v>
      </c>
      <c r="M214" s="13">
        <v>26.16</v>
      </c>
      <c r="N214" s="14">
        <f t="shared" si="20"/>
        <v>5</v>
      </c>
      <c r="O214" s="15">
        <v>10</v>
      </c>
      <c r="P214" s="16">
        <f t="shared" si="22"/>
        <v>0.27536842105263198</v>
      </c>
      <c r="Q214" s="5" t="str">
        <f t="shared" si="23"/>
        <v>High then 10%</v>
      </c>
      <c r="R214" s="5" t="str">
        <f t="shared" si="24"/>
        <v>High Then 20%</v>
      </c>
      <c r="S214" s="1" t="str">
        <f t="shared" si="25"/>
        <v>20% To 30% COGS</v>
      </c>
    </row>
    <row r="215" spans="1:19">
      <c r="A215" s="5" t="s">
        <v>17</v>
      </c>
      <c r="B215" s="5" t="s">
        <v>1943</v>
      </c>
      <c r="C215" s="6" t="s">
        <v>823</v>
      </c>
      <c r="D215" s="6" t="s">
        <v>824</v>
      </c>
      <c r="E215" s="6" t="s">
        <v>3</v>
      </c>
      <c r="F215" s="6" t="s">
        <v>280</v>
      </c>
      <c r="G215" s="6" t="s">
        <v>17</v>
      </c>
      <c r="H215" s="6" t="s">
        <v>226</v>
      </c>
      <c r="I215" s="6" t="s">
        <v>230</v>
      </c>
      <c r="J215" s="12">
        <v>250</v>
      </c>
      <c r="K215" s="12">
        <f t="shared" si="21"/>
        <v>237.5</v>
      </c>
      <c r="L215" s="13">
        <v>0</v>
      </c>
      <c r="M215" s="13">
        <v>0.4</v>
      </c>
      <c r="N215" s="14">
        <f t="shared" si="20"/>
        <v>12.5</v>
      </c>
      <c r="O215" s="15">
        <v>20</v>
      </c>
      <c r="P215" s="16">
        <f t="shared" si="22"/>
        <v>1.68421052631579E-3</v>
      </c>
      <c r="Q215" s="5" t="str">
        <f t="shared" si="23"/>
        <v>Low Then 10%</v>
      </c>
      <c r="R215" s="5" t="str">
        <f t="shared" si="24"/>
        <v>Low Then 20%</v>
      </c>
      <c r="S215" s="1" t="str">
        <f t="shared" si="25"/>
        <v>Below 10% COGS</v>
      </c>
    </row>
    <row r="216" spans="1:19">
      <c r="A216" s="5" t="s">
        <v>17</v>
      </c>
      <c r="B216" s="5" t="s">
        <v>1943</v>
      </c>
      <c r="C216" s="6" t="s">
        <v>825</v>
      </c>
      <c r="D216" s="6" t="s">
        <v>826</v>
      </c>
      <c r="E216" s="6" t="s">
        <v>3</v>
      </c>
      <c r="F216" s="6" t="s">
        <v>280</v>
      </c>
      <c r="G216" s="6" t="s">
        <v>17</v>
      </c>
      <c r="H216" s="6" t="s">
        <v>226</v>
      </c>
      <c r="I216" s="6" t="s">
        <v>230</v>
      </c>
      <c r="J216" s="12">
        <v>144</v>
      </c>
      <c r="K216" s="12">
        <f t="shared" si="21"/>
        <v>137.65199999999999</v>
      </c>
      <c r="L216" s="13">
        <v>17.04</v>
      </c>
      <c r="M216" s="13">
        <v>47.66</v>
      </c>
      <c r="N216" s="14">
        <f t="shared" si="20"/>
        <v>6.3479999999999999</v>
      </c>
      <c r="O216" s="15">
        <v>18</v>
      </c>
      <c r="P216" s="16">
        <f t="shared" si="22"/>
        <v>0.34623543428355602</v>
      </c>
      <c r="Q216" s="5" t="str">
        <f t="shared" si="23"/>
        <v>High then 10%</v>
      </c>
      <c r="R216" s="5" t="str">
        <f t="shared" si="24"/>
        <v>High Then 20%</v>
      </c>
      <c r="S216" s="1" t="str">
        <f t="shared" si="25"/>
        <v>Above 30% COGS</v>
      </c>
    </row>
    <row r="217" spans="1:19">
      <c r="A217" s="5" t="s">
        <v>17</v>
      </c>
      <c r="B217" s="5" t="s">
        <v>1943</v>
      </c>
      <c r="C217" s="6" t="s">
        <v>827</v>
      </c>
      <c r="D217" s="6" t="s">
        <v>828</v>
      </c>
      <c r="E217" s="6" t="s">
        <v>3</v>
      </c>
      <c r="F217" s="6" t="s">
        <v>280</v>
      </c>
      <c r="G217" s="6" t="s">
        <v>17</v>
      </c>
      <c r="H217" s="6" t="s">
        <v>226</v>
      </c>
      <c r="I217" s="6" t="s">
        <v>240</v>
      </c>
      <c r="J217" s="12">
        <v>210</v>
      </c>
      <c r="K217" s="12">
        <f t="shared" si="21"/>
        <v>199.5</v>
      </c>
      <c r="L217" s="13">
        <v>0</v>
      </c>
      <c r="M217" s="13">
        <v>36.22</v>
      </c>
      <c r="N217" s="14">
        <f t="shared" si="20"/>
        <v>10.5</v>
      </c>
      <c r="O217" s="15">
        <v>2</v>
      </c>
      <c r="P217" s="16">
        <f t="shared" si="22"/>
        <v>0.181553884711779</v>
      </c>
      <c r="Q217" s="5" t="str">
        <f t="shared" si="23"/>
        <v>High then 10%</v>
      </c>
      <c r="R217" s="5" t="str">
        <f t="shared" si="24"/>
        <v>Low Then 20%</v>
      </c>
      <c r="S217" s="1" t="str">
        <f t="shared" si="25"/>
        <v>10% To 20% COGS</v>
      </c>
    </row>
    <row r="218" spans="1:19">
      <c r="A218" s="5" t="s">
        <v>17</v>
      </c>
      <c r="B218" s="5" t="s">
        <v>1943</v>
      </c>
      <c r="C218" s="6" t="s">
        <v>829</v>
      </c>
      <c r="D218" s="6" t="s">
        <v>830</v>
      </c>
      <c r="E218" s="6" t="s">
        <v>3</v>
      </c>
      <c r="F218" s="6" t="s">
        <v>280</v>
      </c>
      <c r="G218" s="6" t="s">
        <v>17</v>
      </c>
      <c r="H218" s="6" t="s">
        <v>226</v>
      </c>
      <c r="I218" s="6" t="s">
        <v>233</v>
      </c>
      <c r="J218" s="12">
        <v>150</v>
      </c>
      <c r="K218" s="12">
        <f t="shared" si="21"/>
        <v>142.5</v>
      </c>
      <c r="L218" s="13">
        <v>0</v>
      </c>
      <c r="M218" s="13">
        <v>55.55</v>
      </c>
      <c r="N218" s="14">
        <f t="shared" si="20"/>
        <v>7.5</v>
      </c>
      <c r="O218" s="15">
        <v>1</v>
      </c>
      <c r="P218" s="16">
        <f t="shared" si="22"/>
        <v>0.38982456140350902</v>
      </c>
      <c r="Q218" s="5" t="str">
        <f t="shared" si="23"/>
        <v>High then 10%</v>
      </c>
      <c r="R218" s="5" t="str">
        <f t="shared" si="24"/>
        <v>High Then 20%</v>
      </c>
      <c r="S218" s="1" t="str">
        <f t="shared" si="25"/>
        <v>Above 30% COGS</v>
      </c>
    </row>
    <row r="219" spans="1:19">
      <c r="A219" s="5" t="s">
        <v>17</v>
      </c>
      <c r="B219" s="5" t="s">
        <v>1943</v>
      </c>
      <c r="C219" s="6" t="s">
        <v>831</v>
      </c>
      <c r="D219" s="6" t="s">
        <v>832</v>
      </c>
      <c r="E219" s="6" t="s">
        <v>3</v>
      </c>
      <c r="F219" s="6" t="s">
        <v>280</v>
      </c>
      <c r="G219" s="6" t="s">
        <v>17</v>
      </c>
      <c r="H219" s="6" t="s">
        <v>226</v>
      </c>
      <c r="I219" s="6" t="s">
        <v>233</v>
      </c>
      <c r="J219" s="12">
        <v>450</v>
      </c>
      <c r="K219" s="12">
        <f t="shared" si="21"/>
        <v>429.09699999999998</v>
      </c>
      <c r="L219" s="13">
        <v>31.94</v>
      </c>
      <c r="M219" s="13">
        <v>132.16</v>
      </c>
      <c r="N219" s="14">
        <f t="shared" si="20"/>
        <v>20.902999999999999</v>
      </c>
      <c r="O219" s="15">
        <v>3</v>
      </c>
      <c r="P219" s="16">
        <f t="shared" si="22"/>
        <v>0.30799562802816099</v>
      </c>
      <c r="Q219" s="5" t="str">
        <f t="shared" si="23"/>
        <v>High then 10%</v>
      </c>
      <c r="R219" s="5" t="str">
        <f t="shared" si="24"/>
        <v>High Then 20%</v>
      </c>
      <c r="S219" s="1" t="str">
        <f t="shared" si="25"/>
        <v>Above 30% COGS</v>
      </c>
    </row>
    <row r="220" spans="1:19">
      <c r="A220" s="5" t="s">
        <v>17</v>
      </c>
      <c r="B220" s="5" t="s">
        <v>1943</v>
      </c>
      <c r="C220" s="6" t="s">
        <v>833</v>
      </c>
      <c r="D220" s="6" t="s">
        <v>834</v>
      </c>
      <c r="E220" s="6" t="s">
        <v>3</v>
      </c>
      <c r="F220" s="6" t="s">
        <v>280</v>
      </c>
      <c r="G220" s="6" t="s">
        <v>17</v>
      </c>
      <c r="H220" s="6" t="s">
        <v>226</v>
      </c>
      <c r="I220" s="6" t="s">
        <v>233</v>
      </c>
      <c r="J220" s="12">
        <v>170</v>
      </c>
      <c r="K220" s="12">
        <f t="shared" si="21"/>
        <v>161.5</v>
      </c>
      <c r="L220" s="13">
        <v>0</v>
      </c>
      <c r="M220" s="13">
        <v>22.92</v>
      </c>
      <c r="N220" s="14">
        <f t="shared" si="20"/>
        <v>8.5</v>
      </c>
      <c r="O220" s="15">
        <v>2</v>
      </c>
      <c r="P220" s="16">
        <f t="shared" si="22"/>
        <v>0.141919504643963</v>
      </c>
      <c r="Q220" s="5" t="str">
        <f t="shared" si="23"/>
        <v>High then 10%</v>
      </c>
      <c r="R220" s="5" t="str">
        <f t="shared" si="24"/>
        <v>Low Then 20%</v>
      </c>
      <c r="S220" s="1" t="str">
        <f t="shared" si="25"/>
        <v>10% To 20% COGS</v>
      </c>
    </row>
    <row r="221" spans="1:19">
      <c r="A221" s="5" t="s">
        <v>17</v>
      </c>
      <c r="B221" s="5" t="s">
        <v>1943</v>
      </c>
      <c r="C221" s="6" t="s">
        <v>835</v>
      </c>
      <c r="D221" s="6" t="s">
        <v>836</v>
      </c>
      <c r="E221" s="6" t="s">
        <v>3</v>
      </c>
      <c r="F221" s="6" t="s">
        <v>280</v>
      </c>
      <c r="G221" s="6" t="s">
        <v>17</v>
      </c>
      <c r="H221" s="6" t="s">
        <v>226</v>
      </c>
      <c r="I221" s="6" t="s">
        <v>233</v>
      </c>
      <c r="J221" s="12">
        <v>190</v>
      </c>
      <c r="K221" s="12">
        <f t="shared" si="21"/>
        <v>180.5</v>
      </c>
      <c r="L221" s="13">
        <v>0</v>
      </c>
      <c r="M221" s="13">
        <v>32.200000000000003</v>
      </c>
      <c r="N221" s="14">
        <f t="shared" si="20"/>
        <v>9.5</v>
      </c>
      <c r="O221" s="15">
        <v>2</v>
      </c>
      <c r="P221" s="16">
        <f t="shared" si="22"/>
        <v>0.17839335180055399</v>
      </c>
      <c r="Q221" s="5" t="str">
        <f t="shared" si="23"/>
        <v>High then 10%</v>
      </c>
      <c r="R221" s="5" t="str">
        <f t="shared" si="24"/>
        <v>Low Then 20%</v>
      </c>
      <c r="S221" s="1" t="str">
        <f t="shared" si="25"/>
        <v>10% To 20% COGS</v>
      </c>
    </row>
    <row r="222" spans="1:19">
      <c r="A222" s="5" t="s">
        <v>17</v>
      </c>
      <c r="B222" s="5" t="s">
        <v>1943</v>
      </c>
      <c r="C222" s="6" t="s">
        <v>837</v>
      </c>
      <c r="D222" s="6" t="s">
        <v>838</v>
      </c>
      <c r="E222" s="6" t="s">
        <v>3</v>
      </c>
      <c r="F222" s="6" t="s">
        <v>280</v>
      </c>
      <c r="G222" s="6" t="s">
        <v>17</v>
      </c>
      <c r="H222" s="6" t="s">
        <v>226</v>
      </c>
      <c r="I222" s="6" t="s">
        <v>233</v>
      </c>
      <c r="J222" s="12">
        <v>125</v>
      </c>
      <c r="K222" s="12">
        <f t="shared" si="21"/>
        <v>118.75</v>
      </c>
      <c r="L222" s="13">
        <v>0</v>
      </c>
      <c r="M222" s="13">
        <v>12.61</v>
      </c>
      <c r="N222" s="14">
        <f t="shared" si="20"/>
        <v>6.25</v>
      </c>
      <c r="O222" s="15">
        <v>1</v>
      </c>
      <c r="P222" s="16">
        <f t="shared" si="22"/>
        <v>0.106189473684211</v>
      </c>
      <c r="Q222" s="5" t="str">
        <f t="shared" si="23"/>
        <v>High then 10%</v>
      </c>
      <c r="R222" s="5" t="str">
        <f t="shared" si="24"/>
        <v>Low Then 20%</v>
      </c>
      <c r="S222" s="1" t="str">
        <f t="shared" si="25"/>
        <v>10% To 20% COGS</v>
      </c>
    </row>
    <row r="223" spans="1:19">
      <c r="A223" s="5" t="s">
        <v>17</v>
      </c>
      <c r="B223" s="5" t="s">
        <v>1943</v>
      </c>
      <c r="C223" s="6" t="s">
        <v>839</v>
      </c>
      <c r="D223" s="6" t="s">
        <v>840</v>
      </c>
      <c r="E223" s="6" t="s">
        <v>3</v>
      </c>
      <c r="F223" s="6" t="s">
        <v>280</v>
      </c>
      <c r="G223" s="6" t="s">
        <v>17</v>
      </c>
      <c r="H223" s="6" t="s">
        <v>226</v>
      </c>
      <c r="I223" s="6" t="s">
        <v>841</v>
      </c>
      <c r="J223" s="12">
        <v>450</v>
      </c>
      <c r="K223" s="12">
        <f t="shared" si="21"/>
        <v>427.5</v>
      </c>
      <c r="L223" s="13">
        <v>0</v>
      </c>
      <c r="M223" s="13">
        <v>99.66</v>
      </c>
      <c r="N223" s="14">
        <f t="shared" si="20"/>
        <v>22.5</v>
      </c>
      <c r="O223" s="15">
        <v>2</v>
      </c>
      <c r="P223" s="16">
        <f t="shared" si="22"/>
        <v>0.23312280701754401</v>
      </c>
      <c r="Q223" s="5" t="str">
        <f t="shared" si="23"/>
        <v>High then 10%</v>
      </c>
      <c r="R223" s="5" t="str">
        <f t="shared" si="24"/>
        <v>High Then 20%</v>
      </c>
      <c r="S223" s="1" t="str">
        <f t="shared" si="25"/>
        <v>20% To 30% COGS</v>
      </c>
    </row>
    <row r="224" spans="1:19">
      <c r="A224" s="5" t="s">
        <v>17</v>
      </c>
      <c r="B224" s="5" t="s">
        <v>1943</v>
      </c>
      <c r="C224" s="6" t="s">
        <v>842</v>
      </c>
      <c r="D224" s="6" t="s">
        <v>843</v>
      </c>
      <c r="E224" s="6" t="s">
        <v>3</v>
      </c>
      <c r="F224" s="6" t="s">
        <v>280</v>
      </c>
      <c r="G224" s="6" t="s">
        <v>17</v>
      </c>
      <c r="H224" s="6" t="s">
        <v>226</v>
      </c>
      <c r="I224" s="6" t="s">
        <v>245</v>
      </c>
      <c r="J224" s="12">
        <v>120</v>
      </c>
      <c r="K224" s="12">
        <f t="shared" si="21"/>
        <v>114</v>
      </c>
      <c r="L224" s="13">
        <v>0</v>
      </c>
      <c r="M224" s="13">
        <v>24.38</v>
      </c>
      <c r="N224" s="14">
        <f t="shared" si="20"/>
        <v>6</v>
      </c>
      <c r="O224" s="15">
        <v>15</v>
      </c>
      <c r="P224" s="16">
        <f t="shared" si="22"/>
        <v>0.213859649122807</v>
      </c>
      <c r="Q224" s="5" t="str">
        <f t="shared" si="23"/>
        <v>High then 10%</v>
      </c>
      <c r="R224" s="5" t="str">
        <f t="shared" si="24"/>
        <v>High Then 20%</v>
      </c>
      <c r="S224" s="1" t="str">
        <f t="shared" si="25"/>
        <v>20% To 30% COGS</v>
      </c>
    </row>
    <row r="225" spans="1:19">
      <c r="A225" s="5" t="s">
        <v>17</v>
      </c>
      <c r="B225" s="5" t="s">
        <v>1943</v>
      </c>
      <c r="C225" s="6" t="s">
        <v>844</v>
      </c>
      <c r="D225" s="6" t="s">
        <v>845</v>
      </c>
      <c r="E225" s="6" t="s">
        <v>3</v>
      </c>
      <c r="F225" s="6" t="s">
        <v>280</v>
      </c>
      <c r="G225" s="6" t="s">
        <v>17</v>
      </c>
      <c r="H225" s="6" t="s">
        <v>226</v>
      </c>
      <c r="I225" s="6" t="s">
        <v>245</v>
      </c>
      <c r="J225" s="12">
        <v>100</v>
      </c>
      <c r="K225" s="12">
        <f t="shared" si="21"/>
        <v>95</v>
      </c>
      <c r="L225" s="13">
        <v>0</v>
      </c>
      <c r="M225" s="13">
        <v>20.93</v>
      </c>
      <c r="N225" s="14">
        <f t="shared" si="20"/>
        <v>5</v>
      </c>
      <c r="O225" s="15">
        <v>10</v>
      </c>
      <c r="P225" s="16">
        <f t="shared" si="22"/>
        <v>0.22031578947368399</v>
      </c>
      <c r="Q225" s="5" t="str">
        <f t="shared" si="23"/>
        <v>High then 10%</v>
      </c>
      <c r="R225" s="5" t="str">
        <f t="shared" si="24"/>
        <v>High Then 20%</v>
      </c>
      <c r="S225" s="1" t="str">
        <f t="shared" si="25"/>
        <v>20% To 30% COGS</v>
      </c>
    </row>
    <row r="226" spans="1:19">
      <c r="A226" s="5" t="s">
        <v>17</v>
      </c>
      <c r="B226" s="5" t="s">
        <v>1943</v>
      </c>
      <c r="C226" s="6" t="s">
        <v>846</v>
      </c>
      <c r="D226" s="6" t="s">
        <v>847</v>
      </c>
      <c r="E226" s="6" t="s">
        <v>3</v>
      </c>
      <c r="F226" s="6" t="s">
        <v>280</v>
      </c>
      <c r="G226" s="6" t="s">
        <v>17</v>
      </c>
      <c r="H226" s="6" t="s">
        <v>226</v>
      </c>
      <c r="I226" s="6" t="s">
        <v>245</v>
      </c>
      <c r="J226" s="12">
        <v>255</v>
      </c>
      <c r="K226" s="12">
        <f t="shared" si="21"/>
        <v>243.36799999999999</v>
      </c>
      <c r="L226" s="13">
        <v>22.36</v>
      </c>
      <c r="M226" s="13">
        <v>157.52000000000001</v>
      </c>
      <c r="N226" s="14">
        <f t="shared" si="20"/>
        <v>11.632</v>
      </c>
      <c r="O226" s="15">
        <v>17</v>
      </c>
      <c r="P226" s="16">
        <f t="shared" si="22"/>
        <v>0.64725025475822595</v>
      </c>
      <c r="Q226" s="5" t="str">
        <f t="shared" si="23"/>
        <v>High then 10%</v>
      </c>
      <c r="R226" s="5" t="str">
        <f t="shared" si="24"/>
        <v>High Then 20%</v>
      </c>
      <c r="S226" s="1" t="str">
        <f t="shared" si="25"/>
        <v>Above 30% COGS</v>
      </c>
    </row>
    <row r="227" spans="1:19">
      <c r="A227" s="5" t="s">
        <v>17</v>
      </c>
      <c r="B227" s="5" t="s">
        <v>1943</v>
      </c>
      <c r="C227" s="6" t="s">
        <v>848</v>
      </c>
      <c r="D227" s="6" t="s">
        <v>849</v>
      </c>
      <c r="E227" s="6" t="s">
        <v>3</v>
      </c>
      <c r="F227" s="6" t="s">
        <v>280</v>
      </c>
      <c r="G227" s="6" t="s">
        <v>17</v>
      </c>
      <c r="H227" s="6" t="s">
        <v>226</v>
      </c>
      <c r="I227" s="6" t="s">
        <v>245</v>
      </c>
      <c r="J227" s="12">
        <v>270</v>
      </c>
      <c r="K227" s="12">
        <f t="shared" si="21"/>
        <v>256.5</v>
      </c>
      <c r="L227" s="13">
        <v>0</v>
      </c>
      <c r="M227" s="13">
        <v>50.16</v>
      </c>
      <c r="N227" s="14">
        <f t="shared" si="20"/>
        <v>13.5</v>
      </c>
      <c r="O227" s="15">
        <v>15</v>
      </c>
      <c r="P227" s="16">
        <f t="shared" si="22"/>
        <v>0.19555555555555601</v>
      </c>
      <c r="Q227" s="5" t="str">
        <f t="shared" si="23"/>
        <v>High then 10%</v>
      </c>
      <c r="R227" s="5" t="str">
        <f t="shared" si="24"/>
        <v>Low Then 20%</v>
      </c>
      <c r="S227" s="1" t="str">
        <f t="shared" si="25"/>
        <v>10% To 20% COGS</v>
      </c>
    </row>
    <row r="228" spans="1:19">
      <c r="A228" s="5" t="s">
        <v>17</v>
      </c>
      <c r="B228" s="5" t="s">
        <v>1943</v>
      </c>
      <c r="C228" s="6" t="s">
        <v>850</v>
      </c>
      <c r="D228" s="6" t="s">
        <v>851</v>
      </c>
      <c r="E228" s="6" t="s">
        <v>3</v>
      </c>
      <c r="F228" s="6" t="s">
        <v>280</v>
      </c>
      <c r="G228" s="6" t="s">
        <v>17</v>
      </c>
      <c r="H228" s="6" t="s">
        <v>226</v>
      </c>
      <c r="I228" s="6" t="s">
        <v>245</v>
      </c>
      <c r="J228" s="12">
        <v>120</v>
      </c>
      <c r="K228" s="12">
        <f t="shared" si="21"/>
        <v>115.27800000000001</v>
      </c>
      <c r="L228" s="13">
        <v>25.56</v>
      </c>
      <c r="M228" s="13">
        <v>17.89</v>
      </c>
      <c r="N228" s="14">
        <f t="shared" si="20"/>
        <v>4.7220000000000004</v>
      </c>
      <c r="O228" s="15">
        <v>10</v>
      </c>
      <c r="P228" s="16">
        <f t="shared" si="22"/>
        <v>0.155190062284217</v>
      </c>
      <c r="Q228" s="5" t="str">
        <f t="shared" si="23"/>
        <v>High then 10%</v>
      </c>
      <c r="R228" s="5" t="str">
        <f t="shared" si="24"/>
        <v>Low Then 20%</v>
      </c>
      <c r="S228" s="1" t="str">
        <f t="shared" si="25"/>
        <v>10% To 20% COGS</v>
      </c>
    </row>
    <row r="229" spans="1:19">
      <c r="A229" s="5" t="s">
        <v>17</v>
      </c>
      <c r="B229" s="5" t="s">
        <v>1943</v>
      </c>
      <c r="C229" s="6" t="s">
        <v>852</v>
      </c>
      <c r="D229" s="6" t="s">
        <v>853</v>
      </c>
      <c r="E229" s="6" t="s">
        <v>3</v>
      </c>
      <c r="F229" s="6" t="s">
        <v>280</v>
      </c>
      <c r="G229" s="6" t="s">
        <v>17</v>
      </c>
      <c r="H229" s="6" t="s">
        <v>226</v>
      </c>
      <c r="I229" s="6" t="s">
        <v>259</v>
      </c>
      <c r="J229" s="12">
        <v>1125</v>
      </c>
      <c r="K229" s="12">
        <f t="shared" si="21"/>
        <v>1073.508</v>
      </c>
      <c r="L229" s="13">
        <v>95.16</v>
      </c>
      <c r="M229" s="13">
        <v>84.21</v>
      </c>
      <c r="N229" s="14">
        <f t="shared" si="20"/>
        <v>51.491999999999997</v>
      </c>
      <c r="O229" s="15">
        <v>15</v>
      </c>
      <c r="P229" s="16">
        <f t="shared" si="22"/>
        <v>7.8443756357661001E-2</v>
      </c>
      <c r="Q229" s="5" t="str">
        <f t="shared" si="23"/>
        <v>Low Then 10%</v>
      </c>
      <c r="R229" s="5" t="str">
        <f t="shared" si="24"/>
        <v>Low Then 20%</v>
      </c>
      <c r="S229" s="1" t="str">
        <f t="shared" si="25"/>
        <v>Below 10% COGS</v>
      </c>
    </row>
    <row r="230" spans="1:19">
      <c r="A230" s="5" t="s">
        <v>17</v>
      </c>
      <c r="B230" s="5" t="s">
        <v>1943</v>
      </c>
      <c r="C230" s="6" t="s">
        <v>854</v>
      </c>
      <c r="D230" s="6" t="s">
        <v>855</v>
      </c>
      <c r="E230" s="6" t="s">
        <v>3</v>
      </c>
      <c r="F230" s="6" t="s">
        <v>280</v>
      </c>
      <c r="G230" s="6" t="s">
        <v>17</v>
      </c>
      <c r="H230" s="6" t="s">
        <v>226</v>
      </c>
      <c r="I230" s="6" t="s">
        <v>259</v>
      </c>
      <c r="J230" s="12">
        <v>600</v>
      </c>
      <c r="K230" s="12">
        <f t="shared" si="21"/>
        <v>570</v>
      </c>
      <c r="L230" s="13">
        <v>0</v>
      </c>
      <c r="M230" s="13">
        <v>107.26</v>
      </c>
      <c r="N230" s="14">
        <f t="shared" si="20"/>
        <v>30</v>
      </c>
      <c r="O230" s="15">
        <v>20</v>
      </c>
      <c r="P230" s="16">
        <f t="shared" si="22"/>
        <v>0.188175438596491</v>
      </c>
      <c r="Q230" s="5" t="str">
        <f t="shared" si="23"/>
        <v>High then 10%</v>
      </c>
      <c r="R230" s="5" t="str">
        <f t="shared" si="24"/>
        <v>Low Then 20%</v>
      </c>
      <c r="S230" s="1" t="str">
        <f t="shared" si="25"/>
        <v>10% To 20% COGS</v>
      </c>
    </row>
    <row r="231" spans="1:19">
      <c r="A231" s="5" t="s">
        <v>17</v>
      </c>
      <c r="B231" s="5" t="s">
        <v>1943</v>
      </c>
      <c r="C231" s="6" t="s">
        <v>856</v>
      </c>
      <c r="D231" s="6" t="s">
        <v>857</v>
      </c>
      <c r="E231" s="6" t="s">
        <v>3</v>
      </c>
      <c r="F231" s="6" t="s">
        <v>280</v>
      </c>
      <c r="G231" s="6" t="s">
        <v>17</v>
      </c>
      <c r="H231" s="6" t="s">
        <v>226</v>
      </c>
      <c r="I231" s="6" t="s">
        <v>259</v>
      </c>
      <c r="J231" s="12">
        <v>1020</v>
      </c>
      <c r="K231" s="12">
        <f t="shared" si="21"/>
        <v>973.62249999999995</v>
      </c>
      <c r="L231" s="13">
        <v>92.45</v>
      </c>
      <c r="M231" s="13">
        <v>55.57</v>
      </c>
      <c r="N231" s="14">
        <f t="shared" si="20"/>
        <v>46.377499999999998</v>
      </c>
      <c r="O231" s="15">
        <v>34</v>
      </c>
      <c r="P231" s="16">
        <f t="shared" si="22"/>
        <v>5.7075509245113003E-2</v>
      </c>
      <c r="Q231" s="5" t="str">
        <f t="shared" si="23"/>
        <v>Low Then 10%</v>
      </c>
      <c r="R231" s="5" t="str">
        <f t="shared" si="24"/>
        <v>Low Then 20%</v>
      </c>
      <c r="S231" s="1" t="str">
        <f t="shared" si="25"/>
        <v>Below 10% COGS</v>
      </c>
    </row>
    <row r="232" spans="1:19">
      <c r="A232" s="5" t="s">
        <v>17</v>
      </c>
      <c r="B232" s="5" t="s">
        <v>1943</v>
      </c>
      <c r="C232" s="6" t="s">
        <v>858</v>
      </c>
      <c r="D232" s="6" t="s">
        <v>859</v>
      </c>
      <c r="E232" s="6" t="s">
        <v>3</v>
      </c>
      <c r="F232" s="6" t="s">
        <v>280</v>
      </c>
      <c r="G232" s="6" t="s">
        <v>17</v>
      </c>
      <c r="H232" s="6" t="s">
        <v>226</v>
      </c>
      <c r="I232" s="6" t="s">
        <v>259</v>
      </c>
      <c r="J232" s="12">
        <v>1200</v>
      </c>
      <c r="K232" s="12">
        <f t="shared" si="21"/>
        <v>1140</v>
      </c>
      <c r="L232" s="13">
        <v>0</v>
      </c>
      <c r="M232" s="13">
        <v>167.6</v>
      </c>
      <c r="N232" s="14">
        <f t="shared" si="20"/>
        <v>60</v>
      </c>
      <c r="O232" s="15">
        <v>12</v>
      </c>
      <c r="P232" s="16">
        <f t="shared" si="22"/>
        <v>0.14701754385964899</v>
      </c>
      <c r="Q232" s="5" t="str">
        <f t="shared" si="23"/>
        <v>High then 10%</v>
      </c>
      <c r="R232" s="5" t="str">
        <f t="shared" si="24"/>
        <v>Low Then 20%</v>
      </c>
      <c r="S232" s="1" t="str">
        <f t="shared" si="25"/>
        <v>10% To 20% COGS</v>
      </c>
    </row>
    <row r="233" spans="1:19">
      <c r="A233" s="5" t="s">
        <v>17</v>
      </c>
      <c r="B233" s="5" t="s">
        <v>1943</v>
      </c>
      <c r="C233" s="6" t="s">
        <v>860</v>
      </c>
      <c r="D233" s="6" t="s">
        <v>861</v>
      </c>
      <c r="E233" s="6" t="s">
        <v>3</v>
      </c>
      <c r="F233" s="6" t="s">
        <v>280</v>
      </c>
      <c r="G233" s="6" t="s">
        <v>17</v>
      </c>
      <c r="H233" s="6" t="s">
        <v>226</v>
      </c>
      <c r="I233" s="6" t="s">
        <v>259</v>
      </c>
      <c r="J233" s="12">
        <v>529</v>
      </c>
      <c r="K233" s="12">
        <f t="shared" si="21"/>
        <v>505.67700000000002</v>
      </c>
      <c r="L233" s="13">
        <v>62.54</v>
      </c>
      <c r="M233" s="13">
        <v>58.66</v>
      </c>
      <c r="N233" s="14">
        <f t="shared" si="20"/>
        <v>23.323</v>
      </c>
      <c r="O233" s="15">
        <v>23</v>
      </c>
      <c r="P233" s="16">
        <f t="shared" si="22"/>
        <v>0.116002903038896</v>
      </c>
      <c r="Q233" s="5" t="str">
        <f t="shared" si="23"/>
        <v>High then 10%</v>
      </c>
      <c r="R233" s="5" t="str">
        <f t="shared" si="24"/>
        <v>Low Then 20%</v>
      </c>
      <c r="S233" s="1" t="str">
        <f t="shared" si="25"/>
        <v>10% To 20% COGS</v>
      </c>
    </row>
    <row r="234" spans="1:19">
      <c r="A234" s="5" t="s">
        <v>17</v>
      </c>
      <c r="B234" s="5" t="s">
        <v>1943</v>
      </c>
      <c r="C234" s="6" t="s">
        <v>873</v>
      </c>
      <c r="D234" s="6" t="s">
        <v>874</v>
      </c>
      <c r="E234" s="6" t="s">
        <v>3</v>
      </c>
      <c r="F234" s="6" t="s">
        <v>280</v>
      </c>
      <c r="G234" s="6" t="s">
        <v>17</v>
      </c>
      <c r="H234" s="6" t="s">
        <v>226</v>
      </c>
      <c r="I234" s="6" t="s">
        <v>875</v>
      </c>
      <c r="J234" s="12">
        <v>1360</v>
      </c>
      <c r="K234" s="12">
        <f t="shared" si="21"/>
        <v>1297.3924999999999</v>
      </c>
      <c r="L234" s="13">
        <v>107.85</v>
      </c>
      <c r="M234" s="13">
        <v>123.33</v>
      </c>
      <c r="N234" s="14">
        <f t="shared" si="20"/>
        <v>62.607500000000002</v>
      </c>
      <c r="O234" s="15">
        <v>16</v>
      </c>
      <c r="P234" s="16">
        <f t="shared" si="22"/>
        <v>9.5059898989704295E-2</v>
      </c>
      <c r="Q234" s="5" t="str">
        <f t="shared" si="23"/>
        <v>Low Then 10%</v>
      </c>
      <c r="R234" s="5" t="str">
        <f t="shared" si="24"/>
        <v>Low Then 20%</v>
      </c>
      <c r="S234" s="1" t="str">
        <f t="shared" si="25"/>
        <v>Below 10% COGS</v>
      </c>
    </row>
    <row r="235" spans="1:19">
      <c r="A235" s="5" t="s">
        <v>17</v>
      </c>
      <c r="B235" s="5" t="s">
        <v>1943</v>
      </c>
      <c r="C235" s="6" t="s">
        <v>876</v>
      </c>
      <c r="D235" s="6" t="s">
        <v>877</v>
      </c>
      <c r="E235" s="6" t="s">
        <v>3</v>
      </c>
      <c r="F235" s="6" t="s">
        <v>280</v>
      </c>
      <c r="G235" s="6" t="s">
        <v>17</v>
      </c>
      <c r="H235" s="6" t="s">
        <v>226</v>
      </c>
      <c r="I235" s="6" t="s">
        <v>240</v>
      </c>
      <c r="J235" s="12">
        <v>100</v>
      </c>
      <c r="K235" s="12">
        <f t="shared" si="21"/>
        <v>95.426000000000002</v>
      </c>
      <c r="L235" s="13">
        <v>8.52</v>
      </c>
      <c r="M235" s="13">
        <v>33.26</v>
      </c>
      <c r="N235" s="14">
        <f t="shared" si="20"/>
        <v>4.5739999999999998</v>
      </c>
      <c r="O235" s="15">
        <v>10</v>
      </c>
      <c r="P235" s="16">
        <f t="shared" si="22"/>
        <v>0.34854232599082002</v>
      </c>
      <c r="Q235" s="5" t="str">
        <f t="shared" si="23"/>
        <v>High then 10%</v>
      </c>
      <c r="R235" s="5" t="str">
        <f t="shared" si="24"/>
        <v>High Then 20%</v>
      </c>
      <c r="S235" s="1" t="str">
        <f t="shared" si="25"/>
        <v>Above 30% COGS</v>
      </c>
    </row>
    <row r="236" spans="1:19">
      <c r="A236" s="5" t="s">
        <v>17</v>
      </c>
      <c r="B236" s="5" t="s">
        <v>1943</v>
      </c>
      <c r="C236" s="6" t="s">
        <v>878</v>
      </c>
      <c r="D236" s="6" t="s">
        <v>879</v>
      </c>
      <c r="E236" s="6" t="s">
        <v>3</v>
      </c>
      <c r="F236" s="6" t="s">
        <v>280</v>
      </c>
      <c r="G236" s="6" t="s">
        <v>17</v>
      </c>
      <c r="H236" s="6" t="s">
        <v>226</v>
      </c>
      <c r="I236" s="6" t="s">
        <v>240</v>
      </c>
      <c r="J236" s="12">
        <v>225</v>
      </c>
      <c r="K236" s="12">
        <f t="shared" si="21"/>
        <v>213.75</v>
      </c>
      <c r="L236" s="13">
        <v>0</v>
      </c>
      <c r="M236" s="13">
        <v>39.31</v>
      </c>
      <c r="N236" s="14">
        <f t="shared" si="20"/>
        <v>11.25</v>
      </c>
      <c r="O236" s="15">
        <v>3</v>
      </c>
      <c r="P236" s="16">
        <f t="shared" si="22"/>
        <v>0.18390643274853799</v>
      </c>
      <c r="Q236" s="5" t="str">
        <f t="shared" si="23"/>
        <v>High then 10%</v>
      </c>
      <c r="R236" s="5" t="str">
        <f t="shared" si="24"/>
        <v>Low Then 20%</v>
      </c>
      <c r="S236" s="1" t="str">
        <f t="shared" si="25"/>
        <v>10% To 20% COGS</v>
      </c>
    </row>
    <row r="237" spans="1:19">
      <c r="A237" s="5" t="s">
        <v>17</v>
      </c>
      <c r="B237" s="5" t="s">
        <v>1943</v>
      </c>
      <c r="C237" s="6" t="s">
        <v>880</v>
      </c>
      <c r="D237" s="6" t="s">
        <v>881</v>
      </c>
      <c r="E237" s="6" t="s">
        <v>3</v>
      </c>
      <c r="F237" s="6" t="s">
        <v>280</v>
      </c>
      <c r="G237" s="6" t="s">
        <v>17</v>
      </c>
      <c r="H237" s="6" t="s">
        <v>226</v>
      </c>
      <c r="I237" s="6" t="s">
        <v>240</v>
      </c>
      <c r="J237" s="12">
        <v>285</v>
      </c>
      <c r="K237" s="12">
        <f t="shared" si="21"/>
        <v>270.75</v>
      </c>
      <c r="L237" s="13">
        <v>0</v>
      </c>
      <c r="M237" s="13">
        <v>71.87</v>
      </c>
      <c r="N237" s="14">
        <f t="shared" si="20"/>
        <v>14.25</v>
      </c>
      <c r="O237" s="15">
        <v>3</v>
      </c>
      <c r="P237" s="16">
        <f t="shared" si="22"/>
        <v>0.26544783010157003</v>
      </c>
      <c r="Q237" s="5" t="str">
        <f t="shared" si="23"/>
        <v>High then 10%</v>
      </c>
      <c r="R237" s="5" t="str">
        <f t="shared" si="24"/>
        <v>High Then 20%</v>
      </c>
      <c r="S237" s="1" t="str">
        <f t="shared" si="25"/>
        <v>20% To 30% COGS</v>
      </c>
    </row>
    <row r="238" spans="1:19">
      <c r="A238" s="5" t="s">
        <v>17</v>
      </c>
      <c r="B238" s="5" t="s">
        <v>1943</v>
      </c>
      <c r="C238" s="6" t="s">
        <v>882</v>
      </c>
      <c r="D238" s="6" t="s">
        <v>883</v>
      </c>
      <c r="E238" s="6" t="s">
        <v>3</v>
      </c>
      <c r="F238" s="6" t="s">
        <v>280</v>
      </c>
      <c r="G238" s="6" t="s">
        <v>17</v>
      </c>
      <c r="H238" s="6" t="s">
        <v>226</v>
      </c>
      <c r="I238" s="6" t="s">
        <v>240</v>
      </c>
      <c r="J238" s="12">
        <v>20</v>
      </c>
      <c r="K238" s="12">
        <f t="shared" si="21"/>
        <v>19.213000000000001</v>
      </c>
      <c r="L238" s="13">
        <v>4.26</v>
      </c>
      <c r="M238" s="13">
        <v>5.56</v>
      </c>
      <c r="N238" s="14">
        <f t="shared" si="20"/>
        <v>0.78700000000000003</v>
      </c>
      <c r="O238" s="15">
        <v>2</v>
      </c>
      <c r="P238" s="16">
        <f t="shared" si="22"/>
        <v>0.28938739395201202</v>
      </c>
      <c r="Q238" s="5" t="str">
        <f t="shared" si="23"/>
        <v>High then 10%</v>
      </c>
      <c r="R238" s="5" t="str">
        <f t="shared" si="24"/>
        <v>High Then 20%</v>
      </c>
      <c r="S238" s="1" t="str">
        <f t="shared" si="25"/>
        <v>20% To 30% COGS</v>
      </c>
    </row>
    <row r="239" spans="1:19">
      <c r="A239" s="5" t="s">
        <v>17</v>
      </c>
      <c r="B239" s="5" t="s">
        <v>1943</v>
      </c>
      <c r="C239" s="6" t="s">
        <v>884</v>
      </c>
      <c r="D239" s="6" t="s">
        <v>885</v>
      </c>
      <c r="E239" s="6" t="s">
        <v>3</v>
      </c>
      <c r="F239" s="6" t="s">
        <v>280</v>
      </c>
      <c r="G239" s="6" t="s">
        <v>17</v>
      </c>
      <c r="H239" s="6" t="s">
        <v>226</v>
      </c>
      <c r="I239" s="6" t="s">
        <v>227</v>
      </c>
      <c r="J239" s="12">
        <v>310</v>
      </c>
      <c r="K239" s="12">
        <f t="shared" si="21"/>
        <v>294.92599999999999</v>
      </c>
      <c r="L239" s="13">
        <v>8.52</v>
      </c>
      <c r="M239" s="13">
        <v>108.59</v>
      </c>
      <c r="N239" s="14">
        <f t="shared" si="20"/>
        <v>15.074</v>
      </c>
      <c r="O239" s="15">
        <v>30</v>
      </c>
      <c r="P239" s="16">
        <f t="shared" si="22"/>
        <v>0.36819405545797901</v>
      </c>
      <c r="Q239" s="5" t="str">
        <f t="shared" si="23"/>
        <v>High then 10%</v>
      </c>
      <c r="R239" s="5" t="str">
        <f t="shared" si="24"/>
        <v>High Then 20%</v>
      </c>
      <c r="S239" s="1" t="str">
        <f t="shared" si="25"/>
        <v>Above 30% COGS</v>
      </c>
    </row>
    <row r="240" spans="1:19">
      <c r="A240" s="5" t="s">
        <v>17</v>
      </c>
      <c r="B240" s="5" t="s">
        <v>1943</v>
      </c>
      <c r="C240" s="6" t="s">
        <v>886</v>
      </c>
      <c r="D240" s="6" t="s">
        <v>887</v>
      </c>
      <c r="E240" s="6" t="s">
        <v>3</v>
      </c>
      <c r="F240" s="6" t="s">
        <v>280</v>
      </c>
      <c r="G240" s="6" t="s">
        <v>17</v>
      </c>
      <c r="H240" s="6" t="s">
        <v>226</v>
      </c>
      <c r="I240" s="6" t="s">
        <v>227</v>
      </c>
      <c r="J240" s="12">
        <v>120</v>
      </c>
      <c r="K240" s="12">
        <f t="shared" si="21"/>
        <v>114.32</v>
      </c>
      <c r="L240" s="13">
        <v>6.4</v>
      </c>
      <c r="M240" s="13">
        <v>34.42</v>
      </c>
      <c r="N240" s="14">
        <f t="shared" si="20"/>
        <v>5.68</v>
      </c>
      <c r="O240" s="15">
        <v>20</v>
      </c>
      <c r="P240" s="16">
        <f t="shared" si="22"/>
        <v>0.301084674597621</v>
      </c>
      <c r="Q240" s="5" t="str">
        <f t="shared" si="23"/>
        <v>High then 10%</v>
      </c>
      <c r="R240" s="5" t="str">
        <f t="shared" si="24"/>
        <v>High Then 20%</v>
      </c>
      <c r="S240" s="1" t="str">
        <f t="shared" si="25"/>
        <v>Above 30% COGS</v>
      </c>
    </row>
    <row r="241" spans="1:19">
      <c r="A241" s="5" t="s">
        <v>17</v>
      </c>
      <c r="B241" s="5" t="s">
        <v>1943</v>
      </c>
      <c r="C241" s="6" t="s">
        <v>888</v>
      </c>
      <c r="D241" s="6" t="s">
        <v>889</v>
      </c>
      <c r="E241" s="6" t="s">
        <v>3</v>
      </c>
      <c r="F241" s="6" t="s">
        <v>280</v>
      </c>
      <c r="G241" s="6" t="s">
        <v>17</v>
      </c>
      <c r="H241" s="6" t="s">
        <v>226</v>
      </c>
      <c r="I241" s="6" t="s">
        <v>227</v>
      </c>
      <c r="J241" s="12">
        <v>160</v>
      </c>
      <c r="K241" s="12">
        <f t="shared" si="21"/>
        <v>152.42599999999999</v>
      </c>
      <c r="L241" s="13">
        <v>8.52</v>
      </c>
      <c r="M241" s="13">
        <v>28.01</v>
      </c>
      <c r="N241" s="14">
        <f t="shared" si="20"/>
        <v>7.5739999999999998</v>
      </c>
      <c r="O241" s="15">
        <v>20</v>
      </c>
      <c r="P241" s="16">
        <f t="shared" si="22"/>
        <v>0.18376130056552001</v>
      </c>
      <c r="Q241" s="5" t="str">
        <f t="shared" si="23"/>
        <v>High then 10%</v>
      </c>
      <c r="R241" s="5" t="str">
        <f t="shared" si="24"/>
        <v>Low Then 20%</v>
      </c>
      <c r="S241" s="1" t="str">
        <f t="shared" si="25"/>
        <v>10% To 20% COGS</v>
      </c>
    </row>
    <row r="242" spans="1:19">
      <c r="A242" s="5" t="s">
        <v>156</v>
      </c>
      <c r="B242" s="5" t="s">
        <v>1943</v>
      </c>
      <c r="C242" s="6" t="s">
        <v>890</v>
      </c>
      <c r="D242" s="6" t="s">
        <v>891</v>
      </c>
      <c r="E242" s="6" t="s">
        <v>3</v>
      </c>
      <c r="F242" s="6" t="s">
        <v>280</v>
      </c>
      <c r="G242" s="6" t="s">
        <v>17</v>
      </c>
      <c r="H242" s="6" t="s">
        <v>165</v>
      </c>
      <c r="I242" s="6" t="s">
        <v>227</v>
      </c>
      <c r="J242" s="12">
        <v>160</v>
      </c>
      <c r="K242" s="12">
        <f t="shared" si="21"/>
        <v>152</v>
      </c>
      <c r="L242" s="13">
        <v>0</v>
      </c>
      <c r="M242" s="13">
        <v>25.29</v>
      </c>
      <c r="N242" s="14">
        <f t="shared" si="20"/>
        <v>8</v>
      </c>
      <c r="O242" s="15">
        <v>8</v>
      </c>
      <c r="P242" s="16">
        <f t="shared" si="22"/>
        <v>0.16638157894736799</v>
      </c>
      <c r="Q242" s="5" t="str">
        <f t="shared" si="23"/>
        <v>High then 10%</v>
      </c>
      <c r="R242" s="5" t="str">
        <f t="shared" si="24"/>
        <v>Low Then 20%</v>
      </c>
      <c r="S242" s="1" t="str">
        <f t="shared" si="25"/>
        <v>10% To 20% COGS</v>
      </c>
    </row>
    <row r="243" spans="1:19">
      <c r="A243" s="5" t="s">
        <v>17</v>
      </c>
      <c r="B243" s="5" t="s">
        <v>1943</v>
      </c>
      <c r="C243" s="6" t="s">
        <v>892</v>
      </c>
      <c r="D243" s="6" t="s">
        <v>893</v>
      </c>
      <c r="E243" s="6" t="s">
        <v>3</v>
      </c>
      <c r="F243" s="6" t="s">
        <v>280</v>
      </c>
      <c r="G243" s="6" t="s">
        <v>17</v>
      </c>
      <c r="H243" s="6" t="s">
        <v>226</v>
      </c>
      <c r="I243" s="6" t="s">
        <v>227</v>
      </c>
      <c r="J243" s="12">
        <v>120</v>
      </c>
      <c r="K243" s="12">
        <f t="shared" si="21"/>
        <v>114.31950000000001</v>
      </c>
      <c r="L243" s="13">
        <v>6.39</v>
      </c>
      <c r="M243" s="13">
        <v>42.48</v>
      </c>
      <c r="N243" s="14">
        <f t="shared" si="20"/>
        <v>5.6805000000000003</v>
      </c>
      <c r="O243" s="15">
        <v>20</v>
      </c>
      <c r="P243" s="16">
        <f t="shared" si="22"/>
        <v>0.371590148662302</v>
      </c>
      <c r="Q243" s="5" t="str">
        <f t="shared" si="23"/>
        <v>High then 10%</v>
      </c>
      <c r="R243" s="5" t="str">
        <f t="shared" si="24"/>
        <v>High Then 20%</v>
      </c>
      <c r="S243" s="1" t="str">
        <f t="shared" si="25"/>
        <v>Above 30% COGS</v>
      </c>
    </row>
    <row r="244" spans="1:19">
      <c r="A244" s="5" t="s">
        <v>17</v>
      </c>
      <c r="B244" s="5" t="s">
        <v>1948</v>
      </c>
      <c r="C244" s="6" t="s">
        <v>940</v>
      </c>
      <c r="D244" s="6" t="s">
        <v>941</v>
      </c>
      <c r="E244" s="6" t="s">
        <v>3</v>
      </c>
      <c r="F244" s="6" t="s">
        <v>16</v>
      </c>
      <c r="G244" s="6" t="s">
        <v>43</v>
      </c>
      <c r="H244" s="6" t="s">
        <v>18</v>
      </c>
      <c r="I244" s="6" t="s">
        <v>942</v>
      </c>
      <c r="J244" s="12">
        <v>8175</v>
      </c>
      <c r="K244" s="12">
        <f t="shared" si="21"/>
        <v>7196.7</v>
      </c>
      <c r="L244" s="13">
        <v>22.5</v>
      </c>
      <c r="M244" s="13">
        <v>535.45050793650796</v>
      </c>
      <c r="N244" s="14">
        <f t="shared" ref="N244:N307" si="26">(J244-L244)*12%</f>
        <v>978.3</v>
      </c>
      <c r="O244" s="15">
        <v>109</v>
      </c>
      <c r="P244" s="16">
        <f t="shared" si="22"/>
        <v>7.4402227123057496E-2</v>
      </c>
      <c r="Q244" s="5" t="str">
        <f t="shared" si="23"/>
        <v>Low Then 10%</v>
      </c>
      <c r="R244" s="5" t="str">
        <f t="shared" si="24"/>
        <v>Low Then 20%</v>
      </c>
      <c r="S244" s="1" t="str">
        <f t="shared" si="25"/>
        <v>Below 10% COGS</v>
      </c>
    </row>
    <row r="245" spans="1:19">
      <c r="A245" s="5" t="s">
        <v>17</v>
      </c>
      <c r="B245" s="5" t="s">
        <v>1948</v>
      </c>
      <c r="C245" s="8" t="s">
        <v>940</v>
      </c>
      <c r="D245" s="8" t="s">
        <v>941</v>
      </c>
      <c r="E245" s="8" t="s">
        <v>3</v>
      </c>
      <c r="F245" s="6" t="s">
        <v>16</v>
      </c>
      <c r="G245" s="6" t="s">
        <v>17</v>
      </c>
      <c r="H245" s="6" t="s">
        <v>18</v>
      </c>
      <c r="I245" s="6" t="s">
        <v>942</v>
      </c>
      <c r="J245" s="12">
        <v>2250</v>
      </c>
      <c r="K245" s="12">
        <f t="shared" si="21"/>
        <v>1980</v>
      </c>
      <c r="L245" s="13">
        <v>0</v>
      </c>
      <c r="M245" s="13">
        <v>148</v>
      </c>
      <c r="N245" s="14">
        <f t="shared" si="26"/>
        <v>270</v>
      </c>
      <c r="O245" s="15">
        <v>30</v>
      </c>
      <c r="P245" s="16">
        <f t="shared" si="22"/>
        <v>7.4747474747474701E-2</v>
      </c>
      <c r="Q245" s="5" t="str">
        <f t="shared" si="23"/>
        <v>Low Then 10%</v>
      </c>
      <c r="R245" s="5" t="str">
        <f t="shared" si="24"/>
        <v>Low Then 20%</v>
      </c>
      <c r="S245" s="1" t="str">
        <f t="shared" si="25"/>
        <v>Below 10% COGS</v>
      </c>
    </row>
    <row r="246" spans="1:19">
      <c r="A246" s="5" t="s">
        <v>17</v>
      </c>
      <c r="B246" s="5" t="s">
        <v>1948</v>
      </c>
      <c r="C246" s="6" t="s">
        <v>943</v>
      </c>
      <c r="D246" s="6" t="s">
        <v>944</v>
      </c>
      <c r="E246" s="6" t="s">
        <v>3</v>
      </c>
      <c r="F246" s="6" t="s">
        <v>16</v>
      </c>
      <c r="G246" s="6" t="s">
        <v>43</v>
      </c>
      <c r="H246" s="6" t="s">
        <v>18</v>
      </c>
      <c r="I246" s="6" t="s">
        <v>942</v>
      </c>
      <c r="J246" s="12">
        <v>3960</v>
      </c>
      <c r="K246" s="12">
        <f t="shared" si="21"/>
        <v>3488.1815999999999</v>
      </c>
      <c r="L246" s="13">
        <v>28.18</v>
      </c>
      <c r="M246" s="13">
        <v>586.16</v>
      </c>
      <c r="N246" s="14">
        <f t="shared" si="26"/>
        <v>471.8184</v>
      </c>
      <c r="O246" s="15">
        <v>44</v>
      </c>
      <c r="P246" s="16">
        <f t="shared" si="22"/>
        <v>0.16804170975502</v>
      </c>
      <c r="Q246" s="5" t="str">
        <f t="shared" si="23"/>
        <v>High then 10%</v>
      </c>
      <c r="R246" s="5" t="str">
        <f t="shared" si="24"/>
        <v>Low Then 20%</v>
      </c>
      <c r="S246" s="1" t="str">
        <f t="shared" si="25"/>
        <v>10% To 20% COGS</v>
      </c>
    </row>
    <row r="247" spans="1:19">
      <c r="A247" s="5" t="s">
        <v>17</v>
      </c>
      <c r="B247" s="5" t="s">
        <v>1948</v>
      </c>
      <c r="C247" s="8" t="s">
        <v>943</v>
      </c>
      <c r="D247" s="8" t="s">
        <v>944</v>
      </c>
      <c r="E247" s="8" t="s">
        <v>3</v>
      </c>
      <c r="F247" s="6" t="s">
        <v>16</v>
      </c>
      <c r="G247" s="6" t="s">
        <v>17</v>
      </c>
      <c r="H247" s="6" t="s">
        <v>18</v>
      </c>
      <c r="I247" s="6" t="s">
        <v>942</v>
      </c>
      <c r="J247" s="12">
        <v>1170</v>
      </c>
      <c r="K247" s="12">
        <f t="shared" si="21"/>
        <v>1029.5999999999999</v>
      </c>
      <c r="L247" s="13">
        <v>0</v>
      </c>
      <c r="M247" s="13">
        <v>173.06</v>
      </c>
      <c r="N247" s="14">
        <f t="shared" si="26"/>
        <v>140.4</v>
      </c>
      <c r="O247" s="15">
        <v>13</v>
      </c>
      <c r="P247" s="16">
        <f t="shared" si="22"/>
        <v>0.16808469308469301</v>
      </c>
      <c r="Q247" s="5" t="str">
        <f t="shared" si="23"/>
        <v>High then 10%</v>
      </c>
      <c r="R247" s="5" t="str">
        <f t="shared" si="24"/>
        <v>Low Then 20%</v>
      </c>
      <c r="S247" s="1" t="str">
        <f t="shared" si="25"/>
        <v>10% To 20% COGS</v>
      </c>
    </row>
    <row r="248" spans="1:19">
      <c r="A248" s="5" t="s">
        <v>17</v>
      </c>
      <c r="B248" s="5" t="s">
        <v>1948</v>
      </c>
      <c r="C248" s="6" t="s">
        <v>945</v>
      </c>
      <c r="D248" s="6" t="s">
        <v>946</v>
      </c>
      <c r="E248" s="6" t="s">
        <v>3</v>
      </c>
      <c r="F248" s="6" t="s">
        <v>16</v>
      </c>
      <c r="G248" s="6" t="s">
        <v>43</v>
      </c>
      <c r="H248" s="6" t="s">
        <v>18</v>
      </c>
      <c r="I248" s="6" t="s">
        <v>942</v>
      </c>
      <c r="J248" s="12">
        <v>1495</v>
      </c>
      <c r="K248" s="12">
        <f t="shared" si="21"/>
        <v>1317.94</v>
      </c>
      <c r="L248" s="13">
        <v>19.5</v>
      </c>
      <c r="M248" s="13">
        <v>164.578</v>
      </c>
      <c r="N248" s="14">
        <f t="shared" si="26"/>
        <v>177.06</v>
      </c>
      <c r="O248" s="15">
        <v>23</v>
      </c>
      <c r="P248" s="16">
        <f t="shared" si="22"/>
        <v>0.124875183999272</v>
      </c>
      <c r="Q248" s="5" t="str">
        <f t="shared" si="23"/>
        <v>High then 10%</v>
      </c>
      <c r="R248" s="5" t="str">
        <f t="shared" si="24"/>
        <v>Low Then 20%</v>
      </c>
      <c r="S248" s="1" t="str">
        <f t="shared" si="25"/>
        <v>10% To 20% COGS</v>
      </c>
    </row>
    <row r="249" spans="1:19">
      <c r="A249" s="5" t="s">
        <v>17</v>
      </c>
      <c r="B249" s="5" t="s">
        <v>1948</v>
      </c>
      <c r="C249" s="8" t="s">
        <v>945</v>
      </c>
      <c r="D249" s="8" t="s">
        <v>946</v>
      </c>
      <c r="E249" s="8" t="s">
        <v>3</v>
      </c>
      <c r="F249" s="6" t="s">
        <v>16</v>
      </c>
      <c r="G249" s="6" t="s">
        <v>17</v>
      </c>
      <c r="H249" s="6" t="s">
        <v>18</v>
      </c>
      <c r="I249" s="6" t="s">
        <v>942</v>
      </c>
      <c r="J249" s="12">
        <v>520</v>
      </c>
      <c r="K249" s="12">
        <f t="shared" si="21"/>
        <v>463.84</v>
      </c>
      <c r="L249" s="13">
        <v>52</v>
      </c>
      <c r="M249" s="13">
        <v>57.24</v>
      </c>
      <c r="N249" s="14">
        <f t="shared" si="26"/>
        <v>56.16</v>
      </c>
      <c r="O249" s="15">
        <v>8</v>
      </c>
      <c r="P249" s="16">
        <f t="shared" si="22"/>
        <v>0.123404622283546</v>
      </c>
      <c r="Q249" s="5" t="str">
        <f t="shared" si="23"/>
        <v>High then 10%</v>
      </c>
      <c r="R249" s="5" t="str">
        <f t="shared" si="24"/>
        <v>Low Then 20%</v>
      </c>
      <c r="S249" s="1" t="str">
        <f t="shared" si="25"/>
        <v>10% To 20% COGS</v>
      </c>
    </row>
    <row r="250" spans="1:19">
      <c r="A250" s="5" t="s">
        <v>17</v>
      </c>
      <c r="B250" s="5" t="s">
        <v>1948</v>
      </c>
      <c r="C250" s="6" t="s">
        <v>947</v>
      </c>
      <c r="D250" s="6" t="s">
        <v>948</v>
      </c>
      <c r="E250" s="6" t="s">
        <v>3</v>
      </c>
      <c r="F250" s="6" t="s">
        <v>16</v>
      </c>
      <c r="G250" s="6" t="s">
        <v>43</v>
      </c>
      <c r="H250" s="6" t="s">
        <v>18</v>
      </c>
      <c r="I250" s="6" t="s">
        <v>942</v>
      </c>
      <c r="J250" s="12">
        <v>2925</v>
      </c>
      <c r="K250" s="12">
        <f t="shared" si="21"/>
        <v>2574</v>
      </c>
      <c r="L250" s="13">
        <v>0</v>
      </c>
      <c r="M250" s="13">
        <v>432.99099999999999</v>
      </c>
      <c r="N250" s="14">
        <f t="shared" si="26"/>
        <v>351</v>
      </c>
      <c r="O250" s="15">
        <v>39</v>
      </c>
      <c r="P250" s="16">
        <f t="shared" si="22"/>
        <v>0.16821717171717199</v>
      </c>
      <c r="Q250" s="5" t="str">
        <f t="shared" si="23"/>
        <v>High then 10%</v>
      </c>
      <c r="R250" s="5" t="str">
        <f t="shared" si="24"/>
        <v>Low Then 20%</v>
      </c>
      <c r="S250" s="1" t="str">
        <f t="shared" si="25"/>
        <v>10% To 20% COGS</v>
      </c>
    </row>
    <row r="251" spans="1:19">
      <c r="A251" s="5" t="s">
        <v>17</v>
      </c>
      <c r="B251" s="5" t="s">
        <v>1948</v>
      </c>
      <c r="C251" s="8" t="s">
        <v>947</v>
      </c>
      <c r="D251" s="8" t="s">
        <v>948</v>
      </c>
      <c r="E251" s="8" t="s">
        <v>3</v>
      </c>
      <c r="F251" s="6" t="s">
        <v>16</v>
      </c>
      <c r="G251" s="6" t="s">
        <v>17</v>
      </c>
      <c r="H251" s="6" t="s">
        <v>18</v>
      </c>
      <c r="I251" s="6" t="s">
        <v>942</v>
      </c>
      <c r="J251" s="12">
        <v>1275</v>
      </c>
      <c r="K251" s="12">
        <f t="shared" si="21"/>
        <v>1127.4000000000001</v>
      </c>
      <c r="L251" s="13">
        <v>45</v>
      </c>
      <c r="M251" s="13">
        <v>188.66</v>
      </c>
      <c r="N251" s="14">
        <f t="shared" si="26"/>
        <v>147.6</v>
      </c>
      <c r="O251" s="15">
        <v>17</v>
      </c>
      <c r="P251" s="16">
        <f t="shared" si="22"/>
        <v>0.16734078410502001</v>
      </c>
      <c r="Q251" s="5" t="str">
        <f t="shared" si="23"/>
        <v>High then 10%</v>
      </c>
      <c r="R251" s="5" t="str">
        <f t="shared" si="24"/>
        <v>Low Then 20%</v>
      </c>
      <c r="S251" s="1" t="str">
        <f t="shared" si="25"/>
        <v>10% To 20% COGS</v>
      </c>
    </row>
    <row r="252" spans="1:19">
      <c r="A252" s="5" t="s">
        <v>17</v>
      </c>
      <c r="B252" s="5" t="s">
        <v>1948</v>
      </c>
      <c r="C252" s="6" t="s">
        <v>949</v>
      </c>
      <c r="D252" s="6" t="s">
        <v>950</v>
      </c>
      <c r="E252" s="6" t="s">
        <v>3</v>
      </c>
      <c r="F252" s="6" t="s">
        <v>16</v>
      </c>
      <c r="G252" s="6" t="s">
        <v>43</v>
      </c>
      <c r="H252" s="6" t="s">
        <v>18</v>
      </c>
      <c r="I252" s="6" t="s">
        <v>942</v>
      </c>
      <c r="J252" s="12">
        <v>720</v>
      </c>
      <c r="K252" s="12">
        <f t="shared" si="21"/>
        <v>633.6</v>
      </c>
      <c r="L252" s="13">
        <v>0</v>
      </c>
      <c r="M252" s="13">
        <v>125.66500000000001</v>
      </c>
      <c r="N252" s="14">
        <f t="shared" si="26"/>
        <v>86.4</v>
      </c>
      <c r="O252" s="15">
        <v>8</v>
      </c>
      <c r="P252" s="16">
        <f t="shared" si="22"/>
        <v>0.19833491161616201</v>
      </c>
      <c r="Q252" s="5" t="str">
        <f t="shared" si="23"/>
        <v>High then 10%</v>
      </c>
      <c r="R252" s="5" t="str">
        <f t="shared" si="24"/>
        <v>Low Then 20%</v>
      </c>
      <c r="S252" s="1" t="str">
        <f t="shared" si="25"/>
        <v>10% To 20% COGS</v>
      </c>
    </row>
    <row r="253" spans="1:19">
      <c r="A253" s="5" t="s">
        <v>17</v>
      </c>
      <c r="B253" s="5" t="s">
        <v>1948</v>
      </c>
      <c r="C253" s="8" t="s">
        <v>949</v>
      </c>
      <c r="D253" s="8" t="s">
        <v>950</v>
      </c>
      <c r="E253" s="8" t="s">
        <v>3</v>
      </c>
      <c r="F253" s="6" t="s">
        <v>16</v>
      </c>
      <c r="G253" s="6" t="s">
        <v>17</v>
      </c>
      <c r="H253" s="6" t="s">
        <v>18</v>
      </c>
      <c r="I253" s="6" t="s">
        <v>942</v>
      </c>
      <c r="J253" s="12">
        <v>180</v>
      </c>
      <c r="K253" s="12">
        <f t="shared" si="21"/>
        <v>158.4</v>
      </c>
      <c r="L253" s="13">
        <v>0</v>
      </c>
      <c r="M253" s="13">
        <v>31.52</v>
      </c>
      <c r="N253" s="14">
        <f t="shared" si="26"/>
        <v>21.6</v>
      </c>
      <c r="O253" s="15">
        <v>2</v>
      </c>
      <c r="P253" s="16">
        <f t="shared" si="22"/>
        <v>0.19898989898989899</v>
      </c>
      <c r="Q253" s="5" t="str">
        <f t="shared" si="23"/>
        <v>High then 10%</v>
      </c>
      <c r="R253" s="5" t="str">
        <f t="shared" si="24"/>
        <v>Low Then 20%</v>
      </c>
      <c r="S253" s="1" t="str">
        <f t="shared" si="25"/>
        <v>10% To 20% COGS</v>
      </c>
    </row>
    <row r="254" spans="1:19">
      <c r="A254" s="5" t="s">
        <v>17</v>
      </c>
      <c r="B254" s="5" t="s">
        <v>1948</v>
      </c>
      <c r="C254" s="6" t="s">
        <v>951</v>
      </c>
      <c r="D254" s="6" t="s">
        <v>952</v>
      </c>
      <c r="E254" s="6" t="s">
        <v>3</v>
      </c>
      <c r="F254" s="6" t="s">
        <v>16</v>
      </c>
      <c r="G254" s="6" t="s">
        <v>427</v>
      </c>
      <c r="H254" s="6" t="s">
        <v>18</v>
      </c>
      <c r="I254" s="6" t="s">
        <v>942</v>
      </c>
      <c r="J254" s="12">
        <v>630</v>
      </c>
      <c r="K254" s="12">
        <f t="shared" si="21"/>
        <v>554.4</v>
      </c>
      <c r="L254" s="13">
        <v>0</v>
      </c>
      <c r="M254" s="13">
        <v>166.32</v>
      </c>
      <c r="N254" s="14">
        <f t="shared" si="26"/>
        <v>75.599999999999994</v>
      </c>
      <c r="O254" s="15">
        <v>14</v>
      </c>
      <c r="P254" s="16">
        <f t="shared" si="22"/>
        <v>0.3</v>
      </c>
      <c r="Q254" s="5" t="str">
        <f t="shared" si="23"/>
        <v>High then 10%</v>
      </c>
      <c r="R254" s="5" t="str">
        <f t="shared" si="24"/>
        <v>High Then 20%</v>
      </c>
      <c r="S254" s="1" t="str">
        <f t="shared" si="25"/>
        <v>20% To 30% COGS</v>
      </c>
    </row>
    <row r="255" spans="1:19">
      <c r="A255" s="5" t="s">
        <v>17</v>
      </c>
      <c r="B255" s="5" t="s">
        <v>1948</v>
      </c>
      <c r="C255" s="8" t="s">
        <v>951</v>
      </c>
      <c r="D255" s="8" t="s">
        <v>952</v>
      </c>
      <c r="E255" s="8" t="s">
        <v>3</v>
      </c>
      <c r="F255" s="6" t="s">
        <v>16</v>
      </c>
      <c r="G255" s="6" t="s">
        <v>17</v>
      </c>
      <c r="H255" s="6" t="s">
        <v>18</v>
      </c>
      <c r="I255" s="6" t="s">
        <v>942</v>
      </c>
      <c r="J255" s="12">
        <v>495</v>
      </c>
      <c r="K255" s="12">
        <f t="shared" si="21"/>
        <v>435.67439999999999</v>
      </c>
      <c r="L255" s="13">
        <v>0.62</v>
      </c>
      <c r="M255" s="13">
        <v>130.68</v>
      </c>
      <c r="N255" s="14">
        <f t="shared" si="26"/>
        <v>59.325600000000001</v>
      </c>
      <c r="O255" s="15">
        <v>11</v>
      </c>
      <c r="P255" s="16">
        <f t="shared" si="22"/>
        <v>0.29994876908076301</v>
      </c>
      <c r="Q255" s="5" t="str">
        <f t="shared" si="23"/>
        <v>High then 10%</v>
      </c>
      <c r="R255" s="5" t="str">
        <f t="shared" si="24"/>
        <v>High Then 20%</v>
      </c>
      <c r="S255" s="1" t="str">
        <f t="shared" si="25"/>
        <v>20% To 30% COGS</v>
      </c>
    </row>
    <row r="256" spans="1:19">
      <c r="A256" s="5" t="s">
        <v>17</v>
      </c>
      <c r="B256" s="5" t="s">
        <v>1948</v>
      </c>
      <c r="C256" s="8" t="s">
        <v>951</v>
      </c>
      <c r="D256" s="8" t="s">
        <v>952</v>
      </c>
      <c r="E256" s="8" t="s">
        <v>3</v>
      </c>
      <c r="F256" s="6" t="s">
        <v>16</v>
      </c>
      <c r="G256" s="6" t="s">
        <v>156</v>
      </c>
      <c r="H256" s="6" t="s">
        <v>18</v>
      </c>
      <c r="I256" s="6" t="s">
        <v>942</v>
      </c>
      <c r="J256" s="12">
        <v>45</v>
      </c>
      <c r="K256" s="12">
        <f t="shared" si="21"/>
        <v>39.6</v>
      </c>
      <c r="L256" s="13">
        <v>0</v>
      </c>
      <c r="M256" s="13">
        <v>11.88</v>
      </c>
      <c r="N256" s="14">
        <f t="shared" si="26"/>
        <v>5.4</v>
      </c>
      <c r="O256" s="15">
        <v>1</v>
      </c>
      <c r="P256" s="16">
        <f t="shared" si="22"/>
        <v>0.3</v>
      </c>
      <c r="Q256" s="5" t="str">
        <f t="shared" si="23"/>
        <v>High then 10%</v>
      </c>
      <c r="R256" s="5" t="str">
        <f t="shared" si="24"/>
        <v>High Then 20%</v>
      </c>
      <c r="S256" s="1" t="str">
        <f t="shared" si="25"/>
        <v>20% To 30% COGS</v>
      </c>
    </row>
    <row r="257" spans="1:19">
      <c r="A257" s="5" t="s">
        <v>17</v>
      </c>
      <c r="B257" s="5" t="s">
        <v>1948</v>
      </c>
      <c r="C257" s="6" t="s">
        <v>953</v>
      </c>
      <c r="D257" s="6" t="s">
        <v>954</v>
      </c>
      <c r="E257" s="6" t="s">
        <v>3</v>
      </c>
      <c r="F257" s="6" t="s">
        <v>16</v>
      </c>
      <c r="G257" s="6" t="s">
        <v>427</v>
      </c>
      <c r="H257" s="6" t="s">
        <v>18</v>
      </c>
      <c r="I257" s="6" t="s">
        <v>942</v>
      </c>
      <c r="J257" s="12">
        <v>520</v>
      </c>
      <c r="K257" s="12">
        <f t="shared" si="21"/>
        <v>457.6</v>
      </c>
      <c r="L257" s="13">
        <v>0</v>
      </c>
      <c r="M257" s="13">
        <v>60.02</v>
      </c>
      <c r="N257" s="14">
        <f t="shared" si="26"/>
        <v>62.4</v>
      </c>
      <c r="O257" s="15">
        <v>8</v>
      </c>
      <c r="P257" s="16">
        <f t="shared" si="22"/>
        <v>0.13116258741258699</v>
      </c>
      <c r="Q257" s="5" t="str">
        <f t="shared" si="23"/>
        <v>High then 10%</v>
      </c>
      <c r="R257" s="5" t="str">
        <f t="shared" si="24"/>
        <v>Low Then 20%</v>
      </c>
      <c r="S257" s="1" t="str">
        <f t="shared" si="25"/>
        <v>10% To 20% COGS</v>
      </c>
    </row>
    <row r="258" spans="1:19">
      <c r="A258" s="5" t="s">
        <v>17</v>
      </c>
      <c r="B258" s="5" t="s">
        <v>1948</v>
      </c>
      <c r="C258" s="8" t="s">
        <v>953</v>
      </c>
      <c r="D258" s="8" t="s">
        <v>954</v>
      </c>
      <c r="E258" s="8" t="s">
        <v>3</v>
      </c>
      <c r="F258" s="6" t="s">
        <v>16</v>
      </c>
      <c r="G258" s="6" t="s">
        <v>17</v>
      </c>
      <c r="H258" s="6" t="s">
        <v>18</v>
      </c>
      <c r="I258" s="6" t="s">
        <v>942</v>
      </c>
      <c r="J258" s="12">
        <v>195</v>
      </c>
      <c r="K258" s="12">
        <f t="shared" ref="K258:K321" si="27">J258-N258</f>
        <v>171.6</v>
      </c>
      <c r="L258" s="13">
        <v>0</v>
      </c>
      <c r="M258" s="13">
        <v>22.25</v>
      </c>
      <c r="N258" s="14">
        <f t="shared" si="26"/>
        <v>23.4</v>
      </c>
      <c r="O258" s="15">
        <v>3</v>
      </c>
      <c r="P258" s="16">
        <f t="shared" ref="P258:P321" si="28">IFERROR(M258/K258,100%)</f>
        <v>0.129662004662005</v>
      </c>
      <c r="Q258" s="5" t="str">
        <f t="shared" ref="Q258:Q321" si="29">IF(P258&gt;10%,"High then 10%","Low Then 10%")</f>
        <v>High then 10%</v>
      </c>
      <c r="R258" s="5" t="str">
        <f t="shared" ref="R258:R321" si="30">IF(P258&gt;20%,"High Then 20%","Low Then 20%")</f>
        <v>Low Then 20%</v>
      </c>
      <c r="S258" s="1" t="str">
        <f t="shared" ref="S258:S321" si="31">IF(P258=100%,"Modifier",IF(P258&gt;30%,"Above 30% COGS",IF(P258&gt;20%,"20% To 30% COGS",IF(P258&gt;10%,"10% To 20% COGS",IF(P258&gt;0%,"Below 10% COGS","Open Items")))))</f>
        <v>10% To 20% COGS</v>
      </c>
    </row>
    <row r="259" spans="1:19">
      <c r="A259" s="5" t="s">
        <v>17</v>
      </c>
      <c r="B259" s="5" t="s">
        <v>1948</v>
      </c>
      <c r="C259" s="6" t="s">
        <v>955</v>
      </c>
      <c r="D259" s="6" t="s">
        <v>956</v>
      </c>
      <c r="E259" s="6" t="s">
        <v>3</v>
      </c>
      <c r="F259" s="6" t="s">
        <v>16</v>
      </c>
      <c r="G259" s="6" t="s">
        <v>427</v>
      </c>
      <c r="H259" s="6" t="s">
        <v>18</v>
      </c>
      <c r="I259" s="6" t="s">
        <v>942</v>
      </c>
      <c r="J259" s="12">
        <v>825</v>
      </c>
      <c r="K259" s="12">
        <f t="shared" si="27"/>
        <v>726</v>
      </c>
      <c r="L259" s="13">
        <v>0</v>
      </c>
      <c r="M259" s="13">
        <v>68.628333333333302</v>
      </c>
      <c r="N259" s="14">
        <f t="shared" si="26"/>
        <v>99</v>
      </c>
      <c r="O259" s="15">
        <v>11</v>
      </c>
      <c r="P259" s="16">
        <f t="shared" si="28"/>
        <v>9.4529384756657397E-2</v>
      </c>
      <c r="Q259" s="5" t="str">
        <f t="shared" si="29"/>
        <v>Low Then 10%</v>
      </c>
      <c r="R259" s="5" t="str">
        <f t="shared" si="30"/>
        <v>Low Then 20%</v>
      </c>
      <c r="S259" s="1" t="str">
        <f t="shared" si="31"/>
        <v>Below 10% COGS</v>
      </c>
    </row>
    <row r="260" spans="1:19">
      <c r="A260" s="5" t="s">
        <v>17</v>
      </c>
      <c r="B260" s="5" t="s">
        <v>1948</v>
      </c>
      <c r="C260" s="8" t="s">
        <v>955</v>
      </c>
      <c r="D260" s="8" t="s">
        <v>956</v>
      </c>
      <c r="E260" s="8" t="s">
        <v>3</v>
      </c>
      <c r="F260" s="6" t="s">
        <v>16</v>
      </c>
      <c r="G260" s="6" t="s">
        <v>17</v>
      </c>
      <c r="H260" s="6" t="s">
        <v>18</v>
      </c>
      <c r="I260" s="6" t="s">
        <v>942</v>
      </c>
      <c r="J260" s="12">
        <v>900</v>
      </c>
      <c r="K260" s="12">
        <f t="shared" si="27"/>
        <v>799.2</v>
      </c>
      <c r="L260" s="13">
        <v>60</v>
      </c>
      <c r="M260" s="13">
        <v>74.739999999999995</v>
      </c>
      <c r="N260" s="14">
        <f t="shared" si="26"/>
        <v>100.8</v>
      </c>
      <c r="O260" s="15">
        <v>12</v>
      </c>
      <c r="P260" s="16">
        <f t="shared" si="28"/>
        <v>9.3518518518518501E-2</v>
      </c>
      <c r="Q260" s="5" t="str">
        <f t="shared" si="29"/>
        <v>Low Then 10%</v>
      </c>
      <c r="R260" s="5" t="str">
        <f t="shared" si="30"/>
        <v>Low Then 20%</v>
      </c>
      <c r="S260" s="1" t="str">
        <f t="shared" si="31"/>
        <v>Below 10% COGS</v>
      </c>
    </row>
    <row r="261" spans="1:19">
      <c r="A261" s="5" t="s">
        <v>17</v>
      </c>
      <c r="B261" s="5" t="s">
        <v>1948</v>
      </c>
      <c r="C261" s="8" t="s">
        <v>955</v>
      </c>
      <c r="D261" s="8" t="s">
        <v>956</v>
      </c>
      <c r="E261" s="8" t="s">
        <v>3</v>
      </c>
      <c r="F261" s="6" t="s">
        <v>16</v>
      </c>
      <c r="G261" s="6" t="s">
        <v>429</v>
      </c>
      <c r="H261" s="6" t="s">
        <v>18</v>
      </c>
      <c r="I261" s="6" t="s">
        <v>942</v>
      </c>
      <c r="J261" s="12">
        <v>1050</v>
      </c>
      <c r="K261" s="12">
        <f t="shared" si="27"/>
        <v>924</v>
      </c>
      <c r="L261" s="13">
        <v>0</v>
      </c>
      <c r="M261" s="13">
        <v>86.864999999999995</v>
      </c>
      <c r="N261" s="14">
        <f t="shared" si="26"/>
        <v>126</v>
      </c>
      <c r="O261" s="15">
        <v>14</v>
      </c>
      <c r="P261" s="16">
        <f t="shared" si="28"/>
        <v>9.4009740259740293E-2</v>
      </c>
      <c r="Q261" s="5" t="str">
        <f t="shared" si="29"/>
        <v>Low Then 10%</v>
      </c>
      <c r="R261" s="5" t="str">
        <f t="shared" si="30"/>
        <v>Low Then 20%</v>
      </c>
      <c r="S261" s="1" t="str">
        <f t="shared" si="31"/>
        <v>Below 10% COGS</v>
      </c>
    </row>
    <row r="262" spans="1:19">
      <c r="A262" s="5" t="s">
        <v>17</v>
      </c>
      <c r="B262" s="5" t="s">
        <v>1948</v>
      </c>
      <c r="C262" s="6" t="s">
        <v>957</v>
      </c>
      <c r="D262" s="6" t="s">
        <v>958</v>
      </c>
      <c r="E262" s="6" t="s">
        <v>3</v>
      </c>
      <c r="F262" s="6" t="s">
        <v>16</v>
      </c>
      <c r="G262" s="6" t="s">
        <v>427</v>
      </c>
      <c r="H262" s="6" t="s">
        <v>18</v>
      </c>
      <c r="I262" s="6" t="s">
        <v>942</v>
      </c>
      <c r="J262" s="12">
        <v>380</v>
      </c>
      <c r="K262" s="12">
        <f t="shared" si="27"/>
        <v>334.4</v>
      </c>
      <c r="L262" s="13">
        <v>0</v>
      </c>
      <c r="M262" s="13">
        <v>68.584999999999994</v>
      </c>
      <c r="N262" s="14">
        <f t="shared" si="26"/>
        <v>45.6</v>
      </c>
      <c r="O262" s="15">
        <v>4</v>
      </c>
      <c r="P262" s="16">
        <f t="shared" si="28"/>
        <v>0.20509868421052599</v>
      </c>
      <c r="Q262" s="5" t="str">
        <f t="shared" si="29"/>
        <v>High then 10%</v>
      </c>
      <c r="R262" s="5" t="str">
        <f t="shared" si="30"/>
        <v>High Then 20%</v>
      </c>
      <c r="S262" s="1" t="str">
        <f t="shared" si="31"/>
        <v>20% To 30% COGS</v>
      </c>
    </row>
    <row r="263" spans="1:19">
      <c r="A263" s="5" t="s">
        <v>17</v>
      </c>
      <c r="B263" s="5" t="s">
        <v>1948</v>
      </c>
      <c r="C263" s="8" t="s">
        <v>957</v>
      </c>
      <c r="D263" s="8" t="s">
        <v>958</v>
      </c>
      <c r="E263" s="8" t="s">
        <v>3</v>
      </c>
      <c r="F263" s="6" t="s">
        <v>16</v>
      </c>
      <c r="G263" s="6" t="s">
        <v>17</v>
      </c>
      <c r="H263" s="6" t="s">
        <v>18</v>
      </c>
      <c r="I263" s="6" t="s">
        <v>942</v>
      </c>
      <c r="J263" s="12">
        <v>190</v>
      </c>
      <c r="K263" s="12">
        <f t="shared" si="27"/>
        <v>169.48</v>
      </c>
      <c r="L263" s="13">
        <v>19</v>
      </c>
      <c r="M263" s="13">
        <v>34.274999999999999</v>
      </c>
      <c r="N263" s="14">
        <f t="shared" si="26"/>
        <v>20.52</v>
      </c>
      <c r="O263" s="15">
        <v>2</v>
      </c>
      <c r="P263" s="16">
        <f t="shared" si="28"/>
        <v>0.20223625206514001</v>
      </c>
      <c r="Q263" s="5" t="str">
        <f t="shared" si="29"/>
        <v>High then 10%</v>
      </c>
      <c r="R263" s="5" t="str">
        <f t="shared" si="30"/>
        <v>High Then 20%</v>
      </c>
      <c r="S263" s="1" t="str">
        <f t="shared" si="31"/>
        <v>20% To 30% COGS</v>
      </c>
    </row>
    <row r="264" spans="1:19">
      <c r="A264" s="5" t="s">
        <v>17</v>
      </c>
      <c r="B264" s="5" t="s">
        <v>1948</v>
      </c>
      <c r="C264" s="6" t="s">
        <v>959</v>
      </c>
      <c r="D264" s="6" t="s">
        <v>960</v>
      </c>
      <c r="E264" s="6" t="s">
        <v>3</v>
      </c>
      <c r="F264" s="6" t="s">
        <v>16</v>
      </c>
      <c r="G264" s="6" t="s">
        <v>427</v>
      </c>
      <c r="H264" s="6" t="s">
        <v>18</v>
      </c>
      <c r="I264" s="6" t="s">
        <v>942</v>
      </c>
      <c r="J264" s="12">
        <v>420</v>
      </c>
      <c r="K264" s="12">
        <f t="shared" si="27"/>
        <v>369.6</v>
      </c>
      <c r="L264" s="13">
        <v>0</v>
      </c>
      <c r="M264" s="13">
        <v>52.36</v>
      </c>
      <c r="N264" s="14">
        <f t="shared" si="26"/>
        <v>50.4</v>
      </c>
      <c r="O264" s="15">
        <v>12</v>
      </c>
      <c r="P264" s="16">
        <f t="shared" si="28"/>
        <v>0.141666666666667</v>
      </c>
      <c r="Q264" s="5" t="str">
        <f t="shared" si="29"/>
        <v>High then 10%</v>
      </c>
      <c r="R264" s="5" t="str">
        <f t="shared" si="30"/>
        <v>Low Then 20%</v>
      </c>
      <c r="S264" s="1" t="str">
        <f t="shared" si="31"/>
        <v>10% To 20% COGS</v>
      </c>
    </row>
    <row r="265" spans="1:19">
      <c r="A265" s="5" t="s">
        <v>17</v>
      </c>
      <c r="B265" s="5" t="s">
        <v>1948</v>
      </c>
      <c r="C265" s="8" t="s">
        <v>959</v>
      </c>
      <c r="D265" s="8" t="s">
        <v>960</v>
      </c>
      <c r="E265" s="8" t="s">
        <v>3</v>
      </c>
      <c r="F265" s="6" t="s">
        <v>16</v>
      </c>
      <c r="G265" s="6" t="s">
        <v>17</v>
      </c>
      <c r="H265" s="6" t="s">
        <v>18</v>
      </c>
      <c r="I265" s="6" t="s">
        <v>942</v>
      </c>
      <c r="J265" s="12">
        <v>665</v>
      </c>
      <c r="K265" s="12">
        <f t="shared" si="27"/>
        <v>586.88</v>
      </c>
      <c r="L265" s="13">
        <v>14</v>
      </c>
      <c r="M265" s="13">
        <v>82.729696969697002</v>
      </c>
      <c r="N265" s="14">
        <f t="shared" si="26"/>
        <v>78.12</v>
      </c>
      <c r="O265" s="15">
        <v>19</v>
      </c>
      <c r="P265" s="16">
        <f t="shared" si="28"/>
        <v>0.140965268827864</v>
      </c>
      <c r="Q265" s="5" t="str">
        <f t="shared" si="29"/>
        <v>High then 10%</v>
      </c>
      <c r="R265" s="5" t="str">
        <f t="shared" si="30"/>
        <v>Low Then 20%</v>
      </c>
      <c r="S265" s="1" t="str">
        <f t="shared" si="31"/>
        <v>10% To 20% COGS</v>
      </c>
    </row>
    <row r="266" spans="1:19">
      <c r="A266" s="5" t="s">
        <v>17</v>
      </c>
      <c r="B266" s="5" t="s">
        <v>1948</v>
      </c>
      <c r="C266" s="8" t="s">
        <v>959</v>
      </c>
      <c r="D266" s="8" t="s">
        <v>960</v>
      </c>
      <c r="E266" s="8" t="s">
        <v>3</v>
      </c>
      <c r="F266" s="6" t="s">
        <v>16</v>
      </c>
      <c r="G266" s="6" t="s">
        <v>429</v>
      </c>
      <c r="H266" s="6" t="s">
        <v>18</v>
      </c>
      <c r="I266" s="6" t="s">
        <v>942</v>
      </c>
      <c r="J266" s="12">
        <v>1015</v>
      </c>
      <c r="K266" s="12">
        <f t="shared" si="27"/>
        <v>893.2</v>
      </c>
      <c r="L266" s="13">
        <v>0</v>
      </c>
      <c r="M266" s="13">
        <v>126.896666666667</v>
      </c>
      <c r="N266" s="14">
        <f t="shared" si="26"/>
        <v>121.8</v>
      </c>
      <c r="O266" s="15">
        <v>29</v>
      </c>
      <c r="P266" s="16">
        <f t="shared" si="28"/>
        <v>0.142069711897298</v>
      </c>
      <c r="Q266" s="5" t="str">
        <f t="shared" si="29"/>
        <v>High then 10%</v>
      </c>
      <c r="R266" s="5" t="str">
        <f t="shared" si="30"/>
        <v>Low Then 20%</v>
      </c>
      <c r="S266" s="1" t="str">
        <f t="shared" si="31"/>
        <v>10% To 20% COGS</v>
      </c>
    </row>
    <row r="267" spans="1:19">
      <c r="A267" s="5" t="s">
        <v>17</v>
      </c>
      <c r="B267" s="5" t="s">
        <v>1948</v>
      </c>
      <c r="C267" s="6" t="s">
        <v>961</v>
      </c>
      <c r="D267" s="6" t="s">
        <v>962</v>
      </c>
      <c r="E267" s="6" t="s">
        <v>3</v>
      </c>
      <c r="F267" s="6" t="s">
        <v>16</v>
      </c>
      <c r="G267" s="6" t="s">
        <v>17</v>
      </c>
      <c r="H267" s="6" t="s">
        <v>18</v>
      </c>
      <c r="I267" s="6" t="s">
        <v>963</v>
      </c>
      <c r="J267" s="12">
        <v>165</v>
      </c>
      <c r="K267" s="12">
        <f t="shared" si="27"/>
        <v>147.18</v>
      </c>
      <c r="L267" s="13">
        <v>16.5</v>
      </c>
      <c r="M267" s="13">
        <v>43.06</v>
      </c>
      <c r="N267" s="14">
        <f t="shared" si="26"/>
        <v>17.82</v>
      </c>
      <c r="O267" s="15">
        <v>3</v>
      </c>
      <c r="P267" s="16">
        <f t="shared" si="28"/>
        <v>0.29256692485392</v>
      </c>
      <c r="Q267" s="5" t="str">
        <f t="shared" si="29"/>
        <v>High then 10%</v>
      </c>
      <c r="R267" s="5" t="str">
        <f t="shared" si="30"/>
        <v>High Then 20%</v>
      </c>
      <c r="S267" s="1" t="str">
        <f t="shared" si="31"/>
        <v>20% To 30% COGS</v>
      </c>
    </row>
    <row r="268" spans="1:19">
      <c r="A268" s="5" t="s">
        <v>17</v>
      </c>
      <c r="B268" s="5" t="s">
        <v>1948</v>
      </c>
      <c r="C268" s="8" t="s">
        <v>961</v>
      </c>
      <c r="D268" s="8" t="s">
        <v>962</v>
      </c>
      <c r="E268" s="8" t="s">
        <v>3</v>
      </c>
      <c r="F268" s="6" t="s">
        <v>16</v>
      </c>
      <c r="G268" s="6" t="s">
        <v>429</v>
      </c>
      <c r="H268" s="6" t="s">
        <v>18</v>
      </c>
      <c r="I268" s="6" t="s">
        <v>963</v>
      </c>
      <c r="J268" s="12">
        <v>110</v>
      </c>
      <c r="K268" s="12">
        <f t="shared" si="27"/>
        <v>96.8</v>
      </c>
      <c r="L268" s="13">
        <v>0</v>
      </c>
      <c r="M268" s="13">
        <v>30.45</v>
      </c>
      <c r="N268" s="14">
        <f t="shared" si="26"/>
        <v>13.2</v>
      </c>
      <c r="O268" s="15">
        <v>2</v>
      </c>
      <c r="P268" s="16">
        <f t="shared" si="28"/>
        <v>0.314566115702479</v>
      </c>
      <c r="Q268" s="5" t="str">
        <f t="shared" si="29"/>
        <v>High then 10%</v>
      </c>
      <c r="R268" s="5" t="str">
        <f t="shared" si="30"/>
        <v>High Then 20%</v>
      </c>
      <c r="S268" s="1" t="str">
        <f t="shared" si="31"/>
        <v>Above 30% COGS</v>
      </c>
    </row>
    <row r="269" spans="1:19">
      <c r="A269" s="5" t="s">
        <v>17</v>
      </c>
      <c r="B269" s="5" t="s">
        <v>1948</v>
      </c>
      <c r="C269" s="6" t="s">
        <v>964</v>
      </c>
      <c r="D269" s="6" t="s">
        <v>965</v>
      </c>
      <c r="E269" s="6" t="s">
        <v>3</v>
      </c>
      <c r="F269" s="6" t="s">
        <v>16</v>
      </c>
      <c r="G269" s="6" t="s">
        <v>17</v>
      </c>
      <c r="H269" s="6" t="s">
        <v>18</v>
      </c>
      <c r="I269" s="6" t="s">
        <v>963</v>
      </c>
      <c r="J269" s="12">
        <v>935</v>
      </c>
      <c r="K269" s="12">
        <f t="shared" si="27"/>
        <v>824.31439999999998</v>
      </c>
      <c r="L269" s="13">
        <v>12.62</v>
      </c>
      <c r="M269" s="13">
        <v>110.93</v>
      </c>
      <c r="N269" s="14">
        <f t="shared" si="26"/>
        <v>110.68559999999999</v>
      </c>
      <c r="O269" s="15">
        <v>17</v>
      </c>
      <c r="P269" s="16">
        <f t="shared" si="28"/>
        <v>0.13457243983606301</v>
      </c>
      <c r="Q269" s="5" t="str">
        <f t="shared" si="29"/>
        <v>High then 10%</v>
      </c>
      <c r="R269" s="5" t="str">
        <f t="shared" si="30"/>
        <v>Low Then 20%</v>
      </c>
      <c r="S269" s="1" t="str">
        <f t="shared" si="31"/>
        <v>10% To 20% COGS</v>
      </c>
    </row>
    <row r="270" spans="1:19">
      <c r="A270" s="5" t="s">
        <v>17</v>
      </c>
      <c r="B270" s="5" t="s">
        <v>1948</v>
      </c>
      <c r="C270" s="6" t="s">
        <v>966</v>
      </c>
      <c r="D270" s="6" t="s">
        <v>967</v>
      </c>
      <c r="E270" s="6" t="s">
        <v>3</v>
      </c>
      <c r="F270" s="6" t="s">
        <v>16</v>
      </c>
      <c r="G270" s="6" t="s">
        <v>17</v>
      </c>
      <c r="H270" s="6" t="s">
        <v>18</v>
      </c>
      <c r="I270" s="6" t="s">
        <v>963</v>
      </c>
      <c r="J270" s="12">
        <v>600</v>
      </c>
      <c r="K270" s="12">
        <f t="shared" si="27"/>
        <v>529.79999999999995</v>
      </c>
      <c r="L270" s="13">
        <v>15</v>
      </c>
      <c r="M270" s="13">
        <v>110.5025</v>
      </c>
      <c r="N270" s="14">
        <f t="shared" si="26"/>
        <v>70.2</v>
      </c>
      <c r="O270" s="15">
        <v>8</v>
      </c>
      <c r="P270" s="16">
        <f t="shared" si="28"/>
        <v>0.20857399018497499</v>
      </c>
      <c r="Q270" s="5" t="str">
        <f t="shared" si="29"/>
        <v>High then 10%</v>
      </c>
      <c r="R270" s="5" t="str">
        <f t="shared" si="30"/>
        <v>High Then 20%</v>
      </c>
      <c r="S270" s="1" t="str">
        <f t="shared" si="31"/>
        <v>20% To 30% COGS</v>
      </c>
    </row>
    <row r="271" spans="1:19">
      <c r="A271" s="5" t="s">
        <v>156</v>
      </c>
      <c r="B271" s="5" t="s">
        <v>1953</v>
      </c>
      <c r="C271" s="6" t="s">
        <v>968</v>
      </c>
      <c r="D271" s="6" t="s">
        <v>969</v>
      </c>
      <c r="E271" s="6" t="s">
        <v>3</v>
      </c>
      <c r="F271" s="6" t="s">
        <v>16</v>
      </c>
      <c r="G271" s="6" t="s">
        <v>156</v>
      </c>
      <c r="H271" s="6" t="s">
        <v>655</v>
      </c>
      <c r="I271" s="6" t="s">
        <v>963</v>
      </c>
      <c r="J271" s="12">
        <v>440</v>
      </c>
      <c r="K271" s="12">
        <f t="shared" si="27"/>
        <v>388.52</v>
      </c>
      <c r="L271" s="13">
        <v>11</v>
      </c>
      <c r="M271" s="13">
        <v>74.010000000000005</v>
      </c>
      <c r="N271" s="14">
        <f t="shared" si="26"/>
        <v>51.48</v>
      </c>
      <c r="O271" s="15">
        <v>8</v>
      </c>
      <c r="P271" s="16">
        <f t="shared" si="28"/>
        <v>0.190492123957583</v>
      </c>
      <c r="Q271" s="5" t="str">
        <f t="shared" si="29"/>
        <v>High then 10%</v>
      </c>
      <c r="R271" s="5" t="str">
        <f t="shared" si="30"/>
        <v>Low Then 20%</v>
      </c>
      <c r="S271" s="1" t="str">
        <f t="shared" si="31"/>
        <v>10% To 20% COGS</v>
      </c>
    </row>
    <row r="272" spans="1:19">
      <c r="A272" s="5" t="s">
        <v>17</v>
      </c>
      <c r="B272" s="5" t="s">
        <v>1948</v>
      </c>
      <c r="C272" s="6" t="s">
        <v>970</v>
      </c>
      <c r="D272" s="6" t="s">
        <v>971</v>
      </c>
      <c r="E272" s="6" t="s">
        <v>3</v>
      </c>
      <c r="F272" s="6" t="s">
        <v>16</v>
      </c>
      <c r="G272" s="6" t="s">
        <v>17</v>
      </c>
      <c r="H272" s="6" t="s">
        <v>18</v>
      </c>
      <c r="I272" s="6" t="s">
        <v>963</v>
      </c>
      <c r="J272" s="12">
        <v>210</v>
      </c>
      <c r="K272" s="12">
        <f t="shared" si="27"/>
        <v>184.8</v>
      </c>
      <c r="L272" s="13">
        <v>0</v>
      </c>
      <c r="M272" s="13">
        <v>30.76</v>
      </c>
      <c r="N272" s="14">
        <f t="shared" si="26"/>
        <v>25.2</v>
      </c>
      <c r="O272" s="15">
        <v>7</v>
      </c>
      <c r="P272" s="16">
        <f t="shared" si="28"/>
        <v>0.16645021645021599</v>
      </c>
      <c r="Q272" s="5" t="str">
        <f t="shared" si="29"/>
        <v>High then 10%</v>
      </c>
      <c r="R272" s="5" t="str">
        <f t="shared" si="30"/>
        <v>Low Then 20%</v>
      </c>
      <c r="S272" s="1" t="str">
        <f t="shared" si="31"/>
        <v>10% To 20% COGS</v>
      </c>
    </row>
    <row r="273" spans="1:19">
      <c r="A273" s="5" t="s">
        <v>17</v>
      </c>
      <c r="B273" s="5" t="s">
        <v>1948</v>
      </c>
      <c r="C273" s="8" t="s">
        <v>970</v>
      </c>
      <c r="D273" s="8" t="s">
        <v>971</v>
      </c>
      <c r="E273" s="8" t="s">
        <v>3</v>
      </c>
      <c r="F273" s="6" t="s">
        <v>16</v>
      </c>
      <c r="G273" s="6" t="s">
        <v>429</v>
      </c>
      <c r="H273" s="6" t="s">
        <v>18</v>
      </c>
      <c r="I273" s="6" t="s">
        <v>963</v>
      </c>
      <c r="J273" s="12">
        <v>60</v>
      </c>
      <c r="K273" s="12">
        <f t="shared" si="27"/>
        <v>52.8</v>
      </c>
      <c r="L273" s="13">
        <v>0</v>
      </c>
      <c r="M273" s="13">
        <v>8.75</v>
      </c>
      <c r="N273" s="14">
        <f t="shared" si="26"/>
        <v>7.2</v>
      </c>
      <c r="O273" s="15">
        <v>2</v>
      </c>
      <c r="P273" s="16">
        <f t="shared" si="28"/>
        <v>0.16571969696969699</v>
      </c>
      <c r="Q273" s="5" t="str">
        <f t="shared" si="29"/>
        <v>High then 10%</v>
      </c>
      <c r="R273" s="5" t="str">
        <f t="shared" si="30"/>
        <v>Low Then 20%</v>
      </c>
      <c r="S273" s="1" t="str">
        <f t="shared" si="31"/>
        <v>10% To 20% COGS</v>
      </c>
    </row>
    <row r="274" spans="1:19">
      <c r="A274" s="5" t="s">
        <v>17</v>
      </c>
      <c r="B274" s="5" t="s">
        <v>1948</v>
      </c>
      <c r="C274" s="6" t="s">
        <v>972</v>
      </c>
      <c r="D274" s="6" t="s">
        <v>973</v>
      </c>
      <c r="E274" s="6" t="s">
        <v>3</v>
      </c>
      <c r="F274" s="6" t="s">
        <v>16</v>
      </c>
      <c r="G274" s="6" t="s">
        <v>17</v>
      </c>
      <c r="H274" s="6" t="s">
        <v>18</v>
      </c>
      <c r="I274" s="6" t="s">
        <v>963</v>
      </c>
      <c r="J274" s="12">
        <v>390</v>
      </c>
      <c r="K274" s="12">
        <f t="shared" si="27"/>
        <v>344.76</v>
      </c>
      <c r="L274" s="13">
        <v>13</v>
      </c>
      <c r="M274" s="13">
        <v>51.28</v>
      </c>
      <c r="N274" s="14">
        <f t="shared" si="26"/>
        <v>45.24</v>
      </c>
      <c r="O274" s="15">
        <v>6</v>
      </c>
      <c r="P274" s="16">
        <f t="shared" si="28"/>
        <v>0.14874115326604001</v>
      </c>
      <c r="Q274" s="5" t="str">
        <f t="shared" si="29"/>
        <v>High then 10%</v>
      </c>
      <c r="R274" s="5" t="str">
        <f t="shared" si="30"/>
        <v>Low Then 20%</v>
      </c>
      <c r="S274" s="1" t="str">
        <f t="shared" si="31"/>
        <v>10% To 20% COGS</v>
      </c>
    </row>
    <row r="275" spans="1:19">
      <c r="A275" s="5" t="s">
        <v>17</v>
      </c>
      <c r="B275" s="5" t="s">
        <v>1948</v>
      </c>
      <c r="C275" s="8" t="s">
        <v>972</v>
      </c>
      <c r="D275" s="8" t="s">
        <v>973</v>
      </c>
      <c r="E275" s="8" t="s">
        <v>3</v>
      </c>
      <c r="F275" s="6" t="s">
        <v>16</v>
      </c>
      <c r="G275" s="6" t="s">
        <v>429</v>
      </c>
      <c r="H275" s="6" t="s">
        <v>18</v>
      </c>
      <c r="I275" s="6" t="s">
        <v>963</v>
      </c>
      <c r="J275" s="12">
        <v>130</v>
      </c>
      <c r="K275" s="12">
        <f t="shared" si="27"/>
        <v>114.4</v>
      </c>
      <c r="L275" s="13">
        <v>0</v>
      </c>
      <c r="M275" s="13">
        <v>16</v>
      </c>
      <c r="N275" s="14">
        <f t="shared" si="26"/>
        <v>15.6</v>
      </c>
      <c r="O275" s="15">
        <v>2</v>
      </c>
      <c r="P275" s="16">
        <f t="shared" si="28"/>
        <v>0.13986013986014001</v>
      </c>
      <c r="Q275" s="5" t="str">
        <f t="shared" si="29"/>
        <v>High then 10%</v>
      </c>
      <c r="R275" s="5" t="str">
        <f t="shared" si="30"/>
        <v>Low Then 20%</v>
      </c>
      <c r="S275" s="1" t="str">
        <f t="shared" si="31"/>
        <v>10% To 20% COGS</v>
      </c>
    </row>
    <row r="276" spans="1:19">
      <c r="A276" s="5" t="s">
        <v>156</v>
      </c>
      <c r="B276" s="5" t="s">
        <v>1953</v>
      </c>
      <c r="C276" s="6" t="s">
        <v>974</v>
      </c>
      <c r="D276" s="6" t="s">
        <v>975</v>
      </c>
      <c r="E276" s="6" t="s">
        <v>3</v>
      </c>
      <c r="F276" s="6" t="s">
        <v>16</v>
      </c>
      <c r="G276" s="6" t="s">
        <v>156</v>
      </c>
      <c r="H276" s="6" t="s">
        <v>655</v>
      </c>
      <c r="I276" s="6" t="s">
        <v>963</v>
      </c>
      <c r="J276" s="12">
        <v>495</v>
      </c>
      <c r="K276" s="12">
        <f t="shared" si="27"/>
        <v>439.56</v>
      </c>
      <c r="L276" s="13">
        <v>33</v>
      </c>
      <c r="M276" s="13">
        <v>91.63</v>
      </c>
      <c r="N276" s="14">
        <f t="shared" si="26"/>
        <v>55.44</v>
      </c>
      <c r="O276" s="15">
        <v>9</v>
      </c>
      <c r="P276" s="16">
        <f t="shared" si="28"/>
        <v>0.20845845845845801</v>
      </c>
      <c r="Q276" s="5" t="str">
        <f t="shared" si="29"/>
        <v>High then 10%</v>
      </c>
      <c r="R276" s="5" t="str">
        <f t="shared" si="30"/>
        <v>High Then 20%</v>
      </c>
      <c r="S276" s="1" t="str">
        <f t="shared" si="31"/>
        <v>20% To 30% COGS</v>
      </c>
    </row>
    <row r="277" spans="1:19">
      <c r="A277" s="5" t="s">
        <v>156</v>
      </c>
      <c r="B277" s="5" t="s">
        <v>1953</v>
      </c>
      <c r="C277" s="6" t="s">
        <v>976</v>
      </c>
      <c r="D277" s="6" t="s">
        <v>977</v>
      </c>
      <c r="E277" s="6" t="s">
        <v>3</v>
      </c>
      <c r="F277" s="6" t="s">
        <v>16</v>
      </c>
      <c r="G277" s="6" t="s">
        <v>156</v>
      </c>
      <c r="H277" s="6" t="s">
        <v>655</v>
      </c>
      <c r="I277" s="6" t="s">
        <v>978</v>
      </c>
      <c r="J277" s="12">
        <v>110</v>
      </c>
      <c r="K277" s="12">
        <f t="shared" si="27"/>
        <v>96.8</v>
      </c>
      <c r="L277" s="13">
        <v>0</v>
      </c>
      <c r="M277" s="13">
        <v>20.45</v>
      </c>
      <c r="N277" s="14">
        <f t="shared" si="26"/>
        <v>13.2</v>
      </c>
      <c r="O277" s="15">
        <v>2</v>
      </c>
      <c r="P277" s="16">
        <f t="shared" si="28"/>
        <v>0.21126033057851201</v>
      </c>
      <c r="Q277" s="5" t="str">
        <f t="shared" si="29"/>
        <v>High then 10%</v>
      </c>
      <c r="R277" s="5" t="str">
        <f t="shared" si="30"/>
        <v>High Then 20%</v>
      </c>
      <c r="S277" s="1" t="str">
        <f t="shared" si="31"/>
        <v>20% To 30% COGS</v>
      </c>
    </row>
    <row r="278" spans="1:19">
      <c r="A278" s="5" t="s">
        <v>156</v>
      </c>
      <c r="B278" s="5" t="s">
        <v>1953</v>
      </c>
      <c r="C278" s="6" t="s">
        <v>979</v>
      </c>
      <c r="D278" s="6" t="s">
        <v>980</v>
      </c>
      <c r="E278" s="6" t="s">
        <v>3</v>
      </c>
      <c r="F278" s="6" t="s">
        <v>16</v>
      </c>
      <c r="G278" s="6" t="s">
        <v>156</v>
      </c>
      <c r="H278" s="6" t="s">
        <v>655</v>
      </c>
      <c r="I278" s="6" t="s">
        <v>978</v>
      </c>
      <c r="J278" s="12">
        <v>55</v>
      </c>
      <c r="K278" s="12">
        <f t="shared" si="27"/>
        <v>48.4</v>
      </c>
      <c r="L278" s="13">
        <v>0</v>
      </c>
      <c r="M278" s="13">
        <v>10.74</v>
      </c>
      <c r="N278" s="14">
        <f t="shared" si="26"/>
        <v>6.6</v>
      </c>
      <c r="O278" s="15">
        <v>1</v>
      </c>
      <c r="P278" s="16">
        <f t="shared" si="28"/>
        <v>0.22190082644628101</v>
      </c>
      <c r="Q278" s="5" t="str">
        <f t="shared" si="29"/>
        <v>High then 10%</v>
      </c>
      <c r="R278" s="5" t="str">
        <f t="shared" si="30"/>
        <v>High Then 20%</v>
      </c>
      <c r="S278" s="1" t="str">
        <f t="shared" si="31"/>
        <v>20% To 30% COGS</v>
      </c>
    </row>
    <row r="279" spans="1:19">
      <c r="A279" s="5" t="s">
        <v>156</v>
      </c>
      <c r="B279" s="5" t="s">
        <v>1953</v>
      </c>
      <c r="C279" s="6" t="s">
        <v>981</v>
      </c>
      <c r="D279" s="6" t="s">
        <v>982</v>
      </c>
      <c r="E279" s="6" t="s">
        <v>3</v>
      </c>
      <c r="F279" s="6" t="s">
        <v>16</v>
      </c>
      <c r="G279" s="6" t="s">
        <v>156</v>
      </c>
      <c r="H279" s="6" t="s">
        <v>655</v>
      </c>
      <c r="I279" s="6" t="s">
        <v>978</v>
      </c>
      <c r="J279" s="12">
        <v>0</v>
      </c>
      <c r="K279" s="12">
        <f t="shared" si="27"/>
        <v>0</v>
      </c>
      <c r="L279" s="13">
        <v>0</v>
      </c>
      <c r="M279" s="13">
        <v>0</v>
      </c>
      <c r="N279" s="14">
        <f t="shared" si="26"/>
        <v>0</v>
      </c>
      <c r="O279" s="15">
        <v>59</v>
      </c>
      <c r="P279" s="16">
        <f t="shared" si="28"/>
        <v>1</v>
      </c>
      <c r="Q279" s="5" t="str">
        <f t="shared" si="29"/>
        <v>High then 10%</v>
      </c>
      <c r="R279" s="5" t="str">
        <f t="shared" si="30"/>
        <v>High Then 20%</v>
      </c>
      <c r="S279" s="1" t="str">
        <f t="shared" si="31"/>
        <v>Modifier</v>
      </c>
    </row>
    <row r="280" spans="1:19">
      <c r="A280" s="5" t="s">
        <v>156</v>
      </c>
      <c r="B280" s="5" t="s">
        <v>1953</v>
      </c>
      <c r="C280" s="6" t="s">
        <v>983</v>
      </c>
      <c r="D280" s="6" t="s">
        <v>984</v>
      </c>
      <c r="E280" s="6" t="s">
        <v>3</v>
      </c>
      <c r="F280" s="6" t="s">
        <v>16</v>
      </c>
      <c r="G280" s="6" t="s">
        <v>156</v>
      </c>
      <c r="H280" s="6" t="s">
        <v>655</v>
      </c>
      <c r="I280" s="6" t="s">
        <v>978</v>
      </c>
      <c r="J280" s="12">
        <v>845</v>
      </c>
      <c r="K280" s="12">
        <f t="shared" si="27"/>
        <v>743.6</v>
      </c>
      <c r="L280" s="13">
        <v>0</v>
      </c>
      <c r="M280" s="13">
        <v>123.73666666666701</v>
      </c>
      <c r="N280" s="14">
        <f t="shared" si="26"/>
        <v>101.4</v>
      </c>
      <c r="O280" s="15">
        <v>13</v>
      </c>
      <c r="P280" s="16">
        <f t="shared" si="28"/>
        <v>0.166402187556034</v>
      </c>
      <c r="Q280" s="5" t="str">
        <f t="shared" si="29"/>
        <v>High then 10%</v>
      </c>
      <c r="R280" s="5" t="str">
        <f t="shared" si="30"/>
        <v>Low Then 20%</v>
      </c>
      <c r="S280" s="1" t="str">
        <f t="shared" si="31"/>
        <v>10% To 20% COGS</v>
      </c>
    </row>
    <row r="281" spans="1:19">
      <c r="A281" s="5" t="s">
        <v>156</v>
      </c>
      <c r="B281" s="5" t="s">
        <v>1953</v>
      </c>
      <c r="C281" s="6" t="s">
        <v>985</v>
      </c>
      <c r="D281" s="6" t="s">
        <v>986</v>
      </c>
      <c r="E281" s="6" t="s">
        <v>3</v>
      </c>
      <c r="F281" s="6" t="s">
        <v>16</v>
      </c>
      <c r="G281" s="6" t="s">
        <v>156</v>
      </c>
      <c r="H281" s="6" t="s">
        <v>655</v>
      </c>
      <c r="I281" s="6" t="s">
        <v>978</v>
      </c>
      <c r="J281" s="12">
        <v>1020</v>
      </c>
      <c r="K281" s="12">
        <f t="shared" si="27"/>
        <v>897.6</v>
      </c>
      <c r="L281" s="13">
        <v>0</v>
      </c>
      <c r="M281" s="13">
        <v>156.636</v>
      </c>
      <c r="N281" s="14">
        <f t="shared" si="26"/>
        <v>122.4</v>
      </c>
      <c r="O281" s="15">
        <v>17</v>
      </c>
      <c r="P281" s="16">
        <f t="shared" si="28"/>
        <v>0.17450534759358299</v>
      </c>
      <c r="Q281" s="5" t="str">
        <f t="shared" si="29"/>
        <v>High then 10%</v>
      </c>
      <c r="R281" s="5" t="str">
        <f t="shared" si="30"/>
        <v>Low Then 20%</v>
      </c>
      <c r="S281" s="1" t="str">
        <f t="shared" si="31"/>
        <v>10% To 20% COGS</v>
      </c>
    </row>
    <row r="282" spans="1:19">
      <c r="A282" s="5" t="s">
        <v>17</v>
      </c>
      <c r="B282" s="5" t="s">
        <v>1948</v>
      </c>
      <c r="C282" s="6" t="s">
        <v>987</v>
      </c>
      <c r="D282" s="6" t="s">
        <v>988</v>
      </c>
      <c r="E282" s="6" t="s">
        <v>3</v>
      </c>
      <c r="F282" s="6" t="s">
        <v>16</v>
      </c>
      <c r="G282" s="6" t="s">
        <v>427</v>
      </c>
      <c r="H282" s="6" t="s">
        <v>18</v>
      </c>
      <c r="I282" s="6" t="s">
        <v>978</v>
      </c>
      <c r="J282" s="12">
        <v>1425</v>
      </c>
      <c r="K282" s="12">
        <f t="shared" si="27"/>
        <v>1254</v>
      </c>
      <c r="L282" s="13">
        <v>0</v>
      </c>
      <c r="M282" s="13">
        <v>159.01249999999999</v>
      </c>
      <c r="N282" s="14">
        <f t="shared" si="26"/>
        <v>171</v>
      </c>
      <c r="O282" s="15">
        <v>19</v>
      </c>
      <c r="P282" s="16">
        <f t="shared" si="28"/>
        <v>0.126804226475279</v>
      </c>
      <c r="Q282" s="5" t="str">
        <f t="shared" si="29"/>
        <v>High then 10%</v>
      </c>
      <c r="R282" s="5" t="str">
        <f t="shared" si="30"/>
        <v>Low Then 20%</v>
      </c>
      <c r="S282" s="1" t="str">
        <f t="shared" si="31"/>
        <v>10% To 20% COGS</v>
      </c>
    </row>
    <row r="283" spans="1:19">
      <c r="A283" s="5" t="s">
        <v>17</v>
      </c>
      <c r="B283" s="5" t="s">
        <v>1948</v>
      </c>
      <c r="C283" s="8" t="s">
        <v>987</v>
      </c>
      <c r="D283" s="8" t="s">
        <v>988</v>
      </c>
      <c r="E283" s="8" t="s">
        <v>3</v>
      </c>
      <c r="F283" s="6" t="s">
        <v>16</v>
      </c>
      <c r="G283" s="6" t="s">
        <v>43</v>
      </c>
      <c r="H283" s="6" t="s">
        <v>18</v>
      </c>
      <c r="I283" s="6" t="s">
        <v>978</v>
      </c>
      <c r="J283" s="12">
        <v>1275</v>
      </c>
      <c r="K283" s="12">
        <f t="shared" si="27"/>
        <v>1123.8887999999999</v>
      </c>
      <c r="L283" s="13">
        <v>15.74</v>
      </c>
      <c r="M283" s="13">
        <v>138.40700000000001</v>
      </c>
      <c r="N283" s="14">
        <f t="shared" si="26"/>
        <v>151.1112</v>
      </c>
      <c r="O283" s="15">
        <v>17</v>
      </c>
      <c r="P283" s="16">
        <f t="shared" si="28"/>
        <v>0.123150083887303</v>
      </c>
      <c r="Q283" s="5" t="str">
        <f t="shared" si="29"/>
        <v>High then 10%</v>
      </c>
      <c r="R283" s="5" t="str">
        <f t="shared" si="30"/>
        <v>Low Then 20%</v>
      </c>
      <c r="S283" s="1" t="str">
        <f t="shared" si="31"/>
        <v>10% To 20% COGS</v>
      </c>
    </row>
    <row r="284" spans="1:19">
      <c r="A284" s="5" t="s">
        <v>17</v>
      </c>
      <c r="B284" s="5" t="s">
        <v>1948</v>
      </c>
      <c r="C284" s="8" t="s">
        <v>987</v>
      </c>
      <c r="D284" s="8" t="s">
        <v>988</v>
      </c>
      <c r="E284" s="8" t="s">
        <v>3</v>
      </c>
      <c r="F284" s="6" t="s">
        <v>16</v>
      </c>
      <c r="G284" s="6" t="s">
        <v>429</v>
      </c>
      <c r="H284" s="6" t="s">
        <v>18</v>
      </c>
      <c r="I284" s="6" t="s">
        <v>978</v>
      </c>
      <c r="J284" s="12">
        <v>2175</v>
      </c>
      <c r="K284" s="12">
        <f t="shared" si="27"/>
        <v>1914</v>
      </c>
      <c r="L284" s="13">
        <v>0</v>
      </c>
      <c r="M284" s="13">
        <v>227.72499999999999</v>
      </c>
      <c r="N284" s="14">
        <f t="shared" si="26"/>
        <v>261</v>
      </c>
      <c r="O284" s="15">
        <v>29</v>
      </c>
      <c r="P284" s="16">
        <f t="shared" si="28"/>
        <v>0.118978578892372</v>
      </c>
      <c r="Q284" s="5" t="str">
        <f t="shared" si="29"/>
        <v>High then 10%</v>
      </c>
      <c r="R284" s="5" t="str">
        <f t="shared" si="30"/>
        <v>Low Then 20%</v>
      </c>
      <c r="S284" s="1" t="str">
        <f t="shared" si="31"/>
        <v>10% To 20% COGS</v>
      </c>
    </row>
    <row r="285" spans="1:19">
      <c r="A285" s="5" t="s">
        <v>17</v>
      </c>
      <c r="B285" s="5" t="s">
        <v>1948</v>
      </c>
      <c r="C285" s="8" t="s">
        <v>987</v>
      </c>
      <c r="D285" s="8" t="s">
        <v>988</v>
      </c>
      <c r="E285" s="8" t="s">
        <v>3</v>
      </c>
      <c r="F285" s="6" t="s">
        <v>16</v>
      </c>
      <c r="G285" s="6" t="s">
        <v>156</v>
      </c>
      <c r="H285" s="6" t="s">
        <v>18</v>
      </c>
      <c r="I285" s="6" t="s">
        <v>978</v>
      </c>
      <c r="J285" s="12">
        <v>150</v>
      </c>
      <c r="K285" s="12">
        <f t="shared" si="27"/>
        <v>132</v>
      </c>
      <c r="L285" s="13">
        <v>0</v>
      </c>
      <c r="M285" s="13">
        <v>16.37</v>
      </c>
      <c r="N285" s="14">
        <f t="shared" si="26"/>
        <v>18</v>
      </c>
      <c r="O285" s="15">
        <v>2</v>
      </c>
      <c r="P285" s="16">
        <f t="shared" si="28"/>
        <v>0.12401515151515199</v>
      </c>
      <c r="Q285" s="5" t="str">
        <f t="shared" si="29"/>
        <v>High then 10%</v>
      </c>
      <c r="R285" s="5" t="str">
        <f t="shared" si="30"/>
        <v>Low Then 20%</v>
      </c>
      <c r="S285" s="1" t="str">
        <f t="shared" si="31"/>
        <v>10% To 20% COGS</v>
      </c>
    </row>
    <row r="286" spans="1:19">
      <c r="A286" s="5" t="s">
        <v>156</v>
      </c>
      <c r="B286" s="5" t="s">
        <v>1953</v>
      </c>
      <c r="C286" s="6" t="s">
        <v>989</v>
      </c>
      <c r="D286" s="6" t="s">
        <v>990</v>
      </c>
      <c r="E286" s="6" t="s">
        <v>3</v>
      </c>
      <c r="F286" s="6" t="s">
        <v>16</v>
      </c>
      <c r="G286" s="6" t="s">
        <v>156</v>
      </c>
      <c r="H286" s="6" t="s">
        <v>655</v>
      </c>
      <c r="I286" s="6" t="s">
        <v>978</v>
      </c>
      <c r="J286" s="12">
        <v>1740</v>
      </c>
      <c r="K286" s="12">
        <f t="shared" si="27"/>
        <v>1532.7288000000001</v>
      </c>
      <c r="L286" s="13">
        <v>12.74</v>
      </c>
      <c r="M286" s="13">
        <v>285.71083333333303</v>
      </c>
      <c r="N286" s="14">
        <f t="shared" si="26"/>
        <v>207.27119999999999</v>
      </c>
      <c r="O286" s="15">
        <v>29</v>
      </c>
      <c r="P286" s="16">
        <f t="shared" si="28"/>
        <v>0.186406645019871</v>
      </c>
      <c r="Q286" s="5" t="str">
        <f t="shared" si="29"/>
        <v>High then 10%</v>
      </c>
      <c r="R286" s="5" t="str">
        <f t="shared" si="30"/>
        <v>Low Then 20%</v>
      </c>
      <c r="S286" s="1" t="str">
        <f t="shared" si="31"/>
        <v>10% To 20% COGS</v>
      </c>
    </row>
    <row r="287" spans="1:19">
      <c r="A287" s="5" t="s">
        <v>17</v>
      </c>
      <c r="B287" s="5" t="s">
        <v>1948</v>
      </c>
      <c r="C287" s="6" t="s">
        <v>991</v>
      </c>
      <c r="D287" s="6" t="s">
        <v>992</v>
      </c>
      <c r="E287" s="6" t="s">
        <v>3</v>
      </c>
      <c r="F287" s="6" t="s">
        <v>16</v>
      </c>
      <c r="G287" s="6" t="s">
        <v>427</v>
      </c>
      <c r="H287" s="6" t="s">
        <v>18</v>
      </c>
      <c r="I287" s="6" t="s">
        <v>993</v>
      </c>
      <c r="J287" s="12">
        <v>4070</v>
      </c>
      <c r="K287" s="12">
        <f t="shared" si="27"/>
        <v>3585.9331999999999</v>
      </c>
      <c r="L287" s="13">
        <v>36.11</v>
      </c>
      <c r="M287" s="13">
        <v>379.75166666666701</v>
      </c>
      <c r="N287" s="14">
        <f t="shared" si="26"/>
        <v>484.0668</v>
      </c>
      <c r="O287" s="15">
        <v>74</v>
      </c>
      <c r="P287" s="16">
        <f t="shared" si="28"/>
        <v>0.10590037390174099</v>
      </c>
      <c r="Q287" s="5" t="str">
        <f t="shared" si="29"/>
        <v>High then 10%</v>
      </c>
      <c r="R287" s="5" t="str">
        <f t="shared" si="30"/>
        <v>Low Then 20%</v>
      </c>
      <c r="S287" s="1" t="str">
        <f t="shared" si="31"/>
        <v>10% To 20% COGS</v>
      </c>
    </row>
    <row r="288" spans="1:19">
      <c r="A288" s="5" t="s">
        <v>17</v>
      </c>
      <c r="B288" s="5" t="s">
        <v>1948</v>
      </c>
      <c r="C288" s="6" t="s">
        <v>994</v>
      </c>
      <c r="D288" s="6" t="s">
        <v>995</v>
      </c>
      <c r="E288" s="6" t="s">
        <v>3</v>
      </c>
      <c r="F288" s="6" t="s">
        <v>16</v>
      </c>
      <c r="G288" s="6" t="s">
        <v>427</v>
      </c>
      <c r="H288" s="6" t="s">
        <v>18</v>
      </c>
      <c r="I288" s="6" t="s">
        <v>993</v>
      </c>
      <c r="J288" s="12">
        <v>2520</v>
      </c>
      <c r="K288" s="12">
        <f t="shared" si="27"/>
        <v>2217.6</v>
      </c>
      <c r="L288" s="13">
        <v>0</v>
      </c>
      <c r="M288" s="13">
        <v>474.065</v>
      </c>
      <c r="N288" s="14">
        <f t="shared" si="26"/>
        <v>302.39999999999998</v>
      </c>
      <c r="O288" s="15">
        <v>21</v>
      </c>
      <c r="P288" s="16">
        <f t="shared" si="28"/>
        <v>0.21377389971140001</v>
      </c>
      <c r="Q288" s="5" t="str">
        <f t="shared" si="29"/>
        <v>High then 10%</v>
      </c>
      <c r="R288" s="5" t="str">
        <f t="shared" si="30"/>
        <v>High Then 20%</v>
      </c>
      <c r="S288" s="1" t="str">
        <f t="shared" si="31"/>
        <v>20% To 30% COGS</v>
      </c>
    </row>
    <row r="289" spans="1:19">
      <c r="A289" s="5" t="s">
        <v>17</v>
      </c>
      <c r="B289" s="5" t="s">
        <v>1948</v>
      </c>
      <c r="C289" s="6" t="s">
        <v>996</v>
      </c>
      <c r="D289" s="6" t="s">
        <v>997</v>
      </c>
      <c r="E289" s="6" t="s">
        <v>3</v>
      </c>
      <c r="F289" s="6" t="s">
        <v>16</v>
      </c>
      <c r="G289" s="6" t="s">
        <v>427</v>
      </c>
      <c r="H289" s="6" t="s">
        <v>18</v>
      </c>
      <c r="I289" s="6" t="s">
        <v>993</v>
      </c>
      <c r="J289" s="12">
        <v>8800</v>
      </c>
      <c r="K289" s="12">
        <f t="shared" si="27"/>
        <v>7755.9603999999999</v>
      </c>
      <c r="L289" s="13">
        <v>99.67</v>
      </c>
      <c r="M289" s="13">
        <v>1444.68869047619</v>
      </c>
      <c r="N289" s="14">
        <f t="shared" si="26"/>
        <v>1044.0396000000001</v>
      </c>
      <c r="O289" s="15">
        <v>80</v>
      </c>
      <c r="P289" s="16">
        <f t="shared" si="28"/>
        <v>0.18626818807328999</v>
      </c>
      <c r="Q289" s="5" t="str">
        <f t="shared" si="29"/>
        <v>High then 10%</v>
      </c>
      <c r="R289" s="5" t="str">
        <f t="shared" si="30"/>
        <v>Low Then 20%</v>
      </c>
      <c r="S289" s="1" t="str">
        <f t="shared" si="31"/>
        <v>10% To 20% COGS</v>
      </c>
    </row>
    <row r="290" spans="1:19">
      <c r="A290" s="5" t="s">
        <v>17</v>
      </c>
      <c r="B290" s="5" t="s">
        <v>1948</v>
      </c>
      <c r="C290" s="6" t="s">
        <v>998</v>
      </c>
      <c r="D290" s="6" t="s">
        <v>999</v>
      </c>
      <c r="E290" s="6" t="s">
        <v>3</v>
      </c>
      <c r="F290" s="6" t="s">
        <v>16</v>
      </c>
      <c r="G290" s="6" t="s">
        <v>427</v>
      </c>
      <c r="H290" s="6" t="s">
        <v>18</v>
      </c>
      <c r="I290" s="6" t="s">
        <v>993</v>
      </c>
      <c r="J290" s="12">
        <v>1235</v>
      </c>
      <c r="K290" s="12">
        <f t="shared" si="27"/>
        <v>1086.8444</v>
      </c>
      <c r="L290" s="13">
        <v>0.37</v>
      </c>
      <c r="M290" s="13">
        <v>224.38142857142901</v>
      </c>
      <c r="N290" s="14">
        <f t="shared" si="26"/>
        <v>148.15559999999999</v>
      </c>
      <c r="O290" s="15">
        <v>19</v>
      </c>
      <c r="P290" s="16">
        <f t="shared" si="28"/>
        <v>0.20645221024410601</v>
      </c>
      <c r="Q290" s="5" t="str">
        <f t="shared" si="29"/>
        <v>High then 10%</v>
      </c>
      <c r="R290" s="5" t="str">
        <f t="shared" si="30"/>
        <v>High Then 20%</v>
      </c>
      <c r="S290" s="1" t="str">
        <f t="shared" si="31"/>
        <v>20% To 30% COGS</v>
      </c>
    </row>
    <row r="291" spans="1:19">
      <c r="A291" s="5" t="s">
        <v>17</v>
      </c>
      <c r="B291" s="5" t="s">
        <v>1948</v>
      </c>
      <c r="C291" s="8" t="s">
        <v>998</v>
      </c>
      <c r="D291" s="8" t="s">
        <v>999</v>
      </c>
      <c r="E291" s="8" t="s">
        <v>3</v>
      </c>
      <c r="F291" s="6" t="s">
        <v>16</v>
      </c>
      <c r="G291" s="6" t="s">
        <v>429</v>
      </c>
      <c r="H291" s="6" t="s">
        <v>18</v>
      </c>
      <c r="I291" s="6" t="s">
        <v>993</v>
      </c>
      <c r="J291" s="12">
        <v>910</v>
      </c>
      <c r="K291" s="12">
        <f t="shared" si="27"/>
        <v>800.8</v>
      </c>
      <c r="L291" s="13">
        <v>0</v>
      </c>
      <c r="M291" s="13">
        <v>166.78333333333299</v>
      </c>
      <c r="N291" s="14">
        <f t="shared" si="26"/>
        <v>109.2</v>
      </c>
      <c r="O291" s="15">
        <v>14</v>
      </c>
      <c r="P291" s="16">
        <f t="shared" si="28"/>
        <v>0.208270895770895</v>
      </c>
      <c r="Q291" s="5" t="str">
        <f t="shared" si="29"/>
        <v>High then 10%</v>
      </c>
      <c r="R291" s="5" t="str">
        <f t="shared" si="30"/>
        <v>High Then 20%</v>
      </c>
      <c r="S291" s="1" t="str">
        <f t="shared" si="31"/>
        <v>20% To 30% COGS</v>
      </c>
    </row>
    <row r="292" spans="1:19">
      <c r="A292" s="5" t="s">
        <v>17</v>
      </c>
      <c r="B292" s="5" t="s">
        <v>1948</v>
      </c>
      <c r="C292" s="6" t="s">
        <v>1000</v>
      </c>
      <c r="D292" s="6" t="s">
        <v>1001</v>
      </c>
      <c r="E292" s="6" t="s">
        <v>3</v>
      </c>
      <c r="F292" s="6" t="s">
        <v>16</v>
      </c>
      <c r="G292" s="6" t="s">
        <v>427</v>
      </c>
      <c r="H292" s="6" t="s">
        <v>18</v>
      </c>
      <c r="I292" s="6" t="s">
        <v>993</v>
      </c>
      <c r="J292" s="12">
        <v>3080</v>
      </c>
      <c r="K292" s="12">
        <f t="shared" si="27"/>
        <v>2710.4</v>
      </c>
      <c r="L292" s="13">
        <v>0</v>
      </c>
      <c r="M292" s="13">
        <v>585.26750000000004</v>
      </c>
      <c r="N292" s="14">
        <f t="shared" si="26"/>
        <v>369.6</v>
      </c>
      <c r="O292" s="15">
        <v>56</v>
      </c>
      <c r="P292" s="16">
        <f t="shared" si="28"/>
        <v>0.21593399498228999</v>
      </c>
      <c r="Q292" s="5" t="str">
        <f t="shared" si="29"/>
        <v>High then 10%</v>
      </c>
      <c r="R292" s="5" t="str">
        <f t="shared" si="30"/>
        <v>High Then 20%</v>
      </c>
      <c r="S292" s="1" t="str">
        <f t="shared" si="31"/>
        <v>20% To 30% COGS</v>
      </c>
    </row>
    <row r="293" spans="1:19">
      <c r="A293" s="5" t="s">
        <v>17</v>
      </c>
      <c r="B293" s="5" t="s">
        <v>1948</v>
      </c>
      <c r="C293" s="6" t="s">
        <v>1002</v>
      </c>
      <c r="D293" s="6" t="s">
        <v>1003</v>
      </c>
      <c r="E293" s="6" t="s">
        <v>3</v>
      </c>
      <c r="F293" s="6" t="s">
        <v>16</v>
      </c>
      <c r="G293" s="6" t="s">
        <v>427</v>
      </c>
      <c r="H293" s="6" t="s">
        <v>18</v>
      </c>
      <c r="I293" s="6" t="s">
        <v>993</v>
      </c>
      <c r="J293" s="12">
        <v>10080</v>
      </c>
      <c r="K293" s="12">
        <f t="shared" si="27"/>
        <v>8877.36</v>
      </c>
      <c r="L293" s="13">
        <v>58</v>
      </c>
      <c r="M293" s="13">
        <v>1197.73204365079</v>
      </c>
      <c r="N293" s="14">
        <f t="shared" si="26"/>
        <v>1202.6400000000001</v>
      </c>
      <c r="O293" s="15">
        <v>126</v>
      </c>
      <c r="P293" s="16">
        <f t="shared" si="28"/>
        <v>0.134919845950912</v>
      </c>
      <c r="Q293" s="5" t="str">
        <f t="shared" si="29"/>
        <v>High then 10%</v>
      </c>
      <c r="R293" s="5" t="str">
        <f t="shared" si="30"/>
        <v>Low Then 20%</v>
      </c>
      <c r="S293" s="1" t="str">
        <f t="shared" si="31"/>
        <v>10% To 20% COGS</v>
      </c>
    </row>
    <row r="294" spans="1:19">
      <c r="A294" s="5" t="s">
        <v>17</v>
      </c>
      <c r="B294" s="5" t="s">
        <v>1948</v>
      </c>
      <c r="C294" s="6" t="s">
        <v>1004</v>
      </c>
      <c r="D294" s="6" t="s">
        <v>1005</v>
      </c>
      <c r="E294" s="6" t="s">
        <v>3</v>
      </c>
      <c r="F294" s="6" t="s">
        <v>16</v>
      </c>
      <c r="G294" s="6" t="s">
        <v>427</v>
      </c>
      <c r="H294" s="6" t="s">
        <v>18</v>
      </c>
      <c r="I294" s="6" t="s">
        <v>993</v>
      </c>
      <c r="J294" s="12">
        <v>805</v>
      </c>
      <c r="K294" s="12">
        <f t="shared" si="27"/>
        <v>708.4</v>
      </c>
      <c r="L294" s="13">
        <v>0</v>
      </c>
      <c r="M294" s="13">
        <v>76.77</v>
      </c>
      <c r="N294" s="14">
        <f t="shared" si="26"/>
        <v>96.6</v>
      </c>
      <c r="O294" s="15">
        <v>7</v>
      </c>
      <c r="P294" s="16">
        <f t="shared" si="28"/>
        <v>0.10837097684923799</v>
      </c>
      <c r="Q294" s="5" t="str">
        <f t="shared" si="29"/>
        <v>High then 10%</v>
      </c>
      <c r="R294" s="5" t="str">
        <f t="shared" si="30"/>
        <v>Low Then 20%</v>
      </c>
      <c r="S294" s="1" t="str">
        <f t="shared" si="31"/>
        <v>10% To 20% COGS</v>
      </c>
    </row>
    <row r="295" spans="1:19">
      <c r="A295" s="5" t="s">
        <v>17</v>
      </c>
      <c r="B295" s="5" t="s">
        <v>1948</v>
      </c>
      <c r="C295" s="6" t="s">
        <v>1006</v>
      </c>
      <c r="D295" s="6" t="s">
        <v>1007</v>
      </c>
      <c r="E295" s="6" t="s">
        <v>3</v>
      </c>
      <c r="F295" s="6" t="s">
        <v>16</v>
      </c>
      <c r="G295" s="6" t="s">
        <v>427</v>
      </c>
      <c r="H295" s="6" t="s">
        <v>18</v>
      </c>
      <c r="I295" s="6" t="s">
        <v>993</v>
      </c>
      <c r="J295" s="12">
        <v>10250</v>
      </c>
      <c r="K295" s="12">
        <f t="shared" si="27"/>
        <v>9024.5</v>
      </c>
      <c r="L295" s="13">
        <v>37.5</v>
      </c>
      <c r="M295" s="13">
        <v>2430.1041666666702</v>
      </c>
      <c r="N295" s="14">
        <f t="shared" si="26"/>
        <v>1225.5</v>
      </c>
      <c r="O295" s="15">
        <v>82</v>
      </c>
      <c r="P295" s="16">
        <f t="shared" si="28"/>
        <v>0.26927853805381702</v>
      </c>
      <c r="Q295" s="5" t="str">
        <f t="shared" si="29"/>
        <v>High then 10%</v>
      </c>
      <c r="R295" s="5" t="str">
        <f t="shared" si="30"/>
        <v>High Then 20%</v>
      </c>
      <c r="S295" s="1" t="str">
        <f t="shared" si="31"/>
        <v>20% To 30% COGS</v>
      </c>
    </row>
    <row r="296" spans="1:19">
      <c r="A296" s="5" t="s">
        <v>17</v>
      </c>
      <c r="B296" s="5" t="s">
        <v>1948</v>
      </c>
      <c r="C296" s="6" t="s">
        <v>1008</v>
      </c>
      <c r="D296" s="6" t="s">
        <v>1009</v>
      </c>
      <c r="E296" s="6" t="s">
        <v>3</v>
      </c>
      <c r="F296" s="6" t="s">
        <v>16</v>
      </c>
      <c r="G296" s="6" t="s">
        <v>427</v>
      </c>
      <c r="H296" s="6" t="s">
        <v>18</v>
      </c>
      <c r="I296" s="6" t="s">
        <v>993</v>
      </c>
      <c r="J296" s="12">
        <v>2720</v>
      </c>
      <c r="K296" s="12">
        <f t="shared" si="27"/>
        <v>2402.3395999999998</v>
      </c>
      <c r="L296" s="13">
        <v>72.83</v>
      </c>
      <c r="M296" s="13">
        <v>633.827</v>
      </c>
      <c r="N296" s="14">
        <f t="shared" si="26"/>
        <v>317.66039999999998</v>
      </c>
      <c r="O296" s="15">
        <v>32</v>
      </c>
      <c r="P296" s="16">
        <f t="shared" si="28"/>
        <v>0.26383738585502198</v>
      </c>
      <c r="Q296" s="5" t="str">
        <f t="shared" si="29"/>
        <v>High then 10%</v>
      </c>
      <c r="R296" s="5" t="str">
        <f t="shared" si="30"/>
        <v>High Then 20%</v>
      </c>
      <c r="S296" s="1" t="str">
        <f t="shared" si="31"/>
        <v>20% To 30% COGS</v>
      </c>
    </row>
    <row r="297" spans="1:19">
      <c r="A297" s="5" t="s">
        <v>17</v>
      </c>
      <c r="B297" s="5" t="s">
        <v>1948</v>
      </c>
      <c r="C297" s="8" t="s">
        <v>1008</v>
      </c>
      <c r="D297" s="8" t="s">
        <v>1009</v>
      </c>
      <c r="E297" s="8" t="s">
        <v>3</v>
      </c>
      <c r="F297" s="6" t="s">
        <v>16</v>
      </c>
      <c r="G297" s="6" t="s">
        <v>429</v>
      </c>
      <c r="H297" s="6" t="s">
        <v>18</v>
      </c>
      <c r="I297" s="6" t="s">
        <v>993</v>
      </c>
      <c r="J297" s="12">
        <v>4760</v>
      </c>
      <c r="K297" s="12">
        <f t="shared" si="27"/>
        <v>4189.1144000000004</v>
      </c>
      <c r="L297" s="13">
        <v>2.62</v>
      </c>
      <c r="M297" s="13">
        <v>1110.4622222222199</v>
      </c>
      <c r="N297" s="14">
        <f t="shared" si="26"/>
        <v>570.88559999999995</v>
      </c>
      <c r="O297" s="15">
        <v>56</v>
      </c>
      <c r="P297" s="16">
        <f t="shared" si="28"/>
        <v>0.26508281135082401</v>
      </c>
      <c r="Q297" s="5" t="str">
        <f t="shared" si="29"/>
        <v>High then 10%</v>
      </c>
      <c r="R297" s="5" t="str">
        <f t="shared" si="30"/>
        <v>High Then 20%</v>
      </c>
      <c r="S297" s="1" t="str">
        <f t="shared" si="31"/>
        <v>20% To 30% COGS</v>
      </c>
    </row>
    <row r="298" spans="1:19">
      <c r="A298" s="5" t="s">
        <v>17</v>
      </c>
      <c r="B298" s="5" t="s">
        <v>1948</v>
      </c>
      <c r="C298" s="6" t="s">
        <v>1010</v>
      </c>
      <c r="D298" s="6" t="s">
        <v>1011</v>
      </c>
      <c r="E298" s="6" t="s">
        <v>3</v>
      </c>
      <c r="F298" s="6" t="s">
        <v>16</v>
      </c>
      <c r="G298" s="6" t="s">
        <v>427</v>
      </c>
      <c r="H298" s="6" t="s">
        <v>18</v>
      </c>
      <c r="I298" s="6" t="s">
        <v>993</v>
      </c>
      <c r="J298" s="12">
        <v>1800</v>
      </c>
      <c r="K298" s="12">
        <f t="shared" si="27"/>
        <v>1584</v>
      </c>
      <c r="L298" s="13">
        <v>0</v>
      </c>
      <c r="M298" s="13">
        <v>330.99</v>
      </c>
      <c r="N298" s="14">
        <f t="shared" si="26"/>
        <v>216</v>
      </c>
      <c r="O298" s="15">
        <v>24</v>
      </c>
      <c r="P298" s="16">
        <f t="shared" si="28"/>
        <v>0.208958333333333</v>
      </c>
      <c r="Q298" s="5" t="str">
        <f t="shared" si="29"/>
        <v>High then 10%</v>
      </c>
      <c r="R298" s="5" t="str">
        <f t="shared" si="30"/>
        <v>High Then 20%</v>
      </c>
      <c r="S298" s="1" t="str">
        <f t="shared" si="31"/>
        <v>20% To 30% COGS</v>
      </c>
    </row>
    <row r="299" spans="1:19">
      <c r="A299" s="5" t="s">
        <v>17</v>
      </c>
      <c r="B299" s="5" t="s">
        <v>1948</v>
      </c>
      <c r="C299" s="6" t="s">
        <v>1012</v>
      </c>
      <c r="D299" s="6" t="s">
        <v>1013</v>
      </c>
      <c r="E299" s="6" t="s">
        <v>3</v>
      </c>
      <c r="F299" s="6" t="s">
        <v>16</v>
      </c>
      <c r="G299" s="6" t="s">
        <v>427</v>
      </c>
      <c r="H299" s="6" t="s">
        <v>18</v>
      </c>
      <c r="I299" s="6" t="s">
        <v>993</v>
      </c>
      <c r="J299" s="12">
        <v>4560</v>
      </c>
      <c r="K299" s="12">
        <f t="shared" si="27"/>
        <v>4012.8</v>
      </c>
      <c r="L299" s="13">
        <v>0</v>
      </c>
      <c r="M299" s="13">
        <v>887.97749999999996</v>
      </c>
      <c r="N299" s="14">
        <f t="shared" si="26"/>
        <v>547.20000000000005</v>
      </c>
      <c r="O299" s="15">
        <v>57</v>
      </c>
      <c r="P299" s="16">
        <f t="shared" si="28"/>
        <v>0.221286258971292</v>
      </c>
      <c r="Q299" s="5" t="str">
        <f t="shared" si="29"/>
        <v>High then 10%</v>
      </c>
      <c r="R299" s="5" t="str">
        <f t="shared" si="30"/>
        <v>High Then 20%</v>
      </c>
      <c r="S299" s="1" t="str">
        <f t="shared" si="31"/>
        <v>20% To 30% COGS</v>
      </c>
    </row>
    <row r="300" spans="1:19">
      <c r="A300" s="5" t="s">
        <v>17</v>
      </c>
      <c r="B300" s="5" t="s">
        <v>1948</v>
      </c>
      <c r="C300" s="6" t="s">
        <v>1014</v>
      </c>
      <c r="D300" s="6" t="s">
        <v>1015</v>
      </c>
      <c r="E300" s="6" t="s">
        <v>3</v>
      </c>
      <c r="F300" s="6" t="s">
        <v>16</v>
      </c>
      <c r="G300" s="6" t="s">
        <v>427</v>
      </c>
      <c r="H300" s="6" t="s">
        <v>18</v>
      </c>
      <c r="I300" s="6" t="s">
        <v>993</v>
      </c>
      <c r="J300" s="12">
        <v>2565</v>
      </c>
      <c r="K300" s="12">
        <f t="shared" si="27"/>
        <v>2257.1999999999998</v>
      </c>
      <c r="L300" s="13">
        <v>0</v>
      </c>
      <c r="M300" s="13">
        <v>542.70083333333298</v>
      </c>
      <c r="N300" s="14">
        <f t="shared" si="26"/>
        <v>307.8</v>
      </c>
      <c r="O300" s="15">
        <v>27</v>
      </c>
      <c r="P300" s="16">
        <f t="shared" si="28"/>
        <v>0.240430991198535</v>
      </c>
      <c r="Q300" s="5" t="str">
        <f t="shared" si="29"/>
        <v>High then 10%</v>
      </c>
      <c r="R300" s="5" t="str">
        <f t="shared" si="30"/>
        <v>High Then 20%</v>
      </c>
      <c r="S300" s="1" t="str">
        <f t="shared" si="31"/>
        <v>20% To 30% COGS</v>
      </c>
    </row>
    <row r="301" spans="1:19">
      <c r="A301" s="5" t="s">
        <v>17</v>
      </c>
      <c r="B301" s="5" t="s">
        <v>1948</v>
      </c>
      <c r="C301" s="6" t="s">
        <v>1016</v>
      </c>
      <c r="D301" s="6" t="s">
        <v>1017</v>
      </c>
      <c r="E301" s="6" t="s">
        <v>3</v>
      </c>
      <c r="F301" s="6" t="s">
        <v>16</v>
      </c>
      <c r="G301" s="6" t="s">
        <v>427</v>
      </c>
      <c r="H301" s="6" t="s">
        <v>18</v>
      </c>
      <c r="I301" s="6" t="s">
        <v>993</v>
      </c>
      <c r="J301" s="12">
        <v>900</v>
      </c>
      <c r="K301" s="12">
        <f t="shared" si="27"/>
        <v>792</v>
      </c>
      <c r="L301" s="13">
        <v>0</v>
      </c>
      <c r="M301" s="13">
        <v>162.29</v>
      </c>
      <c r="N301" s="14">
        <f t="shared" si="26"/>
        <v>108</v>
      </c>
      <c r="O301" s="15">
        <v>10</v>
      </c>
      <c r="P301" s="16">
        <f t="shared" si="28"/>
        <v>0.20491161616161599</v>
      </c>
      <c r="Q301" s="5" t="str">
        <f t="shared" si="29"/>
        <v>High then 10%</v>
      </c>
      <c r="R301" s="5" t="str">
        <f t="shared" si="30"/>
        <v>High Then 20%</v>
      </c>
      <c r="S301" s="1" t="str">
        <f t="shared" si="31"/>
        <v>20% To 30% COGS</v>
      </c>
    </row>
    <row r="302" spans="1:19">
      <c r="A302" s="5" t="s">
        <v>17</v>
      </c>
      <c r="B302" s="5" t="s">
        <v>1948</v>
      </c>
      <c r="C302" s="6" t="s">
        <v>1018</v>
      </c>
      <c r="D302" s="6" t="s">
        <v>1019</v>
      </c>
      <c r="E302" s="6" t="s">
        <v>3</v>
      </c>
      <c r="F302" s="6" t="s">
        <v>16</v>
      </c>
      <c r="G302" s="6" t="s">
        <v>427</v>
      </c>
      <c r="H302" s="6" t="s">
        <v>18</v>
      </c>
      <c r="I302" s="6" t="s">
        <v>993</v>
      </c>
      <c r="J302" s="12">
        <v>1950</v>
      </c>
      <c r="K302" s="12">
        <f t="shared" si="27"/>
        <v>1716</v>
      </c>
      <c r="L302" s="13">
        <v>0</v>
      </c>
      <c r="M302" s="13">
        <v>168.34899999999999</v>
      </c>
      <c r="N302" s="14">
        <f t="shared" si="26"/>
        <v>234</v>
      </c>
      <c r="O302" s="15">
        <v>30</v>
      </c>
      <c r="P302" s="16">
        <f t="shared" si="28"/>
        <v>9.8105477855477893E-2</v>
      </c>
      <c r="Q302" s="5" t="str">
        <f t="shared" si="29"/>
        <v>Low Then 10%</v>
      </c>
      <c r="R302" s="5" t="str">
        <f t="shared" si="30"/>
        <v>Low Then 20%</v>
      </c>
      <c r="S302" s="1" t="str">
        <f t="shared" si="31"/>
        <v>Below 10% COGS</v>
      </c>
    </row>
    <row r="303" spans="1:19">
      <c r="A303" s="5" t="s">
        <v>17</v>
      </c>
      <c r="B303" s="5" t="s">
        <v>1948</v>
      </c>
      <c r="C303" s="6" t="s">
        <v>1020</v>
      </c>
      <c r="D303" s="6" t="s">
        <v>1021</v>
      </c>
      <c r="E303" s="6" t="s">
        <v>3</v>
      </c>
      <c r="F303" s="6" t="s">
        <v>16</v>
      </c>
      <c r="G303" s="6" t="s">
        <v>427</v>
      </c>
      <c r="H303" s="6" t="s">
        <v>18</v>
      </c>
      <c r="I303" s="6" t="s">
        <v>993</v>
      </c>
      <c r="J303" s="12">
        <v>3990</v>
      </c>
      <c r="K303" s="12">
        <f t="shared" si="27"/>
        <v>3511.4315999999999</v>
      </c>
      <c r="L303" s="13">
        <v>1.93</v>
      </c>
      <c r="M303" s="13">
        <v>593.78</v>
      </c>
      <c r="N303" s="14">
        <f t="shared" si="26"/>
        <v>478.5684</v>
      </c>
      <c r="O303" s="15">
        <v>38</v>
      </c>
      <c r="P303" s="16">
        <f t="shared" si="28"/>
        <v>0.16909912185104201</v>
      </c>
      <c r="Q303" s="5" t="str">
        <f t="shared" si="29"/>
        <v>High then 10%</v>
      </c>
      <c r="R303" s="5" t="str">
        <f t="shared" si="30"/>
        <v>Low Then 20%</v>
      </c>
      <c r="S303" s="1" t="str">
        <f t="shared" si="31"/>
        <v>10% To 20% COGS</v>
      </c>
    </row>
    <row r="304" spans="1:19">
      <c r="A304" s="5" t="s">
        <v>17</v>
      </c>
      <c r="B304" s="5" t="s">
        <v>1948</v>
      </c>
      <c r="C304" s="6" t="s">
        <v>1022</v>
      </c>
      <c r="D304" s="6" t="s">
        <v>1023</v>
      </c>
      <c r="E304" s="6" t="s">
        <v>3</v>
      </c>
      <c r="F304" s="6" t="s">
        <v>16</v>
      </c>
      <c r="G304" s="6" t="s">
        <v>427</v>
      </c>
      <c r="H304" s="6" t="s">
        <v>18</v>
      </c>
      <c r="I304" s="6" t="s">
        <v>993</v>
      </c>
      <c r="J304" s="12">
        <v>2040</v>
      </c>
      <c r="K304" s="12">
        <f t="shared" si="27"/>
        <v>1795.2</v>
      </c>
      <c r="L304" s="13">
        <v>0</v>
      </c>
      <c r="M304" s="13">
        <v>270.82666666666699</v>
      </c>
      <c r="N304" s="14">
        <f t="shared" si="26"/>
        <v>244.8</v>
      </c>
      <c r="O304" s="15">
        <v>24</v>
      </c>
      <c r="P304" s="16">
        <f t="shared" si="28"/>
        <v>0.15086155674391</v>
      </c>
      <c r="Q304" s="5" t="str">
        <f t="shared" si="29"/>
        <v>High then 10%</v>
      </c>
      <c r="R304" s="5" t="str">
        <f t="shared" si="30"/>
        <v>Low Then 20%</v>
      </c>
      <c r="S304" s="1" t="str">
        <f t="shared" si="31"/>
        <v>10% To 20% COGS</v>
      </c>
    </row>
    <row r="305" spans="1:19">
      <c r="A305" s="5" t="s">
        <v>17</v>
      </c>
      <c r="B305" s="5" t="s">
        <v>1948</v>
      </c>
      <c r="C305" s="6" t="s">
        <v>1024</v>
      </c>
      <c r="D305" s="6" t="s">
        <v>1025</v>
      </c>
      <c r="E305" s="6" t="s">
        <v>3</v>
      </c>
      <c r="F305" s="6" t="s">
        <v>16</v>
      </c>
      <c r="G305" s="6" t="s">
        <v>427</v>
      </c>
      <c r="H305" s="6" t="s">
        <v>18</v>
      </c>
      <c r="I305" s="6" t="s">
        <v>993</v>
      </c>
      <c r="J305" s="12">
        <v>3995</v>
      </c>
      <c r="K305" s="12">
        <f t="shared" si="27"/>
        <v>3524.2220000000002</v>
      </c>
      <c r="L305" s="13">
        <v>71.849999999999994</v>
      </c>
      <c r="M305" s="13">
        <v>1040.5616666666699</v>
      </c>
      <c r="N305" s="14">
        <f t="shared" si="26"/>
        <v>470.77800000000002</v>
      </c>
      <c r="O305" s="15">
        <v>47</v>
      </c>
      <c r="P305" s="16">
        <f t="shared" si="28"/>
        <v>0.29525996565104901</v>
      </c>
      <c r="Q305" s="5" t="str">
        <f t="shared" si="29"/>
        <v>High then 10%</v>
      </c>
      <c r="R305" s="5" t="str">
        <f t="shared" si="30"/>
        <v>High Then 20%</v>
      </c>
      <c r="S305" s="1" t="str">
        <f t="shared" si="31"/>
        <v>20% To 30% COGS</v>
      </c>
    </row>
    <row r="306" spans="1:19">
      <c r="A306" s="5" t="s">
        <v>17</v>
      </c>
      <c r="B306" s="5" t="s">
        <v>1948</v>
      </c>
      <c r="C306" s="8" t="s">
        <v>1024</v>
      </c>
      <c r="D306" s="8" t="s">
        <v>1025</v>
      </c>
      <c r="E306" s="8" t="s">
        <v>3</v>
      </c>
      <c r="F306" s="6" t="s">
        <v>16</v>
      </c>
      <c r="G306" s="6" t="s">
        <v>429</v>
      </c>
      <c r="H306" s="6" t="s">
        <v>18</v>
      </c>
      <c r="I306" s="6" t="s">
        <v>993</v>
      </c>
      <c r="J306" s="12">
        <v>5610</v>
      </c>
      <c r="K306" s="12">
        <f t="shared" si="27"/>
        <v>4939.8599999999997</v>
      </c>
      <c r="L306" s="13">
        <v>25.5</v>
      </c>
      <c r="M306" s="13">
        <v>1387.2765533910499</v>
      </c>
      <c r="N306" s="14">
        <f t="shared" si="26"/>
        <v>670.14</v>
      </c>
      <c r="O306" s="15">
        <v>66</v>
      </c>
      <c r="P306" s="16">
        <f t="shared" si="28"/>
        <v>0.28083317207189101</v>
      </c>
      <c r="Q306" s="5" t="str">
        <f t="shared" si="29"/>
        <v>High then 10%</v>
      </c>
      <c r="R306" s="5" t="str">
        <f t="shared" si="30"/>
        <v>High Then 20%</v>
      </c>
      <c r="S306" s="1" t="str">
        <f t="shared" si="31"/>
        <v>20% To 30% COGS</v>
      </c>
    </row>
    <row r="307" spans="1:19">
      <c r="A307" s="5" t="s">
        <v>17</v>
      </c>
      <c r="B307" s="5" t="s">
        <v>1948</v>
      </c>
      <c r="C307" s="6" t="s">
        <v>1026</v>
      </c>
      <c r="D307" s="6" t="s">
        <v>1027</v>
      </c>
      <c r="E307" s="6" t="s">
        <v>3</v>
      </c>
      <c r="F307" s="6" t="s">
        <v>16</v>
      </c>
      <c r="G307" s="6" t="s">
        <v>427</v>
      </c>
      <c r="H307" s="6" t="s">
        <v>18</v>
      </c>
      <c r="I307" s="6" t="s">
        <v>993</v>
      </c>
      <c r="J307" s="12">
        <v>3565</v>
      </c>
      <c r="K307" s="12">
        <f t="shared" si="27"/>
        <v>3137.2</v>
      </c>
      <c r="L307" s="13">
        <v>0</v>
      </c>
      <c r="M307" s="13">
        <v>820.84833333333302</v>
      </c>
      <c r="N307" s="14">
        <f t="shared" si="26"/>
        <v>427.8</v>
      </c>
      <c r="O307" s="15">
        <v>31</v>
      </c>
      <c r="P307" s="16">
        <f t="shared" si="28"/>
        <v>0.26164998512474003</v>
      </c>
      <c r="Q307" s="5" t="str">
        <f t="shared" si="29"/>
        <v>High then 10%</v>
      </c>
      <c r="R307" s="5" t="str">
        <f t="shared" si="30"/>
        <v>High Then 20%</v>
      </c>
      <c r="S307" s="1" t="str">
        <f t="shared" si="31"/>
        <v>20% To 30% COGS</v>
      </c>
    </row>
    <row r="308" spans="1:19">
      <c r="A308" s="5" t="s">
        <v>17</v>
      </c>
      <c r="B308" s="5" t="s">
        <v>1948</v>
      </c>
      <c r="C308" s="6" t="s">
        <v>1028</v>
      </c>
      <c r="D308" s="6" t="s">
        <v>1029</v>
      </c>
      <c r="E308" s="6" t="s">
        <v>3</v>
      </c>
      <c r="F308" s="6" t="s">
        <v>16</v>
      </c>
      <c r="G308" s="6" t="s">
        <v>427</v>
      </c>
      <c r="H308" s="6" t="s">
        <v>18</v>
      </c>
      <c r="I308" s="6" t="s">
        <v>993</v>
      </c>
      <c r="J308" s="12">
        <v>1170</v>
      </c>
      <c r="K308" s="12">
        <f t="shared" si="27"/>
        <v>1029.5999999999999</v>
      </c>
      <c r="L308" s="13">
        <v>0</v>
      </c>
      <c r="M308" s="13">
        <v>414.01</v>
      </c>
      <c r="N308" s="14">
        <f t="shared" ref="N308:N371" si="32">(J308-L308)*12%</f>
        <v>140.4</v>
      </c>
      <c r="O308" s="15">
        <v>9</v>
      </c>
      <c r="P308" s="16">
        <f t="shared" si="28"/>
        <v>0.40210761460761502</v>
      </c>
      <c r="Q308" s="5" t="str">
        <f t="shared" si="29"/>
        <v>High then 10%</v>
      </c>
      <c r="R308" s="5" t="str">
        <f t="shared" si="30"/>
        <v>High Then 20%</v>
      </c>
      <c r="S308" s="1" t="str">
        <f t="shared" si="31"/>
        <v>Above 30% COGS</v>
      </c>
    </row>
    <row r="309" spans="1:19">
      <c r="A309" s="5" t="s">
        <v>17</v>
      </c>
      <c r="B309" s="5" t="s">
        <v>1948</v>
      </c>
      <c r="C309" s="8" t="s">
        <v>1028</v>
      </c>
      <c r="D309" s="8" t="s">
        <v>1029</v>
      </c>
      <c r="E309" s="8" t="s">
        <v>3</v>
      </c>
      <c r="F309" s="6" t="s">
        <v>16</v>
      </c>
      <c r="G309" s="6" t="s">
        <v>429</v>
      </c>
      <c r="H309" s="6" t="s">
        <v>18</v>
      </c>
      <c r="I309" s="6" t="s">
        <v>993</v>
      </c>
      <c r="J309" s="12">
        <v>650</v>
      </c>
      <c r="K309" s="12">
        <f t="shared" si="27"/>
        <v>572</v>
      </c>
      <c r="L309" s="13">
        <v>0</v>
      </c>
      <c r="M309" s="13">
        <v>149.37</v>
      </c>
      <c r="N309" s="14">
        <f t="shared" si="32"/>
        <v>78</v>
      </c>
      <c r="O309" s="15">
        <v>5</v>
      </c>
      <c r="P309" s="16">
        <f t="shared" si="28"/>
        <v>0.261136363636364</v>
      </c>
      <c r="Q309" s="5" t="str">
        <f t="shared" si="29"/>
        <v>High then 10%</v>
      </c>
      <c r="R309" s="5" t="str">
        <f t="shared" si="30"/>
        <v>High Then 20%</v>
      </c>
      <c r="S309" s="1" t="str">
        <f t="shared" si="31"/>
        <v>20% To 30% COGS</v>
      </c>
    </row>
    <row r="310" spans="1:19">
      <c r="A310" s="5" t="s">
        <v>17</v>
      </c>
      <c r="B310" s="5" t="s">
        <v>1948</v>
      </c>
      <c r="C310" s="6" t="s">
        <v>1030</v>
      </c>
      <c r="D310" s="6" t="s">
        <v>1031</v>
      </c>
      <c r="E310" s="6" t="s">
        <v>3</v>
      </c>
      <c r="F310" s="6" t="s">
        <v>16</v>
      </c>
      <c r="G310" s="6" t="s">
        <v>43</v>
      </c>
      <c r="H310" s="6" t="s">
        <v>18</v>
      </c>
      <c r="I310" s="6" t="s">
        <v>1032</v>
      </c>
      <c r="J310" s="12">
        <v>2700</v>
      </c>
      <c r="K310" s="12">
        <f t="shared" si="27"/>
        <v>2376</v>
      </c>
      <c r="L310" s="13">
        <v>0</v>
      </c>
      <c r="M310" s="13">
        <v>956.47</v>
      </c>
      <c r="N310" s="14">
        <f t="shared" si="32"/>
        <v>324</v>
      </c>
      <c r="O310" s="15">
        <v>4</v>
      </c>
      <c r="P310" s="16">
        <f t="shared" si="28"/>
        <v>0.40255471380471403</v>
      </c>
      <c r="Q310" s="5" t="str">
        <f t="shared" si="29"/>
        <v>High then 10%</v>
      </c>
      <c r="R310" s="5" t="str">
        <f t="shared" si="30"/>
        <v>High Then 20%</v>
      </c>
      <c r="S310" s="1" t="str">
        <f t="shared" si="31"/>
        <v>Above 30% COGS</v>
      </c>
    </row>
    <row r="311" spans="1:19">
      <c r="A311" s="5" t="s">
        <v>17</v>
      </c>
      <c r="B311" s="5" t="s">
        <v>1948</v>
      </c>
      <c r="C311" s="6" t="s">
        <v>1033</v>
      </c>
      <c r="D311" s="6" t="s">
        <v>1034</v>
      </c>
      <c r="E311" s="6" t="s">
        <v>3</v>
      </c>
      <c r="F311" s="6" t="s">
        <v>16</v>
      </c>
      <c r="G311" s="6" t="s">
        <v>43</v>
      </c>
      <c r="H311" s="6" t="s">
        <v>18</v>
      </c>
      <c r="I311" s="6" t="s">
        <v>1032</v>
      </c>
      <c r="J311" s="12">
        <v>4350</v>
      </c>
      <c r="K311" s="12">
        <f t="shared" si="27"/>
        <v>3828</v>
      </c>
      <c r="L311" s="13">
        <v>0</v>
      </c>
      <c r="M311" s="13">
        <v>835.368333333333</v>
      </c>
      <c r="N311" s="14">
        <f t="shared" si="32"/>
        <v>522</v>
      </c>
      <c r="O311" s="15">
        <v>30</v>
      </c>
      <c r="P311" s="16">
        <f t="shared" si="28"/>
        <v>0.21822579240682699</v>
      </c>
      <c r="Q311" s="5" t="str">
        <f t="shared" si="29"/>
        <v>High then 10%</v>
      </c>
      <c r="R311" s="5" t="str">
        <f t="shared" si="30"/>
        <v>High Then 20%</v>
      </c>
      <c r="S311" s="1" t="str">
        <f t="shared" si="31"/>
        <v>20% To 30% COGS</v>
      </c>
    </row>
    <row r="312" spans="1:19">
      <c r="A312" s="5" t="s">
        <v>17</v>
      </c>
      <c r="B312" s="5" t="s">
        <v>1948</v>
      </c>
      <c r="C312" s="6" t="s">
        <v>1035</v>
      </c>
      <c r="D312" s="6" t="s">
        <v>1036</v>
      </c>
      <c r="E312" s="6" t="s">
        <v>3</v>
      </c>
      <c r="F312" s="6" t="s">
        <v>16</v>
      </c>
      <c r="G312" s="6" t="s">
        <v>1037</v>
      </c>
      <c r="H312" s="6" t="s">
        <v>18</v>
      </c>
      <c r="I312" s="6" t="s">
        <v>1032</v>
      </c>
      <c r="J312" s="12">
        <v>660</v>
      </c>
      <c r="K312" s="12">
        <f t="shared" si="27"/>
        <v>588.72</v>
      </c>
      <c r="L312" s="13">
        <v>66</v>
      </c>
      <c r="M312" s="13">
        <v>91.26</v>
      </c>
      <c r="N312" s="14">
        <f t="shared" si="32"/>
        <v>71.28</v>
      </c>
      <c r="O312" s="15">
        <v>6</v>
      </c>
      <c r="P312" s="16">
        <f t="shared" si="28"/>
        <v>0.15501426824296799</v>
      </c>
      <c r="Q312" s="5" t="str">
        <f t="shared" si="29"/>
        <v>High then 10%</v>
      </c>
      <c r="R312" s="5" t="str">
        <f t="shared" si="30"/>
        <v>Low Then 20%</v>
      </c>
      <c r="S312" s="1" t="str">
        <f t="shared" si="31"/>
        <v>10% To 20% COGS</v>
      </c>
    </row>
    <row r="313" spans="1:19">
      <c r="A313" s="5" t="s">
        <v>17</v>
      </c>
      <c r="B313" s="5" t="s">
        <v>1948</v>
      </c>
      <c r="C313" s="6" t="s">
        <v>1038</v>
      </c>
      <c r="D313" s="6" t="s">
        <v>1039</v>
      </c>
      <c r="E313" s="6" t="s">
        <v>3</v>
      </c>
      <c r="F313" s="6" t="s">
        <v>16</v>
      </c>
      <c r="G313" s="6" t="s">
        <v>43</v>
      </c>
      <c r="H313" s="6" t="s">
        <v>18</v>
      </c>
      <c r="I313" s="6" t="s">
        <v>1032</v>
      </c>
      <c r="J313" s="12">
        <v>13110</v>
      </c>
      <c r="K313" s="12">
        <f t="shared" si="27"/>
        <v>11546.5008</v>
      </c>
      <c r="L313" s="13">
        <v>80.84</v>
      </c>
      <c r="M313" s="13">
        <v>1984.7159622909801</v>
      </c>
      <c r="N313" s="14">
        <f t="shared" si="32"/>
        <v>1563.4992</v>
      </c>
      <c r="O313" s="15">
        <v>138</v>
      </c>
      <c r="P313" s="16">
        <f t="shared" si="28"/>
        <v>0.17188895550857999</v>
      </c>
      <c r="Q313" s="5" t="str">
        <f t="shared" si="29"/>
        <v>High then 10%</v>
      </c>
      <c r="R313" s="5" t="str">
        <f t="shared" si="30"/>
        <v>Low Then 20%</v>
      </c>
      <c r="S313" s="1" t="str">
        <f t="shared" si="31"/>
        <v>10% To 20% COGS</v>
      </c>
    </row>
    <row r="314" spans="1:19">
      <c r="A314" s="5" t="s">
        <v>17</v>
      </c>
      <c r="B314" s="5" t="s">
        <v>1948</v>
      </c>
      <c r="C314" s="6" t="s">
        <v>1040</v>
      </c>
      <c r="D314" s="6" t="s">
        <v>1041</v>
      </c>
      <c r="E314" s="6" t="s">
        <v>3</v>
      </c>
      <c r="F314" s="6" t="s">
        <v>16</v>
      </c>
      <c r="G314" s="6" t="s">
        <v>43</v>
      </c>
      <c r="H314" s="6" t="s">
        <v>18</v>
      </c>
      <c r="I314" s="6" t="s">
        <v>1032</v>
      </c>
      <c r="J314" s="12">
        <v>5180</v>
      </c>
      <c r="K314" s="12">
        <f t="shared" si="27"/>
        <v>4558.3999999999996</v>
      </c>
      <c r="L314" s="13">
        <v>0</v>
      </c>
      <c r="M314" s="13">
        <v>1238.0899999999999</v>
      </c>
      <c r="N314" s="14">
        <f t="shared" si="32"/>
        <v>621.6</v>
      </c>
      <c r="O314" s="15">
        <v>37</v>
      </c>
      <c r="P314" s="16">
        <f t="shared" si="28"/>
        <v>0.27160626535626498</v>
      </c>
      <c r="Q314" s="5" t="str">
        <f t="shared" si="29"/>
        <v>High then 10%</v>
      </c>
      <c r="R314" s="5" t="str">
        <f t="shared" si="30"/>
        <v>High Then 20%</v>
      </c>
      <c r="S314" s="1" t="str">
        <f t="shared" si="31"/>
        <v>20% To 30% COGS</v>
      </c>
    </row>
    <row r="315" spans="1:19">
      <c r="A315" s="5" t="s">
        <v>17</v>
      </c>
      <c r="B315" s="5" t="s">
        <v>1948</v>
      </c>
      <c r="C315" s="6" t="s">
        <v>1042</v>
      </c>
      <c r="D315" s="6" t="s">
        <v>1043</v>
      </c>
      <c r="E315" s="6" t="s">
        <v>3</v>
      </c>
      <c r="F315" s="6" t="s">
        <v>16</v>
      </c>
      <c r="G315" s="6" t="s">
        <v>43</v>
      </c>
      <c r="H315" s="6" t="s">
        <v>18</v>
      </c>
      <c r="I315" s="6" t="s">
        <v>1032</v>
      </c>
      <c r="J315" s="12">
        <v>15500</v>
      </c>
      <c r="K315" s="12">
        <f t="shared" si="27"/>
        <v>13651.265600000001</v>
      </c>
      <c r="L315" s="13">
        <v>93.88</v>
      </c>
      <c r="M315" s="13">
        <v>2876.93</v>
      </c>
      <c r="N315" s="14">
        <f t="shared" si="32"/>
        <v>1848.7344000000001</v>
      </c>
      <c r="O315" s="15">
        <v>100</v>
      </c>
      <c r="P315" s="16">
        <f t="shared" si="28"/>
        <v>0.21074456276053999</v>
      </c>
      <c r="Q315" s="5" t="str">
        <f t="shared" si="29"/>
        <v>High then 10%</v>
      </c>
      <c r="R315" s="5" t="str">
        <f t="shared" si="30"/>
        <v>High Then 20%</v>
      </c>
      <c r="S315" s="1" t="str">
        <f t="shared" si="31"/>
        <v>20% To 30% COGS</v>
      </c>
    </row>
    <row r="316" spans="1:19">
      <c r="A316" s="5" t="s">
        <v>17</v>
      </c>
      <c r="B316" s="5" t="s">
        <v>1948</v>
      </c>
      <c r="C316" s="6" t="s">
        <v>1044</v>
      </c>
      <c r="D316" s="6" t="s">
        <v>1045</v>
      </c>
      <c r="E316" s="6" t="s">
        <v>3</v>
      </c>
      <c r="F316" s="6" t="s">
        <v>16</v>
      </c>
      <c r="G316" s="6" t="s">
        <v>43</v>
      </c>
      <c r="H316" s="6" t="s">
        <v>18</v>
      </c>
      <c r="I316" s="6" t="s">
        <v>1032</v>
      </c>
      <c r="J316" s="12">
        <v>13570</v>
      </c>
      <c r="K316" s="12">
        <f t="shared" si="27"/>
        <v>11941.6</v>
      </c>
      <c r="L316" s="13">
        <v>0</v>
      </c>
      <c r="M316" s="13">
        <v>4287.2953333333298</v>
      </c>
      <c r="N316" s="14">
        <f t="shared" si="32"/>
        <v>1628.4</v>
      </c>
      <c r="O316" s="15">
        <v>46</v>
      </c>
      <c r="P316" s="16">
        <f t="shared" si="28"/>
        <v>0.35902185078493098</v>
      </c>
      <c r="Q316" s="5" t="str">
        <f t="shared" si="29"/>
        <v>High then 10%</v>
      </c>
      <c r="R316" s="5" t="str">
        <f t="shared" si="30"/>
        <v>High Then 20%</v>
      </c>
      <c r="S316" s="1" t="str">
        <f t="shared" si="31"/>
        <v>Above 30% COGS</v>
      </c>
    </row>
    <row r="317" spans="1:19">
      <c r="A317" s="5" t="s">
        <v>17</v>
      </c>
      <c r="B317" s="5" t="s">
        <v>1948</v>
      </c>
      <c r="C317" s="6" t="s">
        <v>1046</v>
      </c>
      <c r="D317" s="6" t="s">
        <v>1047</v>
      </c>
      <c r="E317" s="6" t="s">
        <v>3</v>
      </c>
      <c r="F317" s="6" t="s">
        <v>16</v>
      </c>
      <c r="G317" s="6" t="s">
        <v>43</v>
      </c>
      <c r="H317" s="6" t="s">
        <v>18</v>
      </c>
      <c r="I317" s="6" t="s">
        <v>1032</v>
      </c>
      <c r="J317" s="12">
        <v>12690</v>
      </c>
      <c r="K317" s="12">
        <f t="shared" si="27"/>
        <v>11167.3608</v>
      </c>
      <c r="L317" s="13">
        <v>1.34</v>
      </c>
      <c r="M317" s="13">
        <v>3970.7559999999999</v>
      </c>
      <c r="N317" s="14">
        <f t="shared" si="32"/>
        <v>1522.6392000000001</v>
      </c>
      <c r="O317" s="15">
        <v>54</v>
      </c>
      <c r="P317" s="16">
        <f t="shared" si="28"/>
        <v>0.35556798702160702</v>
      </c>
      <c r="Q317" s="5" t="str">
        <f t="shared" si="29"/>
        <v>High then 10%</v>
      </c>
      <c r="R317" s="5" t="str">
        <f t="shared" si="30"/>
        <v>High Then 20%</v>
      </c>
      <c r="S317" s="1" t="str">
        <f t="shared" si="31"/>
        <v>Above 30% COGS</v>
      </c>
    </row>
    <row r="318" spans="1:19">
      <c r="A318" s="5" t="s">
        <v>17</v>
      </c>
      <c r="B318" s="5" t="s">
        <v>1948</v>
      </c>
      <c r="C318" s="6" t="s">
        <v>1048</v>
      </c>
      <c r="D318" s="6" t="s">
        <v>1049</v>
      </c>
      <c r="E318" s="6" t="s">
        <v>3</v>
      </c>
      <c r="F318" s="6" t="s">
        <v>16</v>
      </c>
      <c r="G318" s="6" t="s">
        <v>43</v>
      </c>
      <c r="H318" s="6" t="s">
        <v>18</v>
      </c>
      <c r="I318" s="6" t="s">
        <v>1032</v>
      </c>
      <c r="J318" s="12">
        <v>9800</v>
      </c>
      <c r="K318" s="12">
        <f t="shared" si="27"/>
        <v>8624</v>
      </c>
      <c r="L318" s="13">
        <v>0</v>
      </c>
      <c r="M318" s="13">
        <v>2289.17133333333</v>
      </c>
      <c r="N318" s="14">
        <f t="shared" si="32"/>
        <v>1176</v>
      </c>
      <c r="O318" s="15">
        <v>70</v>
      </c>
      <c r="P318" s="16">
        <f t="shared" si="28"/>
        <v>0.265441944959802</v>
      </c>
      <c r="Q318" s="5" t="str">
        <f t="shared" si="29"/>
        <v>High then 10%</v>
      </c>
      <c r="R318" s="5" t="str">
        <f t="shared" si="30"/>
        <v>High Then 20%</v>
      </c>
      <c r="S318" s="1" t="str">
        <f t="shared" si="31"/>
        <v>20% To 30% COGS</v>
      </c>
    </row>
    <row r="319" spans="1:19">
      <c r="A319" s="5" t="s">
        <v>17</v>
      </c>
      <c r="B319" s="5" t="s">
        <v>1948</v>
      </c>
      <c r="C319" s="6" t="s">
        <v>1050</v>
      </c>
      <c r="D319" s="6" t="s">
        <v>1051</v>
      </c>
      <c r="E319" s="6" t="s">
        <v>3</v>
      </c>
      <c r="F319" s="6" t="s">
        <v>16</v>
      </c>
      <c r="G319" s="6" t="s">
        <v>43</v>
      </c>
      <c r="H319" s="6" t="s">
        <v>18</v>
      </c>
      <c r="I319" s="6" t="s">
        <v>1032</v>
      </c>
      <c r="J319" s="12">
        <v>8820</v>
      </c>
      <c r="K319" s="12">
        <f t="shared" si="27"/>
        <v>7761.6</v>
      </c>
      <c r="L319" s="13">
        <v>0</v>
      </c>
      <c r="M319" s="13">
        <v>1856.55923076923</v>
      </c>
      <c r="N319" s="14">
        <f t="shared" si="32"/>
        <v>1058.4000000000001</v>
      </c>
      <c r="O319" s="15">
        <v>49</v>
      </c>
      <c r="P319" s="16">
        <f t="shared" si="28"/>
        <v>0.23919800437657601</v>
      </c>
      <c r="Q319" s="5" t="str">
        <f t="shared" si="29"/>
        <v>High then 10%</v>
      </c>
      <c r="R319" s="5" t="str">
        <f t="shared" si="30"/>
        <v>High Then 20%</v>
      </c>
      <c r="S319" s="1" t="str">
        <f t="shared" si="31"/>
        <v>20% To 30% COGS</v>
      </c>
    </row>
    <row r="320" spans="1:19">
      <c r="A320" s="5" t="s">
        <v>17</v>
      </c>
      <c r="B320" s="5" t="s">
        <v>1948</v>
      </c>
      <c r="C320" s="6" t="s">
        <v>1052</v>
      </c>
      <c r="D320" s="6" t="s">
        <v>1053</v>
      </c>
      <c r="E320" s="6" t="s">
        <v>3</v>
      </c>
      <c r="F320" s="6" t="s">
        <v>16</v>
      </c>
      <c r="G320" s="6" t="s">
        <v>43</v>
      </c>
      <c r="H320" s="6" t="s">
        <v>18</v>
      </c>
      <c r="I320" s="6" t="s">
        <v>1032</v>
      </c>
      <c r="J320" s="12">
        <v>24725</v>
      </c>
      <c r="K320" s="12">
        <f t="shared" si="27"/>
        <v>21774.035599999999</v>
      </c>
      <c r="L320" s="13">
        <v>133.63</v>
      </c>
      <c r="M320" s="13">
        <v>3975.55778202909</v>
      </c>
      <c r="N320" s="14">
        <f t="shared" si="32"/>
        <v>2950.9643999999998</v>
      </c>
      <c r="O320" s="15">
        <v>215</v>
      </c>
      <c r="P320" s="16">
        <f t="shared" si="28"/>
        <v>0.182582496651612</v>
      </c>
      <c r="Q320" s="5" t="str">
        <f t="shared" si="29"/>
        <v>High then 10%</v>
      </c>
      <c r="R320" s="5" t="str">
        <f t="shared" si="30"/>
        <v>Low Then 20%</v>
      </c>
      <c r="S320" s="1" t="str">
        <f t="shared" si="31"/>
        <v>10% To 20% COGS</v>
      </c>
    </row>
    <row r="321" spans="1:19">
      <c r="A321" s="5" t="s">
        <v>17</v>
      </c>
      <c r="B321" s="5" t="s">
        <v>1948</v>
      </c>
      <c r="C321" s="6" t="s">
        <v>1054</v>
      </c>
      <c r="D321" s="6" t="s">
        <v>1055</v>
      </c>
      <c r="E321" s="6" t="s">
        <v>3</v>
      </c>
      <c r="F321" s="6" t="s">
        <v>16</v>
      </c>
      <c r="G321" s="6" t="s">
        <v>43</v>
      </c>
      <c r="H321" s="6" t="s">
        <v>18</v>
      </c>
      <c r="I321" s="6" t="s">
        <v>1032</v>
      </c>
      <c r="J321" s="12">
        <v>2625</v>
      </c>
      <c r="K321" s="12">
        <f t="shared" si="27"/>
        <v>2310</v>
      </c>
      <c r="L321" s="13">
        <v>0</v>
      </c>
      <c r="M321" s="13">
        <v>1242.74</v>
      </c>
      <c r="N321" s="14">
        <f t="shared" si="32"/>
        <v>315</v>
      </c>
      <c r="O321" s="15">
        <v>15</v>
      </c>
      <c r="P321" s="16">
        <f t="shared" si="28"/>
        <v>0.53798268398268401</v>
      </c>
      <c r="Q321" s="5" t="str">
        <f t="shared" si="29"/>
        <v>High then 10%</v>
      </c>
      <c r="R321" s="5" t="str">
        <f t="shared" si="30"/>
        <v>High Then 20%</v>
      </c>
      <c r="S321" s="1" t="str">
        <f t="shared" si="31"/>
        <v>Above 30% COGS</v>
      </c>
    </row>
    <row r="322" spans="1:19">
      <c r="A322" s="5" t="s">
        <v>17</v>
      </c>
      <c r="B322" s="5" t="s">
        <v>1948</v>
      </c>
      <c r="C322" s="6" t="s">
        <v>1056</v>
      </c>
      <c r="D322" s="6" t="s">
        <v>1057</v>
      </c>
      <c r="E322" s="6" t="s">
        <v>3</v>
      </c>
      <c r="F322" s="6" t="s">
        <v>16</v>
      </c>
      <c r="G322" s="6" t="s">
        <v>427</v>
      </c>
      <c r="H322" s="6" t="s">
        <v>18</v>
      </c>
      <c r="I322" s="6" t="s">
        <v>1058</v>
      </c>
      <c r="J322" s="12">
        <v>1520</v>
      </c>
      <c r="K322" s="12">
        <f t="shared" ref="K322:K385" si="33">J322-N322</f>
        <v>1341.02</v>
      </c>
      <c r="L322" s="13">
        <v>28.5</v>
      </c>
      <c r="M322" s="13">
        <v>175.05</v>
      </c>
      <c r="N322" s="14">
        <f t="shared" si="32"/>
        <v>178.98</v>
      </c>
      <c r="O322" s="15">
        <v>16</v>
      </c>
      <c r="P322" s="16">
        <f t="shared" ref="P322:P385" si="34">IFERROR(M322/K322,100%)</f>
        <v>0.13053496592146299</v>
      </c>
      <c r="Q322" s="5" t="str">
        <f t="shared" ref="Q322:Q385" si="35">IF(P322&gt;10%,"High then 10%","Low Then 10%")</f>
        <v>High then 10%</v>
      </c>
      <c r="R322" s="5" t="str">
        <f t="shared" ref="R322:R385" si="36">IF(P322&gt;20%,"High Then 20%","Low Then 20%")</f>
        <v>Low Then 20%</v>
      </c>
      <c r="S322" s="1" t="str">
        <f t="shared" ref="S322:S385" si="37">IF(P322=100%,"Modifier",IF(P322&gt;30%,"Above 30% COGS",IF(P322&gt;20%,"20% To 30% COGS",IF(P322&gt;10%,"10% To 20% COGS",IF(P322&gt;0%,"Below 10% COGS","Open Items")))))</f>
        <v>10% To 20% COGS</v>
      </c>
    </row>
    <row r="323" spans="1:19">
      <c r="A323" s="5" t="s">
        <v>17</v>
      </c>
      <c r="B323" s="5" t="s">
        <v>1948</v>
      </c>
      <c r="C323" s="6" t="s">
        <v>1059</v>
      </c>
      <c r="D323" s="6" t="s">
        <v>1060</v>
      </c>
      <c r="E323" s="6" t="s">
        <v>3</v>
      </c>
      <c r="F323" s="6" t="s">
        <v>16</v>
      </c>
      <c r="G323" s="6" t="s">
        <v>427</v>
      </c>
      <c r="H323" s="6" t="s">
        <v>18</v>
      </c>
      <c r="I323" s="6" t="s">
        <v>1058</v>
      </c>
      <c r="J323" s="12">
        <v>665</v>
      </c>
      <c r="K323" s="12">
        <f t="shared" si="33"/>
        <v>585.26480000000004</v>
      </c>
      <c r="L323" s="13">
        <v>0.54</v>
      </c>
      <c r="M323" s="13">
        <v>58.53</v>
      </c>
      <c r="N323" s="14">
        <f t="shared" si="32"/>
        <v>79.735200000000006</v>
      </c>
      <c r="O323" s="15">
        <v>7</v>
      </c>
      <c r="P323" s="16">
        <f t="shared" si="34"/>
        <v>0.10000601437161399</v>
      </c>
      <c r="Q323" s="5" t="str">
        <f t="shared" si="35"/>
        <v>High then 10%</v>
      </c>
      <c r="R323" s="5" t="str">
        <f t="shared" si="36"/>
        <v>Low Then 20%</v>
      </c>
      <c r="S323" s="1" t="str">
        <f t="shared" si="37"/>
        <v>10% To 20% COGS</v>
      </c>
    </row>
    <row r="324" spans="1:19">
      <c r="A324" s="5" t="s">
        <v>17</v>
      </c>
      <c r="B324" s="5" t="s">
        <v>1948</v>
      </c>
      <c r="C324" s="8" t="s">
        <v>1059</v>
      </c>
      <c r="D324" s="8" t="s">
        <v>1060</v>
      </c>
      <c r="E324" s="8" t="s">
        <v>3</v>
      </c>
      <c r="F324" s="6" t="s">
        <v>16</v>
      </c>
      <c r="G324" s="6" t="s">
        <v>429</v>
      </c>
      <c r="H324" s="6" t="s">
        <v>18</v>
      </c>
      <c r="I324" s="6" t="s">
        <v>1058</v>
      </c>
      <c r="J324" s="12">
        <v>760</v>
      </c>
      <c r="K324" s="12">
        <f t="shared" si="33"/>
        <v>668.8</v>
      </c>
      <c r="L324" s="13">
        <v>0</v>
      </c>
      <c r="M324" s="13">
        <v>66.75</v>
      </c>
      <c r="N324" s="14">
        <f t="shared" si="32"/>
        <v>91.2</v>
      </c>
      <c r="O324" s="15">
        <v>8</v>
      </c>
      <c r="P324" s="16">
        <f t="shared" si="34"/>
        <v>9.9805622009569397E-2</v>
      </c>
      <c r="Q324" s="5" t="str">
        <f t="shared" si="35"/>
        <v>Low Then 10%</v>
      </c>
      <c r="R324" s="5" t="str">
        <f t="shared" si="36"/>
        <v>Low Then 20%</v>
      </c>
      <c r="S324" s="1" t="str">
        <f t="shared" si="37"/>
        <v>Below 10% COGS</v>
      </c>
    </row>
    <row r="325" spans="1:19">
      <c r="A325" s="5" t="s">
        <v>17</v>
      </c>
      <c r="B325" s="5" t="s">
        <v>1948</v>
      </c>
      <c r="C325" s="6" t="s">
        <v>1061</v>
      </c>
      <c r="D325" s="6" t="s">
        <v>1062</v>
      </c>
      <c r="E325" s="6" t="s">
        <v>3</v>
      </c>
      <c r="F325" s="6" t="s">
        <v>16</v>
      </c>
      <c r="G325" s="6" t="s">
        <v>43</v>
      </c>
      <c r="H325" s="6" t="s">
        <v>18</v>
      </c>
      <c r="I325" s="6" t="s">
        <v>1058</v>
      </c>
      <c r="J325" s="12">
        <v>14175</v>
      </c>
      <c r="K325" s="12">
        <f t="shared" si="33"/>
        <v>12489.12</v>
      </c>
      <c r="L325" s="13">
        <v>126</v>
      </c>
      <c r="M325" s="13">
        <v>2167.24138888889</v>
      </c>
      <c r="N325" s="14">
        <f t="shared" si="32"/>
        <v>1685.88</v>
      </c>
      <c r="O325" s="15">
        <v>135</v>
      </c>
      <c r="P325" s="16">
        <f t="shared" si="34"/>
        <v>0.173530351929431</v>
      </c>
      <c r="Q325" s="5" t="str">
        <f t="shared" si="35"/>
        <v>High then 10%</v>
      </c>
      <c r="R325" s="5" t="str">
        <f t="shared" si="36"/>
        <v>Low Then 20%</v>
      </c>
      <c r="S325" s="1" t="str">
        <f t="shared" si="37"/>
        <v>10% To 20% COGS</v>
      </c>
    </row>
    <row r="326" spans="1:19">
      <c r="A326" s="5" t="s">
        <v>17</v>
      </c>
      <c r="B326" s="5" t="s">
        <v>1948</v>
      </c>
      <c r="C326" s="6" t="s">
        <v>1063</v>
      </c>
      <c r="D326" s="6" t="s">
        <v>1064</v>
      </c>
      <c r="E326" s="6" t="s">
        <v>3</v>
      </c>
      <c r="F326" s="6" t="s">
        <v>16</v>
      </c>
      <c r="G326" s="6" t="s">
        <v>427</v>
      </c>
      <c r="H326" s="6" t="s">
        <v>18</v>
      </c>
      <c r="I326" s="6" t="s">
        <v>1058</v>
      </c>
      <c r="J326" s="12">
        <v>910</v>
      </c>
      <c r="K326" s="12">
        <f t="shared" si="33"/>
        <v>800.8</v>
      </c>
      <c r="L326" s="13">
        <v>0</v>
      </c>
      <c r="M326" s="13">
        <v>256.67</v>
      </c>
      <c r="N326" s="14">
        <f t="shared" si="32"/>
        <v>109.2</v>
      </c>
      <c r="O326" s="15">
        <v>7</v>
      </c>
      <c r="P326" s="16">
        <f t="shared" si="34"/>
        <v>0.320516983016983</v>
      </c>
      <c r="Q326" s="5" t="str">
        <f t="shared" si="35"/>
        <v>High then 10%</v>
      </c>
      <c r="R326" s="5" t="str">
        <f t="shared" si="36"/>
        <v>High Then 20%</v>
      </c>
      <c r="S326" s="1" t="str">
        <f t="shared" si="37"/>
        <v>Above 30% COGS</v>
      </c>
    </row>
    <row r="327" spans="1:19">
      <c r="A327" s="5" t="s">
        <v>17</v>
      </c>
      <c r="B327" s="5" t="s">
        <v>1948</v>
      </c>
      <c r="C327" s="8" t="s">
        <v>1063</v>
      </c>
      <c r="D327" s="8" t="s">
        <v>1064</v>
      </c>
      <c r="E327" s="8" t="s">
        <v>3</v>
      </c>
      <c r="F327" s="6" t="s">
        <v>16</v>
      </c>
      <c r="G327" s="6" t="s">
        <v>429</v>
      </c>
      <c r="H327" s="6" t="s">
        <v>18</v>
      </c>
      <c r="I327" s="6" t="s">
        <v>1058</v>
      </c>
      <c r="J327" s="12">
        <v>2210</v>
      </c>
      <c r="K327" s="12">
        <f t="shared" si="33"/>
        <v>1944.8</v>
      </c>
      <c r="L327" s="13">
        <v>0</v>
      </c>
      <c r="M327" s="13">
        <v>551.04666666666697</v>
      </c>
      <c r="N327" s="14">
        <f t="shared" si="32"/>
        <v>265.2</v>
      </c>
      <c r="O327" s="15">
        <v>17</v>
      </c>
      <c r="P327" s="16">
        <f t="shared" si="34"/>
        <v>0.28334361716714701</v>
      </c>
      <c r="Q327" s="5" t="str">
        <f t="shared" si="35"/>
        <v>High then 10%</v>
      </c>
      <c r="R327" s="5" t="str">
        <f t="shared" si="36"/>
        <v>High Then 20%</v>
      </c>
      <c r="S327" s="1" t="str">
        <f t="shared" si="37"/>
        <v>20% To 30% COGS</v>
      </c>
    </row>
    <row r="328" spans="1:19">
      <c r="A328" s="5" t="s">
        <v>17</v>
      </c>
      <c r="B328" s="5" t="s">
        <v>1948</v>
      </c>
      <c r="C328" s="6" t="s">
        <v>1065</v>
      </c>
      <c r="D328" s="6" t="s">
        <v>1066</v>
      </c>
      <c r="E328" s="6" t="s">
        <v>3</v>
      </c>
      <c r="F328" s="6" t="s">
        <v>16</v>
      </c>
      <c r="G328" s="6" t="s">
        <v>427</v>
      </c>
      <c r="H328" s="6" t="s">
        <v>18</v>
      </c>
      <c r="I328" s="6" t="s">
        <v>1058</v>
      </c>
      <c r="J328" s="12">
        <v>1890</v>
      </c>
      <c r="K328" s="12">
        <f t="shared" si="33"/>
        <v>1668.1523999999999</v>
      </c>
      <c r="L328" s="13">
        <v>41.27</v>
      </c>
      <c r="M328" s="13">
        <v>337.435</v>
      </c>
      <c r="N328" s="14">
        <f t="shared" si="32"/>
        <v>221.8476</v>
      </c>
      <c r="O328" s="15">
        <v>14</v>
      </c>
      <c r="P328" s="16">
        <f t="shared" si="34"/>
        <v>0.20228067891159099</v>
      </c>
      <c r="Q328" s="5" t="str">
        <f t="shared" si="35"/>
        <v>High then 10%</v>
      </c>
      <c r="R328" s="5" t="str">
        <f t="shared" si="36"/>
        <v>High Then 20%</v>
      </c>
      <c r="S328" s="1" t="str">
        <f t="shared" si="37"/>
        <v>20% To 30% COGS</v>
      </c>
    </row>
    <row r="329" spans="1:19">
      <c r="A329" s="5" t="s">
        <v>17</v>
      </c>
      <c r="B329" s="5" t="s">
        <v>1948</v>
      </c>
      <c r="C329" s="8" t="s">
        <v>1065</v>
      </c>
      <c r="D329" s="8" t="s">
        <v>1066</v>
      </c>
      <c r="E329" s="8" t="s">
        <v>3</v>
      </c>
      <c r="F329" s="6" t="s">
        <v>16</v>
      </c>
      <c r="G329" s="6" t="s">
        <v>429</v>
      </c>
      <c r="H329" s="6" t="s">
        <v>18</v>
      </c>
      <c r="I329" s="6" t="s">
        <v>1058</v>
      </c>
      <c r="J329" s="12">
        <v>3105</v>
      </c>
      <c r="K329" s="12">
        <f t="shared" si="33"/>
        <v>2742.12</v>
      </c>
      <c r="L329" s="13">
        <v>81</v>
      </c>
      <c r="M329" s="13">
        <v>545.25</v>
      </c>
      <c r="N329" s="14">
        <f t="shared" si="32"/>
        <v>362.88</v>
      </c>
      <c r="O329" s="15">
        <v>23</v>
      </c>
      <c r="P329" s="16">
        <f t="shared" si="34"/>
        <v>0.19884250142225701</v>
      </c>
      <c r="Q329" s="5" t="str">
        <f t="shared" si="35"/>
        <v>High then 10%</v>
      </c>
      <c r="R329" s="5" t="str">
        <f t="shared" si="36"/>
        <v>Low Then 20%</v>
      </c>
      <c r="S329" s="1" t="str">
        <f t="shared" si="37"/>
        <v>10% To 20% COGS</v>
      </c>
    </row>
    <row r="330" spans="1:19">
      <c r="A330" s="5" t="s">
        <v>17</v>
      </c>
      <c r="B330" s="5" t="s">
        <v>1948</v>
      </c>
      <c r="C330" s="6" t="s">
        <v>1067</v>
      </c>
      <c r="D330" s="6" t="s">
        <v>1068</v>
      </c>
      <c r="E330" s="6" t="s">
        <v>3</v>
      </c>
      <c r="F330" s="6" t="s">
        <v>16</v>
      </c>
      <c r="G330" s="6" t="s">
        <v>427</v>
      </c>
      <c r="H330" s="6" t="s">
        <v>18</v>
      </c>
      <c r="I330" s="6" t="s">
        <v>1058</v>
      </c>
      <c r="J330" s="12">
        <v>1995</v>
      </c>
      <c r="K330" s="12">
        <f t="shared" si="33"/>
        <v>1755.6</v>
      </c>
      <c r="L330" s="13">
        <v>0</v>
      </c>
      <c r="M330" s="13">
        <v>572.48</v>
      </c>
      <c r="N330" s="14">
        <f t="shared" si="32"/>
        <v>239.4</v>
      </c>
      <c r="O330" s="15">
        <v>7</v>
      </c>
      <c r="P330" s="16">
        <f t="shared" si="34"/>
        <v>0.32608794714057898</v>
      </c>
      <c r="Q330" s="5" t="str">
        <f t="shared" si="35"/>
        <v>High then 10%</v>
      </c>
      <c r="R330" s="5" t="str">
        <f t="shared" si="36"/>
        <v>High Then 20%</v>
      </c>
      <c r="S330" s="1" t="str">
        <f t="shared" si="37"/>
        <v>Above 30% COGS</v>
      </c>
    </row>
    <row r="331" spans="1:19">
      <c r="A331" s="5" t="s">
        <v>17</v>
      </c>
      <c r="B331" s="5" t="s">
        <v>1948</v>
      </c>
      <c r="C331" s="8" t="s">
        <v>1067</v>
      </c>
      <c r="D331" s="8" t="s">
        <v>1068</v>
      </c>
      <c r="E331" s="8" t="s">
        <v>3</v>
      </c>
      <c r="F331" s="6" t="s">
        <v>16</v>
      </c>
      <c r="G331" s="6" t="s">
        <v>429</v>
      </c>
      <c r="H331" s="6" t="s">
        <v>18</v>
      </c>
      <c r="I331" s="6" t="s">
        <v>1058</v>
      </c>
      <c r="J331" s="12">
        <v>3135</v>
      </c>
      <c r="K331" s="12">
        <f t="shared" si="33"/>
        <v>2758.8</v>
      </c>
      <c r="L331" s="13">
        <v>0</v>
      </c>
      <c r="M331" s="13">
        <v>964.39</v>
      </c>
      <c r="N331" s="14">
        <f t="shared" si="32"/>
        <v>376.2</v>
      </c>
      <c r="O331" s="15">
        <v>11</v>
      </c>
      <c r="P331" s="16">
        <f t="shared" si="34"/>
        <v>0.34956865303755302</v>
      </c>
      <c r="Q331" s="5" t="str">
        <f t="shared" si="35"/>
        <v>High then 10%</v>
      </c>
      <c r="R331" s="5" t="str">
        <f t="shared" si="36"/>
        <v>High Then 20%</v>
      </c>
      <c r="S331" s="1" t="str">
        <f t="shared" si="37"/>
        <v>Above 30% COGS</v>
      </c>
    </row>
    <row r="332" spans="1:19">
      <c r="A332" s="5" t="s">
        <v>17</v>
      </c>
      <c r="B332" s="5" t="s">
        <v>1948</v>
      </c>
      <c r="C332" s="6" t="s">
        <v>1069</v>
      </c>
      <c r="D332" s="6" t="s">
        <v>1070</v>
      </c>
      <c r="E332" s="6" t="s">
        <v>3</v>
      </c>
      <c r="F332" s="6" t="s">
        <v>16</v>
      </c>
      <c r="G332" s="6" t="s">
        <v>427</v>
      </c>
      <c r="H332" s="6" t="s">
        <v>18</v>
      </c>
      <c r="I332" s="6" t="s">
        <v>1058</v>
      </c>
      <c r="J332" s="12">
        <v>65</v>
      </c>
      <c r="K332" s="12">
        <f t="shared" si="33"/>
        <v>57.2</v>
      </c>
      <c r="L332" s="13">
        <v>0</v>
      </c>
      <c r="M332" s="13">
        <v>4.83</v>
      </c>
      <c r="N332" s="14">
        <f t="shared" si="32"/>
        <v>7.8</v>
      </c>
      <c r="O332" s="15">
        <v>1</v>
      </c>
      <c r="P332" s="16">
        <f t="shared" si="34"/>
        <v>8.4440559440559407E-2</v>
      </c>
      <c r="Q332" s="5" t="str">
        <f t="shared" si="35"/>
        <v>Low Then 10%</v>
      </c>
      <c r="R332" s="5" t="str">
        <f t="shared" si="36"/>
        <v>Low Then 20%</v>
      </c>
      <c r="S332" s="1" t="str">
        <f t="shared" si="37"/>
        <v>Below 10% COGS</v>
      </c>
    </row>
    <row r="333" spans="1:19">
      <c r="A333" s="5" t="s">
        <v>17</v>
      </c>
      <c r="B333" s="5" t="s">
        <v>1948</v>
      </c>
      <c r="C333" s="8" t="s">
        <v>1069</v>
      </c>
      <c r="D333" s="8" t="s">
        <v>1070</v>
      </c>
      <c r="E333" s="8" t="s">
        <v>3</v>
      </c>
      <c r="F333" s="6" t="s">
        <v>16</v>
      </c>
      <c r="G333" s="6" t="s">
        <v>429</v>
      </c>
      <c r="H333" s="6" t="s">
        <v>18</v>
      </c>
      <c r="I333" s="6" t="s">
        <v>1058</v>
      </c>
      <c r="J333" s="12">
        <v>1300</v>
      </c>
      <c r="K333" s="12">
        <f t="shared" si="33"/>
        <v>1144</v>
      </c>
      <c r="L333" s="13">
        <v>0</v>
      </c>
      <c r="M333" s="13">
        <v>96.293333333333393</v>
      </c>
      <c r="N333" s="14">
        <f t="shared" si="32"/>
        <v>156</v>
      </c>
      <c r="O333" s="15">
        <v>20</v>
      </c>
      <c r="P333" s="16">
        <f t="shared" si="34"/>
        <v>8.41724941724942E-2</v>
      </c>
      <c r="Q333" s="5" t="str">
        <f t="shared" si="35"/>
        <v>Low Then 10%</v>
      </c>
      <c r="R333" s="5" t="str">
        <f t="shared" si="36"/>
        <v>Low Then 20%</v>
      </c>
      <c r="S333" s="1" t="str">
        <f t="shared" si="37"/>
        <v>Below 10% COGS</v>
      </c>
    </row>
    <row r="334" spans="1:19">
      <c r="A334" s="5" t="s">
        <v>17</v>
      </c>
      <c r="B334" s="5" t="s">
        <v>1948</v>
      </c>
      <c r="C334" s="6" t="s">
        <v>1071</v>
      </c>
      <c r="D334" s="6" t="s">
        <v>1072</v>
      </c>
      <c r="E334" s="6" t="s">
        <v>3</v>
      </c>
      <c r="F334" s="6" t="s">
        <v>16</v>
      </c>
      <c r="G334" s="6" t="s">
        <v>427</v>
      </c>
      <c r="H334" s="6" t="s">
        <v>18</v>
      </c>
      <c r="I334" s="6" t="s">
        <v>1058</v>
      </c>
      <c r="J334" s="12">
        <v>2500</v>
      </c>
      <c r="K334" s="12">
        <f t="shared" si="33"/>
        <v>2201.1999999999998</v>
      </c>
      <c r="L334" s="13">
        <v>10</v>
      </c>
      <c r="M334" s="13">
        <v>437.75</v>
      </c>
      <c r="N334" s="14">
        <f t="shared" si="32"/>
        <v>298.8</v>
      </c>
      <c r="O334" s="15">
        <v>20</v>
      </c>
      <c r="P334" s="16">
        <f t="shared" si="34"/>
        <v>0.19886879883699801</v>
      </c>
      <c r="Q334" s="5" t="str">
        <f t="shared" si="35"/>
        <v>High then 10%</v>
      </c>
      <c r="R334" s="5" t="str">
        <f t="shared" si="36"/>
        <v>Low Then 20%</v>
      </c>
      <c r="S334" s="1" t="str">
        <f t="shared" si="37"/>
        <v>10% To 20% COGS</v>
      </c>
    </row>
    <row r="335" spans="1:19">
      <c r="A335" s="5" t="s">
        <v>17</v>
      </c>
      <c r="B335" s="5" t="s">
        <v>1948</v>
      </c>
      <c r="C335" s="8" t="s">
        <v>1071</v>
      </c>
      <c r="D335" s="8" t="s">
        <v>1072</v>
      </c>
      <c r="E335" s="8" t="s">
        <v>3</v>
      </c>
      <c r="F335" s="6" t="s">
        <v>16</v>
      </c>
      <c r="G335" s="6" t="s">
        <v>429</v>
      </c>
      <c r="H335" s="6" t="s">
        <v>18</v>
      </c>
      <c r="I335" s="6" t="s">
        <v>1058</v>
      </c>
      <c r="J335" s="12">
        <v>6125</v>
      </c>
      <c r="K335" s="12">
        <f t="shared" si="33"/>
        <v>5394.5</v>
      </c>
      <c r="L335" s="13">
        <v>37.5</v>
      </c>
      <c r="M335" s="13">
        <v>1094.7249999999999</v>
      </c>
      <c r="N335" s="14">
        <f t="shared" si="32"/>
        <v>730.5</v>
      </c>
      <c r="O335" s="15">
        <v>49</v>
      </c>
      <c r="P335" s="16">
        <f t="shared" si="34"/>
        <v>0.202933543423858</v>
      </c>
      <c r="Q335" s="5" t="str">
        <f t="shared" si="35"/>
        <v>High then 10%</v>
      </c>
      <c r="R335" s="5" t="str">
        <f t="shared" si="36"/>
        <v>High Then 20%</v>
      </c>
      <c r="S335" s="1" t="str">
        <f t="shared" si="37"/>
        <v>20% To 30% COGS</v>
      </c>
    </row>
    <row r="336" spans="1:19">
      <c r="A336" s="5" t="s">
        <v>17</v>
      </c>
      <c r="B336" s="5" t="s">
        <v>1948</v>
      </c>
      <c r="C336" s="6" t="s">
        <v>1073</v>
      </c>
      <c r="D336" s="6" t="s">
        <v>1074</v>
      </c>
      <c r="E336" s="6" t="s">
        <v>3</v>
      </c>
      <c r="F336" s="6" t="s">
        <v>16</v>
      </c>
      <c r="G336" s="6" t="s">
        <v>427</v>
      </c>
      <c r="H336" s="6" t="s">
        <v>18</v>
      </c>
      <c r="I336" s="6" t="s">
        <v>1058</v>
      </c>
      <c r="J336" s="12">
        <v>260</v>
      </c>
      <c r="K336" s="12">
        <f t="shared" si="33"/>
        <v>228.8</v>
      </c>
      <c r="L336" s="13">
        <v>0</v>
      </c>
      <c r="M336" s="13">
        <v>41.34</v>
      </c>
      <c r="N336" s="14">
        <f t="shared" si="32"/>
        <v>31.2</v>
      </c>
      <c r="O336" s="15">
        <v>2</v>
      </c>
      <c r="P336" s="16">
        <f t="shared" si="34"/>
        <v>0.180681818181818</v>
      </c>
      <c r="Q336" s="5" t="str">
        <f t="shared" si="35"/>
        <v>High then 10%</v>
      </c>
      <c r="R336" s="5" t="str">
        <f t="shared" si="36"/>
        <v>Low Then 20%</v>
      </c>
      <c r="S336" s="1" t="str">
        <f t="shared" si="37"/>
        <v>10% To 20% COGS</v>
      </c>
    </row>
    <row r="337" spans="1:19">
      <c r="A337" s="5" t="s">
        <v>17</v>
      </c>
      <c r="B337" s="5" t="s">
        <v>1948</v>
      </c>
      <c r="C337" s="8" t="s">
        <v>1073</v>
      </c>
      <c r="D337" s="8" t="s">
        <v>1074</v>
      </c>
      <c r="E337" s="8" t="s">
        <v>3</v>
      </c>
      <c r="F337" s="6" t="s">
        <v>16</v>
      </c>
      <c r="G337" s="6" t="s">
        <v>429</v>
      </c>
      <c r="H337" s="6" t="s">
        <v>18</v>
      </c>
      <c r="I337" s="6" t="s">
        <v>1058</v>
      </c>
      <c r="J337" s="12">
        <v>1300</v>
      </c>
      <c r="K337" s="12">
        <f t="shared" si="33"/>
        <v>1148.68</v>
      </c>
      <c r="L337" s="13">
        <v>39</v>
      </c>
      <c r="M337" s="13">
        <v>207.07</v>
      </c>
      <c r="N337" s="14">
        <f t="shared" si="32"/>
        <v>151.32</v>
      </c>
      <c r="O337" s="15">
        <v>10</v>
      </c>
      <c r="P337" s="16">
        <f t="shared" si="34"/>
        <v>0.180267785632204</v>
      </c>
      <c r="Q337" s="5" t="str">
        <f t="shared" si="35"/>
        <v>High then 10%</v>
      </c>
      <c r="R337" s="5" t="str">
        <f t="shared" si="36"/>
        <v>Low Then 20%</v>
      </c>
      <c r="S337" s="1" t="str">
        <f t="shared" si="37"/>
        <v>10% To 20% COGS</v>
      </c>
    </row>
    <row r="338" spans="1:19">
      <c r="A338" s="5" t="s">
        <v>17</v>
      </c>
      <c r="B338" s="5" t="s">
        <v>1948</v>
      </c>
      <c r="C338" s="6" t="s">
        <v>1075</v>
      </c>
      <c r="D338" s="6" t="s">
        <v>1076</v>
      </c>
      <c r="E338" s="6" t="s">
        <v>3</v>
      </c>
      <c r="F338" s="6" t="s">
        <v>16</v>
      </c>
      <c r="G338" s="6" t="s">
        <v>1037</v>
      </c>
      <c r="H338" s="6" t="s">
        <v>18</v>
      </c>
      <c r="I338" s="6" t="s">
        <v>1037</v>
      </c>
      <c r="J338" s="12">
        <v>6175</v>
      </c>
      <c r="K338" s="12">
        <f t="shared" si="33"/>
        <v>5437.42</v>
      </c>
      <c r="L338" s="13">
        <v>28.5</v>
      </c>
      <c r="M338" s="13">
        <v>937.90333333333297</v>
      </c>
      <c r="N338" s="14">
        <f t="shared" si="32"/>
        <v>737.58</v>
      </c>
      <c r="O338" s="15">
        <v>65</v>
      </c>
      <c r="P338" s="16">
        <f t="shared" si="34"/>
        <v>0.172490507140028</v>
      </c>
      <c r="Q338" s="5" t="str">
        <f t="shared" si="35"/>
        <v>High then 10%</v>
      </c>
      <c r="R338" s="5" t="str">
        <f t="shared" si="36"/>
        <v>Low Then 20%</v>
      </c>
      <c r="S338" s="1" t="str">
        <f t="shared" si="37"/>
        <v>10% To 20% COGS</v>
      </c>
    </row>
    <row r="339" spans="1:19">
      <c r="A339" s="5" t="s">
        <v>17</v>
      </c>
      <c r="B339" s="5" t="s">
        <v>1948</v>
      </c>
      <c r="C339" s="6" t="s">
        <v>1077</v>
      </c>
      <c r="D339" s="6" t="s">
        <v>1078</v>
      </c>
      <c r="E339" s="6" t="s">
        <v>3</v>
      </c>
      <c r="F339" s="6" t="s">
        <v>16</v>
      </c>
      <c r="G339" s="6" t="s">
        <v>1037</v>
      </c>
      <c r="H339" s="6" t="s">
        <v>18</v>
      </c>
      <c r="I339" s="6" t="s">
        <v>1037</v>
      </c>
      <c r="J339" s="12">
        <v>2750</v>
      </c>
      <c r="K339" s="12">
        <f t="shared" si="33"/>
        <v>2420</v>
      </c>
      <c r="L339" s="13">
        <v>0</v>
      </c>
      <c r="M339" s="13">
        <v>416.24</v>
      </c>
      <c r="N339" s="14">
        <f t="shared" si="32"/>
        <v>330</v>
      </c>
      <c r="O339" s="15">
        <v>22</v>
      </c>
      <c r="P339" s="16">
        <f t="shared" si="34"/>
        <v>0.17199999999999999</v>
      </c>
      <c r="Q339" s="5" t="str">
        <f t="shared" si="35"/>
        <v>High then 10%</v>
      </c>
      <c r="R339" s="5" t="str">
        <f t="shared" si="36"/>
        <v>Low Then 20%</v>
      </c>
      <c r="S339" s="1" t="str">
        <f t="shared" si="37"/>
        <v>10% To 20% COGS</v>
      </c>
    </row>
    <row r="340" spans="1:19">
      <c r="A340" s="5" t="s">
        <v>17</v>
      </c>
      <c r="B340" s="5" t="s">
        <v>1948</v>
      </c>
      <c r="C340" s="6" t="s">
        <v>1079</v>
      </c>
      <c r="D340" s="6" t="s">
        <v>1080</v>
      </c>
      <c r="E340" s="6" t="s">
        <v>3</v>
      </c>
      <c r="F340" s="6" t="s">
        <v>16</v>
      </c>
      <c r="G340" s="6" t="s">
        <v>1037</v>
      </c>
      <c r="H340" s="6" t="s">
        <v>18</v>
      </c>
      <c r="I340" s="6" t="s">
        <v>1037</v>
      </c>
      <c r="J340" s="12">
        <v>17510</v>
      </c>
      <c r="K340" s="12">
        <f t="shared" si="33"/>
        <v>15429.6284</v>
      </c>
      <c r="L340" s="13">
        <v>173.57</v>
      </c>
      <c r="M340" s="13">
        <v>1599.2541127004999</v>
      </c>
      <c r="N340" s="14">
        <f t="shared" si="32"/>
        <v>2080.3715999999999</v>
      </c>
      <c r="O340" s="15">
        <v>206</v>
      </c>
      <c r="P340" s="16">
        <f t="shared" si="34"/>
        <v>0.103648258483043</v>
      </c>
      <c r="Q340" s="5" t="str">
        <f t="shared" si="35"/>
        <v>High then 10%</v>
      </c>
      <c r="R340" s="5" t="str">
        <f t="shared" si="36"/>
        <v>Low Then 20%</v>
      </c>
      <c r="S340" s="1" t="str">
        <f t="shared" si="37"/>
        <v>10% To 20% COGS</v>
      </c>
    </row>
    <row r="341" spans="1:19">
      <c r="A341" s="5" t="s">
        <v>17</v>
      </c>
      <c r="B341" s="5" t="s">
        <v>1948</v>
      </c>
      <c r="C341" s="6" t="s">
        <v>1081</v>
      </c>
      <c r="D341" s="6" t="s">
        <v>1082</v>
      </c>
      <c r="E341" s="6" t="s">
        <v>3</v>
      </c>
      <c r="F341" s="6" t="s">
        <v>16</v>
      </c>
      <c r="G341" s="6" t="s">
        <v>1037</v>
      </c>
      <c r="H341" s="6" t="s">
        <v>18</v>
      </c>
      <c r="I341" s="6" t="s">
        <v>1037</v>
      </c>
      <c r="J341" s="12">
        <v>4050</v>
      </c>
      <c r="K341" s="12">
        <f t="shared" si="33"/>
        <v>3564</v>
      </c>
      <c r="L341" s="13">
        <v>0</v>
      </c>
      <c r="M341" s="13">
        <v>626.32500000000005</v>
      </c>
      <c r="N341" s="14">
        <f t="shared" si="32"/>
        <v>486</v>
      </c>
      <c r="O341" s="15">
        <v>45</v>
      </c>
      <c r="P341" s="16">
        <f t="shared" si="34"/>
        <v>0.175736531986532</v>
      </c>
      <c r="Q341" s="5" t="str">
        <f t="shared" si="35"/>
        <v>High then 10%</v>
      </c>
      <c r="R341" s="5" t="str">
        <f t="shared" si="36"/>
        <v>Low Then 20%</v>
      </c>
      <c r="S341" s="1" t="str">
        <f t="shared" si="37"/>
        <v>10% To 20% COGS</v>
      </c>
    </row>
    <row r="342" spans="1:19">
      <c r="A342" s="5" t="s">
        <v>17</v>
      </c>
      <c r="B342" s="5" t="s">
        <v>1948</v>
      </c>
      <c r="C342" s="6" t="s">
        <v>1083</v>
      </c>
      <c r="D342" s="6" t="s">
        <v>1084</v>
      </c>
      <c r="E342" s="6" t="s">
        <v>3</v>
      </c>
      <c r="F342" s="6" t="s">
        <v>16</v>
      </c>
      <c r="G342" s="6" t="s">
        <v>1037</v>
      </c>
      <c r="H342" s="6" t="s">
        <v>18</v>
      </c>
      <c r="I342" s="6" t="s">
        <v>1037</v>
      </c>
      <c r="J342" s="12">
        <v>2550</v>
      </c>
      <c r="K342" s="12">
        <f t="shared" si="33"/>
        <v>2244.0587999999998</v>
      </c>
      <c r="L342" s="13">
        <v>0.49</v>
      </c>
      <c r="M342" s="13">
        <v>739.41366666666704</v>
      </c>
      <c r="N342" s="14">
        <f t="shared" si="32"/>
        <v>305.94119999999998</v>
      </c>
      <c r="O342" s="15">
        <v>17</v>
      </c>
      <c r="P342" s="16">
        <f t="shared" si="34"/>
        <v>0.32949834766658798</v>
      </c>
      <c r="Q342" s="5" t="str">
        <f t="shared" si="35"/>
        <v>High then 10%</v>
      </c>
      <c r="R342" s="5" t="str">
        <f t="shared" si="36"/>
        <v>High Then 20%</v>
      </c>
      <c r="S342" s="1" t="str">
        <f t="shared" si="37"/>
        <v>Above 30% COGS</v>
      </c>
    </row>
    <row r="343" spans="1:19">
      <c r="A343" s="5" t="s">
        <v>17</v>
      </c>
      <c r="B343" s="5" t="s">
        <v>1948</v>
      </c>
      <c r="C343" s="6" t="s">
        <v>1085</v>
      </c>
      <c r="D343" s="6" t="s">
        <v>1086</v>
      </c>
      <c r="E343" s="6" t="s">
        <v>3</v>
      </c>
      <c r="F343" s="6" t="s">
        <v>16</v>
      </c>
      <c r="G343" s="6" t="s">
        <v>1037</v>
      </c>
      <c r="H343" s="6" t="s">
        <v>18</v>
      </c>
      <c r="I343" s="6" t="s">
        <v>1037</v>
      </c>
      <c r="J343" s="12">
        <v>7280</v>
      </c>
      <c r="K343" s="12">
        <f t="shared" si="33"/>
        <v>6416</v>
      </c>
      <c r="L343" s="13">
        <v>80</v>
      </c>
      <c r="M343" s="13">
        <v>1221.6152380952401</v>
      </c>
      <c r="N343" s="14">
        <f t="shared" si="32"/>
        <v>864</v>
      </c>
      <c r="O343" s="15">
        <v>56</v>
      </c>
      <c r="P343" s="16">
        <f t="shared" si="34"/>
        <v>0.19040137750861</v>
      </c>
      <c r="Q343" s="5" t="str">
        <f t="shared" si="35"/>
        <v>High then 10%</v>
      </c>
      <c r="R343" s="5" t="str">
        <f t="shared" si="36"/>
        <v>Low Then 20%</v>
      </c>
      <c r="S343" s="1" t="str">
        <f t="shared" si="37"/>
        <v>10% To 20% COGS</v>
      </c>
    </row>
    <row r="344" spans="1:19">
      <c r="A344" s="5" t="s">
        <v>17</v>
      </c>
      <c r="B344" s="5" t="s">
        <v>1948</v>
      </c>
      <c r="C344" s="6" t="s">
        <v>1087</v>
      </c>
      <c r="D344" s="6" t="s">
        <v>1088</v>
      </c>
      <c r="E344" s="6" t="s">
        <v>3</v>
      </c>
      <c r="F344" s="6" t="s">
        <v>16</v>
      </c>
      <c r="G344" s="6" t="s">
        <v>43</v>
      </c>
      <c r="H344" s="6" t="s">
        <v>18</v>
      </c>
      <c r="I344" s="6" t="s">
        <v>1089</v>
      </c>
      <c r="J344" s="12">
        <v>455</v>
      </c>
      <c r="K344" s="12">
        <f t="shared" si="33"/>
        <v>400.4</v>
      </c>
      <c r="L344" s="13">
        <v>0</v>
      </c>
      <c r="M344" s="13">
        <v>73.34</v>
      </c>
      <c r="N344" s="14">
        <f t="shared" si="32"/>
        <v>54.6</v>
      </c>
      <c r="O344" s="15">
        <v>13</v>
      </c>
      <c r="P344" s="16">
        <f t="shared" si="34"/>
        <v>0.18316683316683299</v>
      </c>
      <c r="Q344" s="5" t="str">
        <f t="shared" si="35"/>
        <v>High then 10%</v>
      </c>
      <c r="R344" s="5" t="str">
        <f t="shared" si="36"/>
        <v>Low Then 20%</v>
      </c>
      <c r="S344" s="1" t="str">
        <f t="shared" si="37"/>
        <v>10% To 20% COGS</v>
      </c>
    </row>
    <row r="345" spans="1:19">
      <c r="A345" s="5" t="s">
        <v>17</v>
      </c>
      <c r="B345" s="5" t="s">
        <v>1948</v>
      </c>
      <c r="C345" s="6" t="s">
        <v>1090</v>
      </c>
      <c r="D345" s="6" t="s">
        <v>132</v>
      </c>
      <c r="E345" s="6" t="s">
        <v>3</v>
      </c>
      <c r="F345" s="6" t="s">
        <v>16</v>
      </c>
      <c r="G345" s="6" t="s">
        <v>43</v>
      </c>
      <c r="H345" s="6" t="s">
        <v>18</v>
      </c>
      <c r="I345" s="6" t="s">
        <v>1089</v>
      </c>
      <c r="J345" s="12">
        <v>1740</v>
      </c>
      <c r="K345" s="12">
        <f t="shared" si="33"/>
        <v>1531.2</v>
      </c>
      <c r="L345" s="13">
        <v>0</v>
      </c>
      <c r="M345" s="13">
        <v>114.728071428571</v>
      </c>
      <c r="N345" s="14">
        <f t="shared" si="32"/>
        <v>208.8</v>
      </c>
      <c r="O345" s="15">
        <v>58</v>
      </c>
      <c r="P345" s="16">
        <f t="shared" si="34"/>
        <v>7.4926901403194204E-2</v>
      </c>
      <c r="Q345" s="5" t="str">
        <f t="shared" si="35"/>
        <v>Low Then 10%</v>
      </c>
      <c r="R345" s="5" t="str">
        <f t="shared" si="36"/>
        <v>Low Then 20%</v>
      </c>
      <c r="S345" s="1" t="str">
        <f t="shared" si="37"/>
        <v>Below 10% COGS</v>
      </c>
    </row>
    <row r="346" spans="1:19">
      <c r="A346" s="5" t="s">
        <v>17</v>
      </c>
      <c r="B346" s="5" t="s">
        <v>1948</v>
      </c>
      <c r="C346" s="8" t="s">
        <v>1090</v>
      </c>
      <c r="D346" s="8" t="s">
        <v>132</v>
      </c>
      <c r="E346" s="8" t="s">
        <v>3</v>
      </c>
      <c r="F346" s="6" t="s">
        <v>16</v>
      </c>
      <c r="G346" s="6" t="s">
        <v>429</v>
      </c>
      <c r="H346" s="6" t="s">
        <v>18</v>
      </c>
      <c r="I346" s="6" t="s">
        <v>1089</v>
      </c>
      <c r="J346" s="12">
        <v>3420</v>
      </c>
      <c r="K346" s="12">
        <f t="shared" si="33"/>
        <v>3010.68</v>
      </c>
      <c r="L346" s="13">
        <v>9</v>
      </c>
      <c r="M346" s="13">
        <v>233.917218253968</v>
      </c>
      <c r="N346" s="14">
        <f t="shared" si="32"/>
        <v>409.32</v>
      </c>
      <c r="O346" s="15">
        <v>114</v>
      </c>
      <c r="P346" s="16">
        <f t="shared" si="34"/>
        <v>7.7695809004599603E-2</v>
      </c>
      <c r="Q346" s="5" t="str">
        <f t="shared" si="35"/>
        <v>Low Then 10%</v>
      </c>
      <c r="R346" s="5" t="str">
        <f t="shared" si="36"/>
        <v>Low Then 20%</v>
      </c>
      <c r="S346" s="1" t="str">
        <f t="shared" si="37"/>
        <v>Below 10% COGS</v>
      </c>
    </row>
    <row r="347" spans="1:19">
      <c r="A347" s="5" t="s">
        <v>17</v>
      </c>
      <c r="B347" s="5" t="s">
        <v>1948</v>
      </c>
      <c r="C347" s="6" t="s">
        <v>1091</v>
      </c>
      <c r="D347" s="6" t="s">
        <v>1092</v>
      </c>
      <c r="E347" s="6" t="s">
        <v>3</v>
      </c>
      <c r="F347" s="6" t="s">
        <v>16</v>
      </c>
      <c r="G347" s="6" t="s">
        <v>43</v>
      </c>
      <c r="H347" s="6" t="s">
        <v>18</v>
      </c>
      <c r="I347" s="6" t="s">
        <v>1089</v>
      </c>
      <c r="J347" s="12">
        <v>1350</v>
      </c>
      <c r="K347" s="12">
        <f t="shared" si="33"/>
        <v>1188.1379999999999</v>
      </c>
      <c r="L347" s="13">
        <v>1.1499999999999999</v>
      </c>
      <c r="M347" s="13">
        <v>234.83666666666701</v>
      </c>
      <c r="N347" s="14">
        <f t="shared" si="32"/>
        <v>161.86199999999999</v>
      </c>
      <c r="O347" s="15">
        <v>27</v>
      </c>
      <c r="P347" s="16">
        <f t="shared" si="34"/>
        <v>0.197651002380756</v>
      </c>
      <c r="Q347" s="5" t="str">
        <f t="shared" si="35"/>
        <v>High then 10%</v>
      </c>
      <c r="R347" s="5" t="str">
        <f t="shared" si="36"/>
        <v>Low Then 20%</v>
      </c>
      <c r="S347" s="1" t="str">
        <f t="shared" si="37"/>
        <v>10% To 20% COGS</v>
      </c>
    </row>
    <row r="348" spans="1:19">
      <c r="A348" s="5" t="s">
        <v>17</v>
      </c>
      <c r="B348" s="5" t="s">
        <v>1948</v>
      </c>
      <c r="C348" s="6" t="s">
        <v>1093</v>
      </c>
      <c r="D348" s="6" t="s">
        <v>1094</v>
      </c>
      <c r="E348" s="6" t="s">
        <v>3</v>
      </c>
      <c r="F348" s="6" t="s">
        <v>16</v>
      </c>
      <c r="G348" s="6" t="s">
        <v>43</v>
      </c>
      <c r="H348" s="6" t="s">
        <v>18</v>
      </c>
      <c r="I348" s="6" t="s">
        <v>1089</v>
      </c>
      <c r="J348" s="12">
        <v>1050</v>
      </c>
      <c r="K348" s="12">
        <f t="shared" si="33"/>
        <v>924</v>
      </c>
      <c r="L348" s="13">
        <v>0</v>
      </c>
      <c r="M348" s="13">
        <v>225.56</v>
      </c>
      <c r="N348" s="14">
        <f t="shared" si="32"/>
        <v>126</v>
      </c>
      <c r="O348" s="15">
        <v>30</v>
      </c>
      <c r="P348" s="16">
        <f t="shared" si="34"/>
        <v>0.244112554112554</v>
      </c>
      <c r="Q348" s="5" t="str">
        <f t="shared" si="35"/>
        <v>High then 10%</v>
      </c>
      <c r="R348" s="5" t="str">
        <f t="shared" si="36"/>
        <v>High Then 20%</v>
      </c>
      <c r="S348" s="1" t="str">
        <f t="shared" si="37"/>
        <v>20% To 30% COGS</v>
      </c>
    </row>
    <row r="349" spans="1:19">
      <c r="A349" s="5" t="s">
        <v>17</v>
      </c>
      <c r="B349" s="5" t="s">
        <v>1948</v>
      </c>
      <c r="C349" s="6" t="s">
        <v>1095</v>
      </c>
      <c r="D349" s="6" t="s">
        <v>1096</v>
      </c>
      <c r="E349" s="6" t="s">
        <v>3</v>
      </c>
      <c r="F349" s="6" t="s">
        <v>16</v>
      </c>
      <c r="G349" s="6" t="s">
        <v>43</v>
      </c>
      <c r="H349" s="6" t="s">
        <v>18</v>
      </c>
      <c r="I349" s="6" t="s">
        <v>1089</v>
      </c>
      <c r="J349" s="12">
        <v>2680</v>
      </c>
      <c r="K349" s="12">
        <f t="shared" si="33"/>
        <v>2358.4276</v>
      </c>
      <c r="L349" s="13">
        <v>0.23</v>
      </c>
      <c r="M349" s="13">
        <v>618.99800000000005</v>
      </c>
      <c r="N349" s="14">
        <f t="shared" si="32"/>
        <v>321.57240000000002</v>
      </c>
      <c r="O349" s="15">
        <v>67</v>
      </c>
      <c r="P349" s="16">
        <f t="shared" si="34"/>
        <v>0.26246215910973902</v>
      </c>
      <c r="Q349" s="5" t="str">
        <f t="shared" si="35"/>
        <v>High then 10%</v>
      </c>
      <c r="R349" s="5" t="str">
        <f t="shared" si="36"/>
        <v>High Then 20%</v>
      </c>
      <c r="S349" s="1" t="str">
        <f t="shared" si="37"/>
        <v>20% To 30% COGS</v>
      </c>
    </row>
    <row r="350" spans="1:19">
      <c r="A350" s="5" t="s">
        <v>17</v>
      </c>
      <c r="B350" s="5" t="s">
        <v>1948</v>
      </c>
      <c r="C350" s="6" t="s">
        <v>1097</v>
      </c>
      <c r="D350" s="6" t="s">
        <v>1098</v>
      </c>
      <c r="E350" s="6" t="s">
        <v>3</v>
      </c>
      <c r="F350" s="6" t="s">
        <v>16</v>
      </c>
      <c r="G350" s="6" t="s">
        <v>43</v>
      </c>
      <c r="H350" s="6" t="s">
        <v>18</v>
      </c>
      <c r="I350" s="6" t="s">
        <v>1089</v>
      </c>
      <c r="J350" s="12">
        <v>1360</v>
      </c>
      <c r="K350" s="12">
        <f t="shared" si="33"/>
        <v>1196.8</v>
      </c>
      <c r="L350" s="13">
        <v>0</v>
      </c>
      <c r="M350" s="13">
        <v>217.09</v>
      </c>
      <c r="N350" s="14">
        <f t="shared" si="32"/>
        <v>163.19999999999999</v>
      </c>
      <c r="O350" s="15">
        <v>34</v>
      </c>
      <c r="P350" s="16">
        <f t="shared" si="34"/>
        <v>0.18139204545454499</v>
      </c>
      <c r="Q350" s="5" t="str">
        <f t="shared" si="35"/>
        <v>High then 10%</v>
      </c>
      <c r="R350" s="5" t="str">
        <f t="shared" si="36"/>
        <v>Low Then 20%</v>
      </c>
      <c r="S350" s="1" t="str">
        <f t="shared" si="37"/>
        <v>10% To 20% COGS</v>
      </c>
    </row>
    <row r="351" spans="1:19">
      <c r="A351" s="5" t="s">
        <v>17</v>
      </c>
      <c r="B351" s="5" t="s">
        <v>1948</v>
      </c>
      <c r="C351" s="6" t="s">
        <v>1099</v>
      </c>
      <c r="D351" s="6" t="s">
        <v>1100</v>
      </c>
      <c r="E351" s="6" t="s">
        <v>3</v>
      </c>
      <c r="F351" s="6" t="s">
        <v>16</v>
      </c>
      <c r="G351" s="6" t="s">
        <v>427</v>
      </c>
      <c r="H351" s="6" t="s">
        <v>18</v>
      </c>
      <c r="I351" s="6" t="s">
        <v>1089</v>
      </c>
      <c r="J351" s="12">
        <v>1170</v>
      </c>
      <c r="K351" s="12">
        <f t="shared" si="33"/>
        <v>1029.5999999999999</v>
      </c>
      <c r="L351" s="13">
        <v>0</v>
      </c>
      <c r="M351" s="13">
        <v>131.61166666666699</v>
      </c>
      <c r="N351" s="14">
        <f t="shared" si="32"/>
        <v>140.4</v>
      </c>
      <c r="O351" s="15">
        <v>26</v>
      </c>
      <c r="P351" s="16">
        <f t="shared" si="34"/>
        <v>0.12782795907795899</v>
      </c>
      <c r="Q351" s="5" t="str">
        <f t="shared" si="35"/>
        <v>High then 10%</v>
      </c>
      <c r="R351" s="5" t="str">
        <f t="shared" si="36"/>
        <v>Low Then 20%</v>
      </c>
      <c r="S351" s="1" t="str">
        <f t="shared" si="37"/>
        <v>10% To 20% COGS</v>
      </c>
    </row>
    <row r="352" spans="1:19">
      <c r="A352" s="5" t="s">
        <v>17</v>
      </c>
      <c r="B352" s="5" t="s">
        <v>1948</v>
      </c>
      <c r="C352" s="8" t="s">
        <v>1099</v>
      </c>
      <c r="D352" s="8" t="s">
        <v>1100</v>
      </c>
      <c r="E352" s="8" t="s">
        <v>3</v>
      </c>
      <c r="F352" s="6" t="s">
        <v>16</v>
      </c>
      <c r="G352" s="6" t="s">
        <v>429</v>
      </c>
      <c r="H352" s="6" t="s">
        <v>18</v>
      </c>
      <c r="I352" s="6" t="s">
        <v>1089</v>
      </c>
      <c r="J352" s="12">
        <v>2025</v>
      </c>
      <c r="K352" s="12">
        <f t="shared" si="33"/>
        <v>1783.7447999999999</v>
      </c>
      <c r="L352" s="13">
        <v>14.54</v>
      </c>
      <c r="M352" s="13">
        <v>230.77</v>
      </c>
      <c r="N352" s="14">
        <f t="shared" si="32"/>
        <v>241.2552</v>
      </c>
      <c r="O352" s="15">
        <v>45</v>
      </c>
      <c r="P352" s="16">
        <f t="shared" si="34"/>
        <v>0.12937388801357699</v>
      </c>
      <c r="Q352" s="5" t="str">
        <f t="shared" si="35"/>
        <v>High then 10%</v>
      </c>
      <c r="R352" s="5" t="str">
        <f t="shared" si="36"/>
        <v>Low Then 20%</v>
      </c>
      <c r="S352" s="1" t="str">
        <f t="shared" si="37"/>
        <v>10% To 20% COGS</v>
      </c>
    </row>
    <row r="353" spans="1:19">
      <c r="A353" s="5" t="s">
        <v>17</v>
      </c>
      <c r="B353" s="5" t="s">
        <v>1948</v>
      </c>
      <c r="C353" s="6" t="s">
        <v>1101</v>
      </c>
      <c r="D353" s="6" t="s">
        <v>1102</v>
      </c>
      <c r="E353" s="6" t="s">
        <v>3</v>
      </c>
      <c r="F353" s="6" t="s">
        <v>16</v>
      </c>
      <c r="G353" s="6" t="s">
        <v>427</v>
      </c>
      <c r="H353" s="6" t="s">
        <v>18</v>
      </c>
      <c r="I353" s="6" t="s">
        <v>650</v>
      </c>
      <c r="J353" s="12">
        <v>280</v>
      </c>
      <c r="K353" s="12">
        <f t="shared" si="33"/>
        <v>246.4</v>
      </c>
      <c r="L353" s="13">
        <v>0</v>
      </c>
      <c r="M353" s="13">
        <v>58.4</v>
      </c>
      <c r="N353" s="14">
        <f t="shared" si="32"/>
        <v>33.6</v>
      </c>
      <c r="O353" s="15">
        <v>16</v>
      </c>
      <c r="P353" s="16">
        <f t="shared" si="34"/>
        <v>0.23701298701298701</v>
      </c>
      <c r="Q353" s="5" t="str">
        <f t="shared" si="35"/>
        <v>High then 10%</v>
      </c>
      <c r="R353" s="5" t="str">
        <f t="shared" si="36"/>
        <v>High Then 20%</v>
      </c>
      <c r="S353" s="1" t="str">
        <f t="shared" si="37"/>
        <v>20% To 30% COGS</v>
      </c>
    </row>
    <row r="354" spans="1:19">
      <c r="A354" s="5" t="s">
        <v>17</v>
      </c>
      <c r="B354" s="5" t="s">
        <v>1948</v>
      </c>
      <c r="C354" s="6" t="s">
        <v>1103</v>
      </c>
      <c r="D354" s="6" t="s">
        <v>1104</v>
      </c>
      <c r="E354" s="6" t="s">
        <v>3</v>
      </c>
      <c r="F354" s="6" t="s">
        <v>16</v>
      </c>
      <c r="G354" s="6" t="s">
        <v>43</v>
      </c>
      <c r="H354" s="6" t="s">
        <v>18</v>
      </c>
      <c r="I354" s="6" t="s">
        <v>650</v>
      </c>
      <c r="J354" s="12">
        <v>210</v>
      </c>
      <c r="K354" s="12">
        <f t="shared" si="33"/>
        <v>189.3</v>
      </c>
      <c r="L354" s="13">
        <v>37.5</v>
      </c>
      <c r="M354" s="13">
        <v>37.24</v>
      </c>
      <c r="N354" s="14">
        <f t="shared" si="32"/>
        <v>20.7</v>
      </c>
      <c r="O354" s="15">
        <v>14</v>
      </c>
      <c r="P354" s="16">
        <f t="shared" si="34"/>
        <v>0.19672477548864201</v>
      </c>
      <c r="Q354" s="5" t="str">
        <f t="shared" si="35"/>
        <v>High then 10%</v>
      </c>
      <c r="R354" s="5" t="str">
        <f t="shared" si="36"/>
        <v>Low Then 20%</v>
      </c>
      <c r="S354" s="1" t="str">
        <f t="shared" si="37"/>
        <v>10% To 20% COGS</v>
      </c>
    </row>
    <row r="355" spans="1:19">
      <c r="A355" s="5" t="s">
        <v>17</v>
      </c>
      <c r="B355" s="5" t="s">
        <v>1948</v>
      </c>
      <c r="C355" s="6" t="s">
        <v>1105</v>
      </c>
      <c r="D355" s="6" t="s">
        <v>1106</v>
      </c>
      <c r="E355" s="6" t="s">
        <v>3</v>
      </c>
      <c r="F355" s="6" t="s">
        <v>16</v>
      </c>
      <c r="G355" s="6" t="s">
        <v>427</v>
      </c>
      <c r="H355" s="6" t="s">
        <v>18</v>
      </c>
      <c r="I355" s="6" t="s">
        <v>650</v>
      </c>
      <c r="J355" s="12">
        <v>60</v>
      </c>
      <c r="K355" s="12">
        <f t="shared" si="33"/>
        <v>52.8</v>
      </c>
      <c r="L355" s="13">
        <v>0</v>
      </c>
      <c r="M355" s="13">
        <v>8.1850000000000005</v>
      </c>
      <c r="N355" s="14">
        <f t="shared" si="32"/>
        <v>7.2</v>
      </c>
      <c r="O355" s="15">
        <v>1</v>
      </c>
      <c r="P355" s="16">
        <f t="shared" si="34"/>
        <v>0.15501893939393899</v>
      </c>
      <c r="Q355" s="5" t="str">
        <f t="shared" si="35"/>
        <v>High then 10%</v>
      </c>
      <c r="R355" s="5" t="str">
        <f t="shared" si="36"/>
        <v>Low Then 20%</v>
      </c>
      <c r="S355" s="1" t="str">
        <f t="shared" si="37"/>
        <v>10% To 20% COGS</v>
      </c>
    </row>
    <row r="356" spans="1:19">
      <c r="A356" s="5" t="s">
        <v>17</v>
      </c>
      <c r="B356" s="5" t="s">
        <v>1948</v>
      </c>
      <c r="C356" s="6" t="s">
        <v>1107</v>
      </c>
      <c r="D356" s="6" t="s">
        <v>1108</v>
      </c>
      <c r="E356" s="6" t="s">
        <v>3</v>
      </c>
      <c r="F356" s="6" t="s">
        <v>16</v>
      </c>
      <c r="G356" s="6" t="s">
        <v>43</v>
      </c>
      <c r="H356" s="6" t="s">
        <v>18</v>
      </c>
      <c r="I356" s="6" t="s">
        <v>650</v>
      </c>
      <c r="J356" s="12">
        <v>225</v>
      </c>
      <c r="K356" s="12">
        <f t="shared" si="33"/>
        <v>198</v>
      </c>
      <c r="L356" s="13">
        <v>0</v>
      </c>
      <c r="M356" s="13">
        <v>32.21</v>
      </c>
      <c r="N356" s="14">
        <f t="shared" si="32"/>
        <v>27</v>
      </c>
      <c r="O356" s="15">
        <v>15</v>
      </c>
      <c r="P356" s="16">
        <f t="shared" si="34"/>
        <v>0.162676767676768</v>
      </c>
      <c r="Q356" s="5" t="str">
        <f t="shared" si="35"/>
        <v>High then 10%</v>
      </c>
      <c r="R356" s="5" t="str">
        <f t="shared" si="36"/>
        <v>Low Then 20%</v>
      </c>
      <c r="S356" s="1" t="str">
        <f t="shared" si="37"/>
        <v>10% To 20% COGS</v>
      </c>
    </row>
    <row r="357" spans="1:19">
      <c r="A357" s="5" t="s">
        <v>17</v>
      </c>
      <c r="B357" s="5" t="s">
        <v>1948</v>
      </c>
      <c r="C357" s="6" t="s">
        <v>1109</v>
      </c>
      <c r="D357" s="6" t="s">
        <v>1110</v>
      </c>
      <c r="E357" s="6" t="s">
        <v>3</v>
      </c>
      <c r="F357" s="6" t="s">
        <v>16</v>
      </c>
      <c r="G357" s="6" t="s">
        <v>43</v>
      </c>
      <c r="H357" s="6" t="s">
        <v>18</v>
      </c>
      <c r="I357" s="6" t="s">
        <v>650</v>
      </c>
      <c r="J357" s="12">
        <v>110</v>
      </c>
      <c r="K357" s="12">
        <f t="shared" si="33"/>
        <v>96.8</v>
      </c>
      <c r="L357" s="13">
        <v>0</v>
      </c>
      <c r="M357" s="13">
        <v>14.45</v>
      </c>
      <c r="N357" s="14">
        <f t="shared" si="32"/>
        <v>13.2</v>
      </c>
      <c r="O357" s="15">
        <v>7</v>
      </c>
      <c r="P357" s="16">
        <f t="shared" si="34"/>
        <v>0.149276859504132</v>
      </c>
      <c r="Q357" s="5" t="str">
        <f t="shared" si="35"/>
        <v>High then 10%</v>
      </c>
      <c r="R357" s="5" t="str">
        <f t="shared" si="36"/>
        <v>Low Then 20%</v>
      </c>
      <c r="S357" s="1" t="str">
        <f t="shared" si="37"/>
        <v>10% To 20% COGS</v>
      </c>
    </row>
    <row r="358" spans="1:19">
      <c r="A358" s="5" t="s">
        <v>156</v>
      </c>
      <c r="B358" s="5" t="s">
        <v>1953</v>
      </c>
      <c r="C358" s="6" t="s">
        <v>1111</v>
      </c>
      <c r="D358" s="6" t="s">
        <v>1112</v>
      </c>
      <c r="E358" s="6" t="s">
        <v>3</v>
      </c>
      <c r="F358" s="6" t="s">
        <v>16</v>
      </c>
      <c r="G358" s="6" t="s">
        <v>156</v>
      </c>
      <c r="H358" s="6" t="s">
        <v>655</v>
      </c>
      <c r="I358" s="6" t="s">
        <v>650</v>
      </c>
      <c r="J358" s="12">
        <v>130</v>
      </c>
      <c r="K358" s="12">
        <f t="shared" si="33"/>
        <v>114.4</v>
      </c>
      <c r="L358" s="13">
        <v>0</v>
      </c>
      <c r="M358" s="13">
        <v>21.98</v>
      </c>
      <c r="N358" s="14">
        <f t="shared" si="32"/>
        <v>15.6</v>
      </c>
      <c r="O358" s="15">
        <v>13</v>
      </c>
      <c r="P358" s="16">
        <f t="shared" si="34"/>
        <v>0.19213286713286701</v>
      </c>
      <c r="Q358" s="5" t="str">
        <f t="shared" si="35"/>
        <v>High then 10%</v>
      </c>
      <c r="R358" s="5" t="str">
        <f t="shared" si="36"/>
        <v>Low Then 20%</v>
      </c>
      <c r="S358" s="1" t="str">
        <f t="shared" si="37"/>
        <v>10% To 20% COGS</v>
      </c>
    </row>
    <row r="359" spans="1:19">
      <c r="A359" s="5" t="s">
        <v>17</v>
      </c>
      <c r="B359" s="5" t="s">
        <v>1948</v>
      </c>
      <c r="C359" s="6" t="s">
        <v>1113</v>
      </c>
      <c r="D359" s="6" t="s">
        <v>1114</v>
      </c>
      <c r="E359" s="6" t="s">
        <v>3</v>
      </c>
      <c r="F359" s="6" t="s">
        <v>16</v>
      </c>
      <c r="G359" s="6" t="s">
        <v>43</v>
      </c>
      <c r="H359" s="6" t="s">
        <v>18</v>
      </c>
      <c r="I359" s="6" t="s">
        <v>650</v>
      </c>
      <c r="J359" s="12">
        <v>50</v>
      </c>
      <c r="K359" s="12">
        <f t="shared" si="33"/>
        <v>45.8</v>
      </c>
      <c r="L359" s="13">
        <v>15</v>
      </c>
      <c r="M359" s="13">
        <v>8.06</v>
      </c>
      <c r="N359" s="14">
        <f t="shared" si="32"/>
        <v>4.2</v>
      </c>
      <c r="O359" s="15">
        <v>2</v>
      </c>
      <c r="P359" s="16">
        <f t="shared" si="34"/>
        <v>0.17598253275109199</v>
      </c>
      <c r="Q359" s="5" t="str">
        <f t="shared" si="35"/>
        <v>High then 10%</v>
      </c>
      <c r="R359" s="5" t="str">
        <f t="shared" si="36"/>
        <v>Low Then 20%</v>
      </c>
      <c r="S359" s="1" t="str">
        <f t="shared" si="37"/>
        <v>10% To 20% COGS</v>
      </c>
    </row>
    <row r="360" spans="1:19">
      <c r="A360" s="5" t="s">
        <v>17</v>
      </c>
      <c r="B360" s="5" t="s">
        <v>1948</v>
      </c>
      <c r="C360" s="6" t="s">
        <v>1115</v>
      </c>
      <c r="D360" s="6" t="s">
        <v>1116</v>
      </c>
      <c r="E360" s="6" t="s">
        <v>3</v>
      </c>
      <c r="F360" s="6" t="s">
        <v>16</v>
      </c>
      <c r="G360" s="6" t="s">
        <v>427</v>
      </c>
      <c r="H360" s="6" t="s">
        <v>18</v>
      </c>
      <c r="I360" s="6" t="s">
        <v>650</v>
      </c>
      <c r="J360" s="12">
        <v>60</v>
      </c>
      <c r="K360" s="12">
        <f t="shared" si="33"/>
        <v>52.8</v>
      </c>
      <c r="L360" s="13">
        <v>0</v>
      </c>
      <c r="M360" s="13">
        <v>10.89</v>
      </c>
      <c r="N360" s="14">
        <f t="shared" si="32"/>
        <v>7.2</v>
      </c>
      <c r="O360" s="15">
        <v>3</v>
      </c>
      <c r="P360" s="16">
        <f t="shared" si="34"/>
        <v>0.20624999999999999</v>
      </c>
      <c r="Q360" s="5" t="str">
        <f t="shared" si="35"/>
        <v>High then 10%</v>
      </c>
      <c r="R360" s="5" t="str">
        <f t="shared" si="36"/>
        <v>High Then 20%</v>
      </c>
      <c r="S360" s="1" t="str">
        <f t="shared" si="37"/>
        <v>20% To 30% COGS</v>
      </c>
    </row>
    <row r="361" spans="1:19">
      <c r="A361" s="5" t="s">
        <v>17</v>
      </c>
      <c r="B361" s="5" t="s">
        <v>1948</v>
      </c>
      <c r="C361" s="6" t="s">
        <v>1117</v>
      </c>
      <c r="D361" s="6" t="s">
        <v>580</v>
      </c>
      <c r="E361" s="6" t="s">
        <v>3</v>
      </c>
      <c r="F361" s="6" t="s">
        <v>16</v>
      </c>
      <c r="G361" s="6" t="s">
        <v>43</v>
      </c>
      <c r="H361" s="6" t="s">
        <v>18</v>
      </c>
      <c r="I361" s="6" t="s">
        <v>650</v>
      </c>
      <c r="J361" s="12">
        <v>325</v>
      </c>
      <c r="K361" s="12">
        <f t="shared" si="33"/>
        <v>286</v>
      </c>
      <c r="L361" s="13">
        <v>0</v>
      </c>
      <c r="M361" s="13">
        <v>54.88</v>
      </c>
      <c r="N361" s="14">
        <f t="shared" si="32"/>
        <v>39</v>
      </c>
      <c r="O361" s="15">
        <v>14</v>
      </c>
      <c r="P361" s="16">
        <f t="shared" si="34"/>
        <v>0.191888111888112</v>
      </c>
      <c r="Q361" s="5" t="str">
        <f t="shared" si="35"/>
        <v>High then 10%</v>
      </c>
      <c r="R361" s="5" t="str">
        <f t="shared" si="36"/>
        <v>Low Then 20%</v>
      </c>
      <c r="S361" s="1" t="str">
        <f t="shared" si="37"/>
        <v>10% To 20% COGS</v>
      </c>
    </row>
    <row r="362" spans="1:19">
      <c r="A362" s="5" t="s">
        <v>17</v>
      </c>
      <c r="B362" s="5" t="s">
        <v>1948</v>
      </c>
      <c r="C362" s="6" t="s">
        <v>1118</v>
      </c>
      <c r="D362" s="6" t="s">
        <v>1119</v>
      </c>
      <c r="E362" s="6" t="s">
        <v>3</v>
      </c>
      <c r="F362" s="6" t="s">
        <v>16</v>
      </c>
      <c r="G362" s="6" t="s">
        <v>43</v>
      </c>
      <c r="H362" s="6" t="s">
        <v>18</v>
      </c>
      <c r="I362" s="6" t="s">
        <v>650</v>
      </c>
      <c r="J362" s="12">
        <v>90</v>
      </c>
      <c r="K362" s="12">
        <f t="shared" si="33"/>
        <v>79.92</v>
      </c>
      <c r="L362" s="13">
        <v>6</v>
      </c>
      <c r="M362" s="13">
        <v>14.6</v>
      </c>
      <c r="N362" s="14">
        <f t="shared" si="32"/>
        <v>10.08</v>
      </c>
      <c r="O362" s="15">
        <v>9</v>
      </c>
      <c r="P362" s="16">
        <f t="shared" si="34"/>
        <v>0.18268268268268301</v>
      </c>
      <c r="Q362" s="5" t="str">
        <f t="shared" si="35"/>
        <v>High then 10%</v>
      </c>
      <c r="R362" s="5" t="str">
        <f t="shared" si="36"/>
        <v>Low Then 20%</v>
      </c>
      <c r="S362" s="1" t="str">
        <f t="shared" si="37"/>
        <v>10% To 20% COGS</v>
      </c>
    </row>
    <row r="363" spans="1:19">
      <c r="A363" s="5" t="s">
        <v>17</v>
      </c>
      <c r="B363" s="5" t="s">
        <v>1948</v>
      </c>
      <c r="C363" s="6" t="s">
        <v>1120</v>
      </c>
      <c r="D363" s="6" t="s">
        <v>1121</v>
      </c>
      <c r="E363" s="6" t="s">
        <v>3</v>
      </c>
      <c r="F363" s="6" t="s">
        <v>16</v>
      </c>
      <c r="G363" s="6" t="s">
        <v>43</v>
      </c>
      <c r="H363" s="6" t="s">
        <v>18</v>
      </c>
      <c r="I363" s="6" t="s">
        <v>650</v>
      </c>
      <c r="J363" s="12">
        <v>20</v>
      </c>
      <c r="K363" s="12">
        <f t="shared" si="33"/>
        <v>17.600000000000001</v>
      </c>
      <c r="L363" s="13">
        <v>0</v>
      </c>
      <c r="M363" s="13">
        <v>5.16</v>
      </c>
      <c r="N363" s="14">
        <f t="shared" si="32"/>
        <v>2.4</v>
      </c>
      <c r="O363" s="15">
        <v>1</v>
      </c>
      <c r="P363" s="16">
        <f t="shared" si="34"/>
        <v>0.29318181818181799</v>
      </c>
      <c r="Q363" s="5" t="str">
        <f t="shared" si="35"/>
        <v>High then 10%</v>
      </c>
      <c r="R363" s="5" t="str">
        <f t="shared" si="36"/>
        <v>High Then 20%</v>
      </c>
      <c r="S363" s="1" t="str">
        <f t="shared" si="37"/>
        <v>20% To 30% COGS</v>
      </c>
    </row>
    <row r="364" spans="1:19">
      <c r="A364" s="5" t="s">
        <v>17</v>
      </c>
      <c r="B364" s="5" t="s">
        <v>1948</v>
      </c>
      <c r="C364" s="6" t="s">
        <v>1122</v>
      </c>
      <c r="D364" s="6" t="s">
        <v>1123</v>
      </c>
      <c r="E364" s="6" t="s">
        <v>3</v>
      </c>
      <c r="F364" s="6" t="s">
        <v>16</v>
      </c>
      <c r="G364" s="6" t="s">
        <v>43</v>
      </c>
      <c r="H364" s="6" t="s">
        <v>18</v>
      </c>
      <c r="I364" s="6" t="s">
        <v>650</v>
      </c>
      <c r="J364" s="12">
        <v>85</v>
      </c>
      <c r="K364" s="12">
        <f t="shared" si="33"/>
        <v>75.52</v>
      </c>
      <c r="L364" s="13">
        <v>6</v>
      </c>
      <c r="M364" s="13">
        <v>30</v>
      </c>
      <c r="N364" s="14">
        <f t="shared" si="32"/>
        <v>9.48</v>
      </c>
      <c r="O364" s="15">
        <v>4</v>
      </c>
      <c r="P364" s="16">
        <f t="shared" si="34"/>
        <v>0.39724576271186401</v>
      </c>
      <c r="Q364" s="5" t="str">
        <f t="shared" si="35"/>
        <v>High then 10%</v>
      </c>
      <c r="R364" s="5" t="str">
        <f t="shared" si="36"/>
        <v>High Then 20%</v>
      </c>
      <c r="S364" s="1" t="str">
        <f t="shared" si="37"/>
        <v>Above 30% COGS</v>
      </c>
    </row>
    <row r="365" spans="1:19">
      <c r="A365" s="5" t="s">
        <v>17</v>
      </c>
      <c r="B365" s="5" t="s">
        <v>1948</v>
      </c>
      <c r="C365" s="6" t="s">
        <v>1124</v>
      </c>
      <c r="D365" s="6" t="s">
        <v>1125</v>
      </c>
      <c r="E365" s="6" t="s">
        <v>3</v>
      </c>
      <c r="F365" s="6" t="s">
        <v>16</v>
      </c>
      <c r="G365" s="6" t="s">
        <v>43</v>
      </c>
      <c r="H365" s="6" t="s">
        <v>18</v>
      </c>
      <c r="I365" s="6" t="s">
        <v>650</v>
      </c>
      <c r="J365" s="12">
        <v>2110</v>
      </c>
      <c r="K365" s="12">
        <f t="shared" si="33"/>
        <v>1857.28</v>
      </c>
      <c r="L365" s="13">
        <v>4</v>
      </c>
      <c r="M365" s="13">
        <v>413.87875000000003</v>
      </c>
      <c r="N365" s="14">
        <f t="shared" si="32"/>
        <v>252.72</v>
      </c>
      <c r="O365" s="15">
        <v>91</v>
      </c>
      <c r="P365" s="16">
        <f t="shared" si="34"/>
        <v>0.22284133248621599</v>
      </c>
      <c r="Q365" s="5" t="str">
        <f t="shared" si="35"/>
        <v>High then 10%</v>
      </c>
      <c r="R365" s="5" t="str">
        <f t="shared" si="36"/>
        <v>High Then 20%</v>
      </c>
      <c r="S365" s="1" t="str">
        <f t="shared" si="37"/>
        <v>20% To 30% COGS</v>
      </c>
    </row>
    <row r="366" spans="1:19">
      <c r="A366" s="6" t="s">
        <v>16</v>
      </c>
      <c r="B366" s="5" t="s">
        <v>1949</v>
      </c>
      <c r="C366" s="6" t="s">
        <v>1126</v>
      </c>
      <c r="D366" s="6" t="s">
        <v>1127</v>
      </c>
      <c r="E366" s="6" t="s">
        <v>3</v>
      </c>
      <c r="F366" s="6" t="s">
        <v>16</v>
      </c>
      <c r="G366" s="6" t="s">
        <v>17</v>
      </c>
      <c r="H366" s="6" t="s">
        <v>226</v>
      </c>
      <c r="I366" s="6" t="s">
        <v>650</v>
      </c>
      <c r="J366" s="12">
        <v>0</v>
      </c>
      <c r="K366" s="12">
        <f t="shared" si="33"/>
        <v>0</v>
      </c>
      <c r="L366" s="13">
        <v>0</v>
      </c>
      <c r="M366" s="13">
        <v>0.9</v>
      </c>
      <c r="N366" s="14">
        <f t="shared" si="32"/>
        <v>0</v>
      </c>
      <c r="O366" s="15">
        <v>5</v>
      </c>
      <c r="P366" s="16">
        <f t="shared" si="34"/>
        <v>1</v>
      </c>
      <c r="Q366" s="5" t="str">
        <f t="shared" si="35"/>
        <v>High then 10%</v>
      </c>
      <c r="R366" s="5" t="str">
        <f t="shared" si="36"/>
        <v>High Then 20%</v>
      </c>
      <c r="S366" s="1" t="str">
        <f t="shared" si="37"/>
        <v>Modifier</v>
      </c>
    </row>
    <row r="367" spans="1:19">
      <c r="A367" s="6" t="s">
        <v>16</v>
      </c>
      <c r="B367" s="5" t="s">
        <v>1949</v>
      </c>
      <c r="C367" s="6" t="s">
        <v>1128</v>
      </c>
      <c r="D367" s="6" t="s">
        <v>1129</v>
      </c>
      <c r="E367" s="6" t="s">
        <v>3</v>
      </c>
      <c r="F367" s="6" t="s">
        <v>16</v>
      </c>
      <c r="G367" s="6" t="s">
        <v>17</v>
      </c>
      <c r="H367" s="6" t="s">
        <v>226</v>
      </c>
      <c r="I367" s="6" t="s">
        <v>650</v>
      </c>
      <c r="J367" s="12">
        <v>0</v>
      </c>
      <c r="K367" s="12">
        <f t="shared" si="33"/>
        <v>0</v>
      </c>
      <c r="L367" s="13">
        <v>0</v>
      </c>
      <c r="M367" s="13">
        <v>1.68</v>
      </c>
      <c r="N367" s="14">
        <f t="shared" si="32"/>
        <v>0</v>
      </c>
      <c r="O367" s="15">
        <v>3</v>
      </c>
      <c r="P367" s="16">
        <f t="shared" si="34"/>
        <v>1</v>
      </c>
      <c r="Q367" s="5" t="str">
        <f t="shared" si="35"/>
        <v>High then 10%</v>
      </c>
      <c r="R367" s="5" t="str">
        <f t="shared" si="36"/>
        <v>High Then 20%</v>
      </c>
      <c r="S367" s="1" t="str">
        <f t="shared" si="37"/>
        <v>Modifier</v>
      </c>
    </row>
    <row r="368" spans="1:19">
      <c r="A368" s="5" t="s">
        <v>17</v>
      </c>
      <c r="B368" s="5" t="s">
        <v>1948</v>
      </c>
      <c r="C368" s="6" t="s">
        <v>1130</v>
      </c>
      <c r="D368" s="6" t="s">
        <v>1131</v>
      </c>
      <c r="E368" s="6" t="s">
        <v>3</v>
      </c>
      <c r="F368" s="6" t="s">
        <v>16</v>
      </c>
      <c r="G368" s="6" t="s">
        <v>17</v>
      </c>
      <c r="H368" s="6" t="s">
        <v>18</v>
      </c>
      <c r="I368" s="6" t="s">
        <v>650</v>
      </c>
      <c r="J368" s="12">
        <v>0</v>
      </c>
      <c r="K368" s="12">
        <f t="shared" si="33"/>
        <v>0</v>
      </c>
      <c r="L368" s="13">
        <v>0</v>
      </c>
      <c r="M368" s="13">
        <v>5.6266666666666696</v>
      </c>
      <c r="N368" s="14">
        <f t="shared" si="32"/>
        <v>0</v>
      </c>
      <c r="O368" s="15">
        <v>22</v>
      </c>
      <c r="P368" s="16">
        <f t="shared" si="34"/>
        <v>1</v>
      </c>
      <c r="Q368" s="5" t="str">
        <f t="shared" si="35"/>
        <v>High then 10%</v>
      </c>
      <c r="R368" s="5" t="str">
        <f t="shared" si="36"/>
        <v>High Then 20%</v>
      </c>
      <c r="S368" s="1" t="str">
        <f t="shared" si="37"/>
        <v>Modifier</v>
      </c>
    </row>
    <row r="369" spans="1:19">
      <c r="A369" s="5" t="s">
        <v>17</v>
      </c>
      <c r="B369" s="5" t="s">
        <v>1948</v>
      </c>
      <c r="C369" s="6" t="s">
        <v>1132</v>
      </c>
      <c r="D369" s="6" t="s">
        <v>1133</v>
      </c>
      <c r="E369" s="6" t="s">
        <v>3</v>
      </c>
      <c r="F369" s="6" t="s">
        <v>16</v>
      </c>
      <c r="G369" s="6" t="s">
        <v>17</v>
      </c>
      <c r="H369" s="6" t="s">
        <v>18</v>
      </c>
      <c r="I369" s="6" t="s">
        <v>650</v>
      </c>
      <c r="J369" s="12">
        <v>0</v>
      </c>
      <c r="K369" s="12">
        <f t="shared" si="33"/>
        <v>0</v>
      </c>
      <c r="L369" s="13">
        <v>0</v>
      </c>
      <c r="M369" s="13">
        <v>7.33</v>
      </c>
      <c r="N369" s="14">
        <f t="shared" si="32"/>
        <v>0</v>
      </c>
      <c r="O369" s="15">
        <v>15</v>
      </c>
      <c r="P369" s="16">
        <f t="shared" si="34"/>
        <v>1</v>
      </c>
      <c r="Q369" s="5" t="str">
        <f t="shared" si="35"/>
        <v>High then 10%</v>
      </c>
      <c r="R369" s="5" t="str">
        <f t="shared" si="36"/>
        <v>High Then 20%</v>
      </c>
      <c r="S369" s="1" t="str">
        <f t="shared" si="37"/>
        <v>Modifier</v>
      </c>
    </row>
    <row r="370" spans="1:19">
      <c r="A370" s="5" t="s">
        <v>156</v>
      </c>
      <c r="B370" s="5" t="s">
        <v>1953</v>
      </c>
      <c r="C370" s="6" t="s">
        <v>1134</v>
      </c>
      <c r="D370" s="6" t="s">
        <v>1135</v>
      </c>
      <c r="E370" s="6" t="s">
        <v>3</v>
      </c>
      <c r="F370" s="6" t="s">
        <v>16</v>
      </c>
      <c r="G370" s="6" t="s">
        <v>17</v>
      </c>
      <c r="H370" s="6" t="s">
        <v>655</v>
      </c>
      <c r="I370" s="6" t="s">
        <v>650</v>
      </c>
      <c r="J370" s="12">
        <v>0</v>
      </c>
      <c r="K370" s="12">
        <f t="shared" si="33"/>
        <v>0</v>
      </c>
      <c r="L370" s="13">
        <v>0</v>
      </c>
      <c r="M370" s="13">
        <v>5.14</v>
      </c>
      <c r="N370" s="14">
        <f t="shared" si="32"/>
        <v>0</v>
      </c>
      <c r="O370" s="15">
        <v>5</v>
      </c>
      <c r="P370" s="16">
        <f t="shared" si="34"/>
        <v>1</v>
      </c>
      <c r="Q370" s="5" t="str">
        <f t="shared" si="35"/>
        <v>High then 10%</v>
      </c>
      <c r="R370" s="5" t="str">
        <f t="shared" si="36"/>
        <v>High Then 20%</v>
      </c>
      <c r="S370" s="1" t="str">
        <f t="shared" si="37"/>
        <v>Modifier</v>
      </c>
    </row>
    <row r="371" spans="1:19">
      <c r="A371" s="5" t="s">
        <v>17</v>
      </c>
      <c r="B371" s="5" t="s">
        <v>1950</v>
      </c>
      <c r="C371" s="6" t="s">
        <v>1136</v>
      </c>
      <c r="D371" s="6" t="s">
        <v>1137</v>
      </c>
      <c r="E371" s="6" t="s">
        <v>3</v>
      </c>
      <c r="F371" s="6" t="s">
        <v>16</v>
      </c>
      <c r="G371" s="6" t="s">
        <v>43</v>
      </c>
      <c r="H371" s="6" t="s">
        <v>18</v>
      </c>
      <c r="I371" s="6" t="s">
        <v>1138</v>
      </c>
      <c r="J371" s="12">
        <f t="shared" ref="J371:J390" si="38">60*O371</f>
        <v>4680</v>
      </c>
      <c r="K371" s="12">
        <f t="shared" si="33"/>
        <v>4118.3999999999996</v>
      </c>
      <c r="L371" s="13">
        <v>0</v>
      </c>
      <c r="M371" s="13">
        <v>404.80874999999997</v>
      </c>
      <c r="N371" s="14">
        <f t="shared" si="32"/>
        <v>561.6</v>
      </c>
      <c r="O371" s="15">
        <v>78</v>
      </c>
      <c r="P371" s="16">
        <f t="shared" si="34"/>
        <v>9.8292722902097895E-2</v>
      </c>
      <c r="Q371" s="5" t="str">
        <f t="shared" si="35"/>
        <v>Low Then 10%</v>
      </c>
      <c r="R371" s="5" t="str">
        <f t="shared" si="36"/>
        <v>Low Then 20%</v>
      </c>
      <c r="S371" s="1" t="str">
        <f t="shared" si="37"/>
        <v>Below 10% COGS</v>
      </c>
    </row>
    <row r="372" spans="1:19">
      <c r="A372" s="5" t="s">
        <v>17</v>
      </c>
      <c r="B372" s="5" t="s">
        <v>1950</v>
      </c>
      <c r="C372" s="8" t="s">
        <v>1136</v>
      </c>
      <c r="D372" s="8" t="s">
        <v>1137</v>
      </c>
      <c r="E372" s="8" t="s">
        <v>3</v>
      </c>
      <c r="F372" s="6" t="s">
        <v>16</v>
      </c>
      <c r="G372" s="6" t="s">
        <v>429</v>
      </c>
      <c r="H372" s="6" t="s">
        <v>18</v>
      </c>
      <c r="I372" s="6" t="s">
        <v>1138</v>
      </c>
      <c r="J372" s="12">
        <f t="shared" si="38"/>
        <v>2700</v>
      </c>
      <c r="K372" s="12">
        <f t="shared" si="33"/>
        <v>2376</v>
      </c>
      <c r="L372" s="13">
        <v>0</v>
      </c>
      <c r="M372" s="13">
        <v>234.24</v>
      </c>
      <c r="N372" s="14">
        <f t="shared" ref="N372:N435" si="39">(J372-L372)*12%</f>
        <v>324</v>
      </c>
      <c r="O372" s="15">
        <v>45</v>
      </c>
      <c r="P372" s="16">
        <f t="shared" si="34"/>
        <v>9.8585858585858596E-2</v>
      </c>
      <c r="Q372" s="5" t="str">
        <f t="shared" si="35"/>
        <v>Low Then 10%</v>
      </c>
      <c r="R372" s="5" t="str">
        <f t="shared" si="36"/>
        <v>Low Then 20%</v>
      </c>
      <c r="S372" s="1" t="str">
        <f t="shared" si="37"/>
        <v>Below 10% COGS</v>
      </c>
    </row>
    <row r="373" spans="1:19">
      <c r="A373" s="5" t="s">
        <v>17</v>
      </c>
      <c r="B373" s="5" t="s">
        <v>1950</v>
      </c>
      <c r="C373" s="6" t="s">
        <v>1139</v>
      </c>
      <c r="D373" s="6" t="s">
        <v>1140</v>
      </c>
      <c r="E373" s="6" t="s">
        <v>3</v>
      </c>
      <c r="F373" s="6" t="s">
        <v>16</v>
      </c>
      <c r="G373" s="6" t="s">
        <v>43</v>
      </c>
      <c r="H373" s="6" t="s">
        <v>18</v>
      </c>
      <c r="I373" s="6" t="s">
        <v>1138</v>
      </c>
      <c r="J373" s="12">
        <f t="shared" si="38"/>
        <v>7500</v>
      </c>
      <c r="K373" s="12">
        <f t="shared" si="33"/>
        <v>6600</v>
      </c>
      <c r="L373" s="13">
        <v>0</v>
      </c>
      <c r="M373" s="13">
        <v>1542.5525</v>
      </c>
      <c r="N373" s="14">
        <f t="shared" si="39"/>
        <v>900</v>
      </c>
      <c r="O373" s="15">
        <v>125</v>
      </c>
      <c r="P373" s="16">
        <f t="shared" si="34"/>
        <v>0.233720075757576</v>
      </c>
      <c r="Q373" s="5" t="str">
        <f t="shared" si="35"/>
        <v>High then 10%</v>
      </c>
      <c r="R373" s="5" t="str">
        <f t="shared" si="36"/>
        <v>High Then 20%</v>
      </c>
      <c r="S373" s="1" t="str">
        <f t="shared" si="37"/>
        <v>20% To 30% COGS</v>
      </c>
    </row>
    <row r="374" spans="1:19">
      <c r="A374" s="5" t="s">
        <v>156</v>
      </c>
      <c r="B374" s="5" t="s">
        <v>1950</v>
      </c>
      <c r="C374" s="6" t="s">
        <v>1141</v>
      </c>
      <c r="D374" s="6" t="s">
        <v>1142</v>
      </c>
      <c r="E374" s="6" t="s">
        <v>3</v>
      </c>
      <c r="F374" s="6" t="s">
        <v>16</v>
      </c>
      <c r="G374" s="6" t="s">
        <v>156</v>
      </c>
      <c r="H374" s="6" t="s">
        <v>655</v>
      </c>
      <c r="I374" s="6" t="s">
        <v>1138</v>
      </c>
      <c r="J374" s="12">
        <f t="shared" si="38"/>
        <v>120</v>
      </c>
      <c r="K374" s="12">
        <f t="shared" si="33"/>
        <v>105.6</v>
      </c>
      <c r="L374" s="13">
        <v>0</v>
      </c>
      <c r="M374" s="13">
        <v>9.2200000000000006</v>
      </c>
      <c r="N374" s="14">
        <f t="shared" si="39"/>
        <v>14.4</v>
      </c>
      <c r="O374" s="15">
        <v>2</v>
      </c>
      <c r="P374" s="16">
        <f t="shared" si="34"/>
        <v>8.7310606060606102E-2</v>
      </c>
      <c r="Q374" s="5" t="str">
        <f t="shared" si="35"/>
        <v>Low Then 10%</v>
      </c>
      <c r="R374" s="5" t="str">
        <f t="shared" si="36"/>
        <v>Low Then 20%</v>
      </c>
      <c r="S374" s="1" t="str">
        <f t="shared" si="37"/>
        <v>Below 10% COGS</v>
      </c>
    </row>
    <row r="375" spans="1:19">
      <c r="A375" s="5" t="s">
        <v>17</v>
      </c>
      <c r="B375" s="5" t="s">
        <v>1950</v>
      </c>
      <c r="C375" s="6" t="s">
        <v>1143</v>
      </c>
      <c r="D375" s="6" t="s">
        <v>1144</v>
      </c>
      <c r="E375" s="6" t="s">
        <v>3</v>
      </c>
      <c r="F375" s="6" t="s">
        <v>16</v>
      </c>
      <c r="G375" s="6" t="s">
        <v>43</v>
      </c>
      <c r="H375" s="6" t="s">
        <v>18</v>
      </c>
      <c r="I375" s="6" t="s">
        <v>1138</v>
      </c>
      <c r="J375" s="12">
        <f t="shared" si="38"/>
        <v>7440</v>
      </c>
      <c r="K375" s="12">
        <f t="shared" si="33"/>
        <v>6547.2</v>
      </c>
      <c r="L375" s="13">
        <v>0</v>
      </c>
      <c r="M375" s="13">
        <v>1286.3936363636401</v>
      </c>
      <c r="N375" s="14">
        <f t="shared" si="39"/>
        <v>892.8</v>
      </c>
      <c r="O375" s="15">
        <v>124</v>
      </c>
      <c r="P375" s="16">
        <f t="shared" si="34"/>
        <v>0.196479966453391</v>
      </c>
      <c r="Q375" s="5" t="str">
        <f t="shared" si="35"/>
        <v>High then 10%</v>
      </c>
      <c r="R375" s="5" t="str">
        <f t="shared" si="36"/>
        <v>Low Then 20%</v>
      </c>
      <c r="S375" s="1" t="str">
        <f t="shared" si="37"/>
        <v>10% To 20% COGS</v>
      </c>
    </row>
    <row r="376" spans="1:19">
      <c r="A376" s="5" t="s">
        <v>17</v>
      </c>
      <c r="B376" s="5" t="s">
        <v>1950</v>
      </c>
      <c r="C376" s="8" t="s">
        <v>1143</v>
      </c>
      <c r="D376" s="8" t="s">
        <v>1144</v>
      </c>
      <c r="E376" s="8" t="s">
        <v>3</v>
      </c>
      <c r="F376" s="6" t="s">
        <v>16</v>
      </c>
      <c r="G376" s="6" t="s">
        <v>429</v>
      </c>
      <c r="H376" s="6" t="s">
        <v>18</v>
      </c>
      <c r="I376" s="6" t="s">
        <v>1138</v>
      </c>
      <c r="J376" s="12">
        <f t="shared" si="38"/>
        <v>3600</v>
      </c>
      <c r="K376" s="12">
        <f t="shared" si="33"/>
        <v>3168</v>
      </c>
      <c r="L376" s="13">
        <v>0</v>
      </c>
      <c r="M376" s="13">
        <v>624.96</v>
      </c>
      <c r="N376" s="14">
        <f t="shared" si="39"/>
        <v>432</v>
      </c>
      <c r="O376" s="15">
        <v>60</v>
      </c>
      <c r="P376" s="16">
        <f t="shared" si="34"/>
        <v>0.19727272727272699</v>
      </c>
      <c r="Q376" s="5" t="str">
        <f t="shared" si="35"/>
        <v>High then 10%</v>
      </c>
      <c r="R376" s="5" t="str">
        <f t="shared" si="36"/>
        <v>Low Then 20%</v>
      </c>
      <c r="S376" s="1" t="str">
        <f t="shared" si="37"/>
        <v>10% To 20% COGS</v>
      </c>
    </row>
    <row r="377" spans="1:19">
      <c r="A377" s="5" t="s">
        <v>17</v>
      </c>
      <c r="B377" s="5" t="s">
        <v>1950</v>
      </c>
      <c r="C377" s="6" t="s">
        <v>1145</v>
      </c>
      <c r="D377" s="6" t="s">
        <v>1146</v>
      </c>
      <c r="E377" s="6" t="s">
        <v>3</v>
      </c>
      <c r="F377" s="6" t="s">
        <v>16</v>
      </c>
      <c r="G377" s="6" t="s">
        <v>43</v>
      </c>
      <c r="H377" s="6" t="s">
        <v>18</v>
      </c>
      <c r="I377" s="6" t="s">
        <v>1138</v>
      </c>
      <c r="J377" s="12">
        <f t="shared" si="38"/>
        <v>1320</v>
      </c>
      <c r="K377" s="12">
        <f t="shared" si="33"/>
        <v>1161.5999999999999</v>
      </c>
      <c r="L377" s="13">
        <v>0</v>
      </c>
      <c r="M377" s="13">
        <v>76.319999999999993</v>
      </c>
      <c r="N377" s="14">
        <f t="shared" si="39"/>
        <v>158.4</v>
      </c>
      <c r="O377" s="15">
        <v>22</v>
      </c>
      <c r="P377" s="16">
        <f t="shared" si="34"/>
        <v>6.5702479338843003E-2</v>
      </c>
      <c r="Q377" s="5" t="str">
        <f t="shared" si="35"/>
        <v>Low Then 10%</v>
      </c>
      <c r="R377" s="5" t="str">
        <f t="shared" si="36"/>
        <v>Low Then 20%</v>
      </c>
      <c r="S377" s="1" t="str">
        <f t="shared" si="37"/>
        <v>Below 10% COGS</v>
      </c>
    </row>
    <row r="378" spans="1:19">
      <c r="A378" s="5" t="s">
        <v>17</v>
      </c>
      <c r="B378" s="5" t="s">
        <v>1950</v>
      </c>
      <c r="C378" s="8" t="s">
        <v>1145</v>
      </c>
      <c r="D378" s="8" t="s">
        <v>1146</v>
      </c>
      <c r="E378" s="8" t="s">
        <v>3</v>
      </c>
      <c r="F378" s="6" t="s">
        <v>16</v>
      </c>
      <c r="G378" s="6" t="s">
        <v>429</v>
      </c>
      <c r="H378" s="6" t="s">
        <v>18</v>
      </c>
      <c r="I378" s="6" t="s">
        <v>1138</v>
      </c>
      <c r="J378" s="12">
        <f t="shared" si="38"/>
        <v>1080</v>
      </c>
      <c r="K378" s="12">
        <f t="shared" si="33"/>
        <v>950.4</v>
      </c>
      <c r="L378" s="13">
        <v>0</v>
      </c>
      <c r="M378" s="13">
        <v>61.16</v>
      </c>
      <c r="N378" s="14">
        <f t="shared" si="39"/>
        <v>129.6</v>
      </c>
      <c r="O378" s="15">
        <v>18</v>
      </c>
      <c r="P378" s="16">
        <f t="shared" si="34"/>
        <v>6.4351851851851896E-2</v>
      </c>
      <c r="Q378" s="5" t="str">
        <f t="shared" si="35"/>
        <v>Low Then 10%</v>
      </c>
      <c r="R378" s="5" t="str">
        <f t="shared" si="36"/>
        <v>Low Then 20%</v>
      </c>
      <c r="S378" s="1" t="str">
        <f t="shared" si="37"/>
        <v>Below 10% COGS</v>
      </c>
    </row>
    <row r="379" spans="1:19">
      <c r="A379" s="5" t="s">
        <v>156</v>
      </c>
      <c r="B379" s="5" t="s">
        <v>1950</v>
      </c>
      <c r="C379" s="6" t="s">
        <v>1147</v>
      </c>
      <c r="D379" s="6" t="s">
        <v>1148</v>
      </c>
      <c r="E379" s="6" t="s">
        <v>3</v>
      </c>
      <c r="F379" s="6" t="s">
        <v>16</v>
      </c>
      <c r="G379" s="6" t="s">
        <v>156</v>
      </c>
      <c r="H379" s="6" t="s">
        <v>655</v>
      </c>
      <c r="I379" s="6" t="s">
        <v>1138</v>
      </c>
      <c r="J379" s="12">
        <f t="shared" si="38"/>
        <v>4080</v>
      </c>
      <c r="K379" s="12">
        <f t="shared" si="33"/>
        <v>3590.4</v>
      </c>
      <c r="L379" s="13">
        <v>0</v>
      </c>
      <c r="M379" s="13">
        <v>628.54</v>
      </c>
      <c r="N379" s="14">
        <f t="shared" si="39"/>
        <v>489.6</v>
      </c>
      <c r="O379" s="15">
        <v>68</v>
      </c>
      <c r="P379" s="16">
        <f t="shared" si="34"/>
        <v>0.17506127450980399</v>
      </c>
      <c r="Q379" s="5" t="str">
        <f t="shared" si="35"/>
        <v>High then 10%</v>
      </c>
      <c r="R379" s="5" t="str">
        <f t="shared" si="36"/>
        <v>Low Then 20%</v>
      </c>
      <c r="S379" s="1" t="str">
        <f t="shared" si="37"/>
        <v>10% To 20% COGS</v>
      </c>
    </row>
    <row r="380" spans="1:19">
      <c r="A380" s="5" t="s">
        <v>17</v>
      </c>
      <c r="B380" s="5" t="s">
        <v>1950</v>
      </c>
      <c r="C380" s="6" t="s">
        <v>1149</v>
      </c>
      <c r="D380" s="6" t="s">
        <v>1150</v>
      </c>
      <c r="E380" s="6" t="s">
        <v>3</v>
      </c>
      <c r="F380" s="6" t="s">
        <v>16</v>
      </c>
      <c r="G380" s="6" t="s">
        <v>43</v>
      </c>
      <c r="H380" s="6" t="s">
        <v>18</v>
      </c>
      <c r="I380" s="6" t="s">
        <v>1138</v>
      </c>
      <c r="J380" s="12">
        <f t="shared" si="38"/>
        <v>2040</v>
      </c>
      <c r="K380" s="12">
        <f t="shared" si="33"/>
        <v>1795.2</v>
      </c>
      <c r="L380" s="13">
        <v>0</v>
      </c>
      <c r="M380" s="13">
        <v>486.90499999999997</v>
      </c>
      <c r="N380" s="14">
        <f t="shared" si="39"/>
        <v>244.8</v>
      </c>
      <c r="O380" s="15">
        <v>34</v>
      </c>
      <c r="P380" s="16">
        <f t="shared" si="34"/>
        <v>0.27122604723707699</v>
      </c>
      <c r="Q380" s="5" t="str">
        <f t="shared" si="35"/>
        <v>High then 10%</v>
      </c>
      <c r="R380" s="5" t="str">
        <f t="shared" si="36"/>
        <v>High Then 20%</v>
      </c>
      <c r="S380" s="1" t="str">
        <f t="shared" si="37"/>
        <v>20% To 30% COGS</v>
      </c>
    </row>
    <row r="381" spans="1:19">
      <c r="A381" s="5" t="s">
        <v>17</v>
      </c>
      <c r="B381" s="5" t="s">
        <v>1950</v>
      </c>
      <c r="C381" s="8" t="s">
        <v>1149</v>
      </c>
      <c r="D381" s="8" t="s">
        <v>1150</v>
      </c>
      <c r="E381" s="8" t="s">
        <v>3</v>
      </c>
      <c r="F381" s="6" t="s">
        <v>16</v>
      </c>
      <c r="G381" s="6" t="s">
        <v>429</v>
      </c>
      <c r="H381" s="6" t="s">
        <v>18</v>
      </c>
      <c r="I381" s="6" t="s">
        <v>1138</v>
      </c>
      <c r="J381" s="12">
        <f t="shared" si="38"/>
        <v>2220</v>
      </c>
      <c r="K381" s="12">
        <f t="shared" si="33"/>
        <v>1953.6</v>
      </c>
      <c r="L381" s="13">
        <v>0</v>
      </c>
      <c r="M381" s="13">
        <v>377.73</v>
      </c>
      <c r="N381" s="14">
        <f t="shared" si="39"/>
        <v>266.39999999999998</v>
      </c>
      <c r="O381" s="15">
        <v>37</v>
      </c>
      <c r="P381" s="16">
        <f t="shared" si="34"/>
        <v>0.193350737100737</v>
      </c>
      <c r="Q381" s="5" t="str">
        <f t="shared" si="35"/>
        <v>High then 10%</v>
      </c>
      <c r="R381" s="5" t="str">
        <f t="shared" si="36"/>
        <v>Low Then 20%</v>
      </c>
      <c r="S381" s="1" t="str">
        <f t="shared" si="37"/>
        <v>10% To 20% COGS</v>
      </c>
    </row>
    <row r="382" spans="1:19">
      <c r="A382" s="5" t="s">
        <v>17</v>
      </c>
      <c r="B382" s="5" t="s">
        <v>1950</v>
      </c>
      <c r="C382" s="6" t="s">
        <v>1151</v>
      </c>
      <c r="D382" s="6" t="s">
        <v>1152</v>
      </c>
      <c r="E382" s="6" t="s">
        <v>3</v>
      </c>
      <c r="F382" s="6" t="s">
        <v>16</v>
      </c>
      <c r="G382" s="6" t="s">
        <v>43</v>
      </c>
      <c r="H382" s="6" t="s">
        <v>18</v>
      </c>
      <c r="I382" s="6" t="s">
        <v>1138</v>
      </c>
      <c r="J382" s="12">
        <f t="shared" si="38"/>
        <v>120</v>
      </c>
      <c r="K382" s="12">
        <f t="shared" si="33"/>
        <v>105.6</v>
      </c>
      <c r="L382" s="13">
        <v>0</v>
      </c>
      <c r="M382" s="13">
        <v>20.84</v>
      </c>
      <c r="N382" s="14">
        <f t="shared" si="39"/>
        <v>14.4</v>
      </c>
      <c r="O382" s="15">
        <v>2</v>
      </c>
      <c r="P382" s="16">
        <f t="shared" si="34"/>
        <v>0.197348484848485</v>
      </c>
      <c r="Q382" s="5" t="str">
        <f t="shared" si="35"/>
        <v>High then 10%</v>
      </c>
      <c r="R382" s="5" t="str">
        <f t="shared" si="36"/>
        <v>Low Then 20%</v>
      </c>
      <c r="S382" s="1" t="str">
        <f t="shared" si="37"/>
        <v>10% To 20% COGS</v>
      </c>
    </row>
    <row r="383" spans="1:19">
      <c r="A383" s="5" t="s">
        <v>17</v>
      </c>
      <c r="B383" s="5" t="s">
        <v>1950</v>
      </c>
      <c r="C383" s="6" t="s">
        <v>1153</v>
      </c>
      <c r="D383" s="6" t="s">
        <v>1154</v>
      </c>
      <c r="E383" s="6" t="s">
        <v>3</v>
      </c>
      <c r="F383" s="6" t="s">
        <v>16</v>
      </c>
      <c r="G383" s="6" t="s">
        <v>17</v>
      </c>
      <c r="H383" s="6" t="s">
        <v>18</v>
      </c>
      <c r="I383" s="6" t="s">
        <v>1138</v>
      </c>
      <c r="J383" s="12">
        <f t="shared" si="38"/>
        <v>1740</v>
      </c>
      <c r="K383" s="12">
        <f t="shared" si="33"/>
        <v>1531.2</v>
      </c>
      <c r="L383" s="13">
        <v>0</v>
      </c>
      <c r="M383" s="13">
        <v>126.34</v>
      </c>
      <c r="N383" s="14">
        <f t="shared" si="39"/>
        <v>208.8</v>
      </c>
      <c r="O383" s="15">
        <v>29</v>
      </c>
      <c r="P383" s="16">
        <f t="shared" si="34"/>
        <v>8.2510449320794196E-2</v>
      </c>
      <c r="Q383" s="5" t="str">
        <f t="shared" si="35"/>
        <v>Low Then 10%</v>
      </c>
      <c r="R383" s="5" t="str">
        <f t="shared" si="36"/>
        <v>Low Then 20%</v>
      </c>
      <c r="S383" s="1" t="str">
        <f t="shared" si="37"/>
        <v>Below 10% COGS</v>
      </c>
    </row>
    <row r="384" spans="1:19">
      <c r="A384" s="5" t="s">
        <v>17</v>
      </c>
      <c r="B384" s="5" t="s">
        <v>1950</v>
      </c>
      <c r="C384" s="8" t="s">
        <v>1153</v>
      </c>
      <c r="D384" s="8" t="s">
        <v>1154</v>
      </c>
      <c r="E384" s="8" t="s">
        <v>3</v>
      </c>
      <c r="F384" s="6" t="s">
        <v>16</v>
      </c>
      <c r="G384" s="6" t="s">
        <v>429</v>
      </c>
      <c r="H384" s="6" t="s">
        <v>18</v>
      </c>
      <c r="I384" s="6" t="s">
        <v>1138</v>
      </c>
      <c r="J384" s="12">
        <f t="shared" si="38"/>
        <v>480</v>
      </c>
      <c r="K384" s="12">
        <f t="shared" si="33"/>
        <v>422.4</v>
      </c>
      <c r="L384" s="13">
        <v>0</v>
      </c>
      <c r="M384" s="13">
        <v>35.04</v>
      </c>
      <c r="N384" s="14">
        <f t="shared" si="39"/>
        <v>57.6</v>
      </c>
      <c r="O384" s="15">
        <v>8</v>
      </c>
      <c r="P384" s="16">
        <f t="shared" si="34"/>
        <v>8.2954545454545503E-2</v>
      </c>
      <c r="Q384" s="5" t="str">
        <f t="shared" si="35"/>
        <v>Low Then 10%</v>
      </c>
      <c r="R384" s="5" t="str">
        <f t="shared" si="36"/>
        <v>Low Then 20%</v>
      </c>
      <c r="S384" s="1" t="str">
        <f t="shared" si="37"/>
        <v>Below 10% COGS</v>
      </c>
    </row>
    <row r="385" spans="1:19">
      <c r="A385" s="5" t="s">
        <v>17</v>
      </c>
      <c r="B385" s="5" t="s">
        <v>1950</v>
      </c>
      <c r="C385" s="6" t="s">
        <v>1155</v>
      </c>
      <c r="D385" s="6" t="s">
        <v>1156</v>
      </c>
      <c r="E385" s="6" t="s">
        <v>3</v>
      </c>
      <c r="F385" s="6" t="s">
        <v>16</v>
      </c>
      <c r="G385" s="6" t="s">
        <v>43</v>
      </c>
      <c r="H385" s="6" t="s">
        <v>18</v>
      </c>
      <c r="I385" s="6" t="s">
        <v>1138</v>
      </c>
      <c r="J385" s="12">
        <f t="shared" si="38"/>
        <v>9240</v>
      </c>
      <c r="K385" s="12">
        <f t="shared" si="33"/>
        <v>8131.2</v>
      </c>
      <c r="L385" s="13">
        <v>0</v>
      </c>
      <c r="M385" s="13">
        <v>1182.815951417</v>
      </c>
      <c r="N385" s="14">
        <f t="shared" si="39"/>
        <v>1108.8</v>
      </c>
      <c r="O385" s="15">
        <v>154</v>
      </c>
      <c r="P385" s="16">
        <f t="shared" si="34"/>
        <v>0.14546634585510099</v>
      </c>
      <c r="Q385" s="5" t="str">
        <f t="shared" si="35"/>
        <v>High then 10%</v>
      </c>
      <c r="R385" s="5" t="str">
        <f t="shared" si="36"/>
        <v>Low Then 20%</v>
      </c>
      <c r="S385" s="1" t="str">
        <f t="shared" si="37"/>
        <v>10% To 20% COGS</v>
      </c>
    </row>
    <row r="386" spans="1:19">
      <c r="A386" s="5" t="s">
        <v>17</v>
      </c>
      <c r="B386" s="5" t="s">
        <v>1950</v>
      </c>
      <c r="C386" s="8" t="s">
        <v>1155</v>
      </c>
      <c r="D386" s="8" t="s">
        <v>1156</v>
      </c>
      <c r="E386" s="8" t="s">
        <v>3</v>
      </c>
      <c r="F386" s="6" t="s">
        <v>16</v>
      </c>
      <c r="G386" s="6" t="s">
        <v>429</v>
      </c>
      <c r="H386" s="6" t="s">
        <v>18</v>
      </c>
      <c r="I386" s="6" t="s">
        <v>1138</v>
      </c>
      <c r="J386" s="12">
        <f t="shared" si="38"/>
        <v>14100</v>
      </c>
      <c r="K386" s="12">
        <f t="shared" ref="K386:K449" si="40">J386-N386</f>
        <v>12408</v>
      </c>
      <c r="L386" s="13">
        <v>0</v>
      </c>
      <c r="M386" s="13">
        <v>1910.6534503978801</v>
      </c>
      <c r="N386" s="14">
        <f t="shared" si="39"/>
        <v>1692</v>
      </c>
      <c r="O386" s="15">
        <v>235</v>
      </c>
      <c r="P386" s="16">
        <f t="shared" ref="P386:P449" si="41">IFERROR(M386/K386,100%)</f>
        <v>0.153985610122331</v>
      </c>
      <c r="Q386" s="5" t="str">
        <f t="shared" ref="Q386:Q449" si="42">IF(P386&gt;10%,"High then 10%","Low Then 10%")</f>
        <v>High then 10%</v>
      </c>
      <c r="R386" s="5" t="str">
        <f t="shared" ref="R386:R449" si="43">IF(P386&gt;20%,"High Then 20%","Low Then 20%")</f>
        <v>Low Then 20%</v>
      </c>
      <c r="S386" s="1" t="str">
        <f t="shared" ref="S386:S449" si="44">IF(P386=100%,"Modifier",IF(P386&gt;30%,"Above 30% COGS",IF(P386&gt;20%,"20% To 30% COGS",IF(P386&gt;10%,"10% To 20% COGS",IF(P386&gt;0%,"Below 10% COGS","Open Items")))))</f>
        <v>10% To 20% COGS</v>
      </c>
    </row>
    <row r="387" spans="1:19">
      <c r="A387" s="5" t="s">
        <v>17</v>
      </c>
      <c r="B387" s="5" t="s">
        <v>1950</v>
      </c>
      <c r="C387" s="6" t="s">
        <v>1157</v>
      </c>
      <c r="D387" s="6" t="s">
        <v>1158</v>
      </c>
      <c r="E387" s="6" t="s">
        <v>3</v>
      </c>
      <c r="F387" s="6" t="s">
        <v>16</v>
      </c>
      <c r="G387" s="6" t="s">
        <v>43</v>
      </c>
      <c r="H387" s="6" t="s">
        <v>18</v>
      </c>
      <c r="I387" s="6" t="s">
        <v>1138</v>
      </c>
      <c r="J387" s="12">
        <f t="shared" si="38"/>
        <v>5280</v>
      </c>
      <c r="K387" s="12">
        <f t="shared" si="40"/>
        <v>4646.3999999999996</v>
      </c>
      <c r="L387" s="13">
        <v>0</v>
      </c>
      <c r="M387" s="13">
        <v>989.43533333333301</v>
      </c>
      <c r="N387" s="14">
        <f t="shared" si="39"/>
        <v>633.6</v>
      </c>
      <c r="O387" s="15">
        <v>88</v>
      </c>
      <c r="P387" s="16">
        <f t="shared" si="41"/>
        <v>0.212946654040404</v>
      </c>
      <c r="Q387" s="5" t="str">
        <f t="shared" si="42"/>
        <v>High then 10%</v>
      </c>
      <c r="R387" s="5" t="str">
        <f t="shared" si="43"/>
        <v>High Then 20%</v>
      </c>
      <c r="S387" s="1" t="str">
        <f t="shared" si="44"/>
        <v>20% To 30% COGS</v>
      </c>
    </row>
    <row r="388" spans="1:19">
      <c r="A388" s="5" t="s">
        <v>17</v>
      </c>
      <c r="B388" s="5" t="s">
        <v>1950</v>
      </c>
      <c r="C388" s="8" t="s">
        <v>1157</v>
      </c>
      <c r="D388" s="8" t="s">
        <v>1158</v>
      </c>
      <c r="E388" s="8" t="s">
        <v>3</v>
      </c>
      <c r="F388" s="6" t="s">
        <v>16</v>
      </c>
      <c r="G388" s="6" t="s">
        <v>429</v>
      </c>
      <c r="H388" s="6" t="s">
        <v>18</v>
      </c>
      <c r="I388" s="6" t="s">
        <v>1138</v>
      </c>
      <c r="J388" s="12">
        <f t="shared" si="38"/>
        <v>4080</v>
      </c>
      <c r="K388" s="12">
        <f t="shared" si="40"/>
        <v>3590.4</v>
      </c>
      <c r="L388" s="13">
        <v>0</v>
      </c>
      <c r="M388" s="13">
        <v>756.38</v>
      </c>
      <c r="N388" s="14">
        <f t="shared" si="39"/>
        <v>489.6</v>
      </c>
      <c r="O388" s="15">
        <v>68</v>
      </c>
      <c r="P388" s="16">
        <f t="shared" si="41"/>
        <v>0.210667335115865</v>
      </c>
      <c r="Q388" s="5" t="str">
        <f t="shared" si="42"/>
        <v>High then 10%</v>
      </c>
      <c r="R388" s="5" t="str">
        <f t="shared" si="43"/>
        <v>High Then 20%</v>
      </c>
      <c r="S388" s="1" t="str">
        <f t="shared" si="44"/>
        <v>20% To 30% COGS</v>
      </c>
    </row>
    <row r="389" spans="1:19">
      <c r="A389" s="5" t="s">
        <v>17</v>
      </c>
      <c r="B389" s="5" t="s">
        <v>1950</v>
      </c>
      <c r="C389" s="6" t="s">
        <v>1159</v>
      </c>
      <c r="D389" s="6" t="s">
        <v>1160</v>
      </c>
      <c r="E389" s="6" t="s">
        <v>3</v>
      </c>
      <c r="F389" s="6" t="s">
        <v>16</v>
      </c>
      <c r="G389" s="6" t="s">
        <v>43</v>
      </c>
      <c r="H389" s="6" t="s">
        <v>18</v>
      </c>
      <c r="I389" s="6" t="s">
        <v>1138</v>
      </c>
      <c r="J389" s="12">
        <f t="shared" si="38"/>
        <v>120</v>
      </c>
      <c r="K389" s="12">
        <f t="shared" si="40"/>
        <v>105.6</v>
      </c>
      <c r="L389" s="13">
        <v>0</v>
      </c>
      <c r="M389" s="13">
        <v>12.14</v>
      </c>
      <c r="N389" s="14">
        <f t="shared" si="39"/>
        <v>14.4</v>
      </c>
      <c r="O389" s="15">
        <v>2</v>
      </c>
      <c r="P389" s="16">
        <f t="shared" si="41"/>
        <v>0.114962121212121</v>
      </c>
      <c r="Q389" s="5" t="str">
        <f t="shared" si="42"/>
        <v>High then 10%</v>
      </c>
      <c r="R389" s="5" t="str">
        <f t="shared" si="43"/>
        <v>Low Then 20%</v>
      </c>
      <c r="S389" s="1" t="str">
        <f t="shared" si="44"/>
        <v>10% To 20% COGS</v>
      </c>
    </row>
    <row r="390" spans="1:19">
      <c r="A390" s="5" t="s">
        <v>156</v>
      </c>
      <c r="B390" s="5" t="s">
        <v>1950</v>
      </c>
      <c r="C390" s="6" t="s">
        <v>1161</v>
      </c>
      <c r="D390" s="6" t="s">
        <v>1162</v>
      </c>
      <c r="E390" s="6" t="s">
        <v>3</v>
      </c>
      <c r="F390" s="6" t="s">
        <v>16</v>
      </c>
      <c r="G390" s="6" t="s">
        <v>156</v>
      </c>
      <c r="H390" s="6" t="s">
        <v>655</v>
      </c>
      <c r="I390" s="6" t="s">
        <v>1138</v>
      </c>
      <c r="J390" s="12">
        <f t="shared" si="38"/>
        <v>1980</v>
      </c>
      <c r="K390" s="12">
        <f t="shared" si="40"/>
        <v>1742.4</v>
      </c>
      <c r="L390" s="13">
        <v>0</v>
      </c>
      <c r="M390" s="13">
        <v>331.07</v>
      </c>
      <c r="N390" s="14">
        <f t="shared" si="39"/>
        <v>237.6</v>
      </c>
      <c r="O390" s="15">
        <v>33</v>
      </c>
      <c r="P390" s="16">
        <f t="shared" si="41"/>
        <v>0.19000803489439899</v>
      </c>
      <c r="Q390" s="5" t="str">
        <f t="shared" si="42"/>
        <v>High then 10%</v>
      </c>
      <c r="R390" s="5" t="str">
        <f t="shared" si="43"/>
        <v>Low Then 20%</v>
      </c>
      <c r="S390" s="1" t="str">
        <f t="shared" si="44"/>
        <v>10% To 20% COGS</v>
      </c>
    </row>
    <row r="391" spans="1:19">
      <c r="A391" s="5" t="s">
        <v>17</v>
      </c>
      <c r="B391" s="5" t="s">
        <v>1948</v>
      </c>
      <c r="C391" s="6" t="s">
        <v>1163</v>
      </c>
      <c r="D391" s="6" t="s">
        <v>1164</v>
      </c>
      <c r="E391" s="6" t="s">
        <v>3</v>
      </c>
      <c r="F391" s="6" t="s">
        <v>16</v>
      </c>
      <c r="G391" s="6" t="s">
        <v>427</v>
      </c>
      <c r="H391" s="6" t="s">
        <v>18</v>
      </c>
      <c r="I391" s="6" t="s">
        <v>1165</v>
      </c>
      <c r="J391" s="12">
        <v>440</v>
      </c>
      <c r="K391" s="12">
        <f t="shared" si="40"/>
        <v>387.2</v>
      </c>
      <c r="L391" s="13">
        <v>0</v>
      </c>
      <c r="M391" s="13">
        <v>114.852</v>
      </c>
      <c r="N391" s="14">
        <f t="shared" si="39"/>
        <v>52.8</v>
      </c>
      <c r="O391" s="15">
        <v>8</v>
      </c>
      <c r="P391" s="16">
        <f t="shared" si="41"/>
        <v>0.29662190082644602</v>
      </c>
      <c r="Q391" s="5" t="str">
        <f t="shared" si="42"/>
        <v>High then 10%</v>
      </c>
      <c r="R391" s="5" t="str">
        <f t="shared" si="43"/>
        <v>High Then 20%</v>
      </c>
      <c r="S391" s="1" t="str">
        <f t="shared" si="44"/>
        <v>20% To 30% COGS</v>
      </c>
    </row>
    <row r="392" spans="1:19">
      <c r="A392" s="5" t="s">
        <v>17</v>
      </c>
      <c r="B392" s="5" t="s">
        <v>1948</v>
      </c>
      <c r="C392" s="8" t="s">
        <v>1163</v>
      </c>
      <c r="D392" s="8" t="s">
        <v>1164</v>
      </c>
      <c r="E392" s="8" t="s">
        <v>3</v>
      </c>
      <c r="F392" s="6" t="s">
        <v>16</v>
      </c>
      <c r="G392" s="6" t="s">
        <v>429</v>
      </c>
      <c r="H392" s="6" t="s">
        <v>18</v>
      </c>
      <c r="I392" s="6" t="s">
        <v>1165</v>
      </c>
      <c r="J392" s="12">
        <v>825</v>
      </c>
      <c r="K392" s="12">
        <f t="shared" si="40"/>
        <v>726</v>
      </c>
      <c r="L392" s="13">
        <v>0</v>
      </c>
      <c r="M392" s="13">
        <v>175.23533333333299</v>
      </c>
      <c r="N392" s="14">
        <f t="shared" si="39"/>
        <v>99</v>
      </c>
      <c r="O392" s="15">
        <v>15</v>
      </c>
      <c r="P392" s="16">
        <f t="shared" si="41"/>
        <v>0.24137098255280001</v>
      </c>
      <c r="Q392" s="5" t="str">
        <f t="shared" si="42"/>
        <v>High then 10%</v>
      </c>
      <c r="R392" s="5" t="str">
        <f t="shared" si="43"/>
        <v>High Then 20%</v>
      </c>
      <c r="S392" s="1" t="str">
        <f t="shared" si="44"/>
        <v>20% To 30% COGS</v>
      </c>
    </row>
    <row r="393" spans="1:19">
      <c r="A393" s="5" t="s">
        <v>17</v>
      </c>
      <c r="B393" s="5" t="s">
        <v>1948</v>
      </c>
      <c r="C393" s="6" t="s">
        <v>1166</v>
      </c>
      <c r="D393" s="6" t="s">
        <v>1167</v>
      </c>
      <c r="E393" s="6" t="s">
        <v>3</v>
      </c>
      <c r="F393" s="6" t="s">
        <v>16</v>
      </c>
      <c r="G393" s="6" t="s">
        <v>427</v>
      </c>
      <c r="H393" s="6" t="s">
        <v>18</v>
      </c>
      <c r="I393" s="6" t="s">
        <v>1165</v>
      </c>
      <c r="J393" s="12">
        <v>495</v>
      </c>
      <c r="K393" s="12">
        <f t="shared" si="40"/>
        <v>435.6</v>
      </c>
      <c r="L393" s="13">
        <v>0</v>
      </c>
      <c r="M393" s="13">
        <v>59.01</v>
      </c>
      <c r="N393" s="14">
        <f t="shared" si="39"/>
        <v>59.4</v>
      </c>
      <c r="O393" s="15">
        <v>9</v>
      </c>
      <c r="P393" s="16">
        <f t="shared" si="41"/>
        <v>0.135468319559229</v>
      </c>
      <c r="Q393" s="5" t="str">
        <f t="shared" si="42"/>
        <v>High then 10%</v>
      </c>
      <c r="R393" s="5" t="str">
        <f t="shared" si="43"/>
        <v>Low Then 20%</v>
      </c>
      <c r="S393" s="1" t="str">
        <f t="shared" si="44"/>
        <v>10% To 20% COGS</v>
      </c>
    </row>
    <row r="394" spans="1:19">
      <c r="A394" s="5" t="s">
        <v>17</v>
      </c>
      <c r="B394" s="5" t="s">
        <v>1948</v>
      </c>
      <c r="C394" s="8" t="s">
        <v>1166</v>
      </c>
      <c r="D394" s="8" t="s">
        <v>1167</v>
      </c>
      <c r="E394" s="8" t="s">
        <v>3</v>
      </c>
      <c r="F394" s="6" t="s">
        <v>16</v>
      </c>
      <c r="G394" s="6" t="s">
        <v>429</v>
      </c>
      <c r="H394" s="6" t="s">
        <v>18</v>
      </c>
      <c r="I394" s="6" t="s">
        <v>1165</v>
      </c>
      <c r="J394" s="12">
        <v>1430</v>
      </c>
      <c r="K394" s="12">
        <f t="shared" si="40"/>
        <v>1258.9280000000001</v>
      </c>
      <c r="L394" s="13">
        <v>4.4000000000000004</v>
      </c>
      <c r="M394" s="13">
        <v>171.66499999999999</v>
      </c>
      <c r="N394" s="14">
        <f t="shared" si="39"/>
        <v>171.072</v>
      </c>
      <c r="O394" s="15">
        <v>26</v>
      </c>
      <c r="P394" s="16">
        <f t="shared" si="41"/>
        <v>0.13635807607742501</v>
      </c>
      <c r="Q394" s="5" t="str">
        <f t="shared" si="42"/>
        <v>High then 10%</v>
      </c>
      <c r="R394" s="5" t="str">
        <f t="shared" si="43"/>
        <v>Low Then 20%</v>
      </c>
      <c r="S394" s="1" t="str">
        <f t="shared" si="44"/>
        <v>10% To 20% COGS</v>
      </c>
    </row>
    <row r="395" spans="1:19">
      <c r="A395" s="5" t="s">
        <v>17</v>
      </c>
      <c r="B395" s="5" t="s">
        <v>1948</v>
      </c>
      <c r="C395" s="6" t="s">
        <v>1168</v>
      </c>
      <c r="D395" s="6" t="s">
        <v>1169</v>
      </c>
      <c r="E395" s="6" t="s">
        <v>3</v>
      </c>
      <c r="F395" s="6" t="s">
        <v>16</v>
      </c>
      <c r="G395" s="6" t="s">
        <v>427</v>
      </c>
      <c r="H395" s="6" t="s">
        <v>18</v>
      </c>
      <c r="I395" s="6" t="s">
        <v>1165</v>
      </c>
      <c r="J395" s="12">
        <v>225</v>
      </c>
      <c r="K395" s="12">
        <f t="shared" si="40"/>
        <v>198</v>
      </c>
      <c r="L395" s="13">
        <v>0</v>
      </c>
      <c r="M395" s="13">
        <v>16.61</v>
      </c>
      <c r="N395" s="14">
        <f t="shared" si="39"/>
        <v>27</v>
      </c>
      <c r="O395" s="15">
        <v>5</v>
      </c>
      <c r="P395" s="16">
        <f t="shared" si="41"/>
        <v>8.3888888888888902E-2</v>
      </c>
      <c r="Q395" s="5" t="str">
        <f t="shared" si="42"/>
        <v>Low Then 10%</v>
      </c>
      <c r="R395" s="5" t="str">
        <f t="shared" si="43"/>
        <v>Low Then 20%</v>
      </c>
      <c r="S395" s="1" t="str">
        <f t="shared" si="44"/>
        <v>Below 10% COGS</v>
      </c>
    </row>
    <row r="396" spans="1:19">
      <c r="A396" s="5" t="s">
        <v>17</v>
      </c>
      <c r="B396" s="5" t="s">
        <v>1948</v>
      </c>
      <c r="C396" s="8" t="s">
        <v>1168</v>
      </c>
      <c r="D396" s="8" t="s">
        <v>1169</v>
      </c>
      <c r="E396" s="8" t="s">
        <v>3</v>
      </c>
      <c r="F396" s="6" t="s">
        <v>16</v>
      </c>
      <c r="G396" s="6" t="s">
        <v>429</v>
      </c>
      <c r="H396" s="6" t="s">
        <v>18</v>
      </c>
      <c r="I396" s="6" t="s">
        <v>1165</v>
      </c>
      <c r="J396" s="12">
        <v>945</v>
      </c>
      <c r="K396" s="12">
        <f t="shared" si="40"/>
        <v>831.6</v>
      </c>
      <c r="L396" s="13">
        <v>0</v>
      </c>
      <c r="M396" s="13">
        <v>72.551666666666605</v>
      </c>
      <c r="N396" s="14">
        <f t="shared" si="39"/>
        <v>113.4</v>
      </c>
      <c r="O396" s="15">
        <v>21</v>
      </c>
      <c r="P396" s="16">
        <f t="shared" si="41"/>
        <v>8.7243466410133003E-2</v>
      </c>
      <c r="Q396" s="5" t="str">
        <f t="shared" si="42"/>
        <v>Low Then 10%</v>
      </c>
      <c r="R396" s="5" t="str">
        <f t="shared" si="43"/>
        <v>Low Then 20%</v>
      </c>
      <c r="S396" s="1" t="str">
        <f t="shared" si="44"/>
        <v>Below 10% COGS</v>
      </c>
    </row>
    <row r="397" spans="1:19">
      <c r="A397" s="5" t="s">
        <v>17</v>
      </c>
      <c r="B397" s="5" t="s">
        <v>1948</v>
      </c>
      <c r="C397" s="6" t="s">
        <v>1170</v>
      </c>
      <c r="D397" s="6" t="s">
        <v>1171</v>
      </c>
      <c r="E397" s="6" t="s">
        <v>3</v>
      </c>
      <c r="F397" s="6" t="s">
        <v>16</v>
      </c>
      <c r="G397" s="6" t="s">
        <v>43</v>
      </c>
      <c r="H397" s="6" t="s">
        <v>18</v>
      </c>
      <c r="I397" s="6" t="s">
        <v>1165</v>
      </c>
      <c r="J397" s="12">
        <v>5460</v>
      </c>
      <c r="K397" s="12">
        <f t="shared" si="40"/>
        <v>4807.1400000000003</v>
      </c>
      <c r="L397" s="13">
        <v>19.5</v>
      </c>
      <c r="M397" s="13">
        <v>671.74341336441398</v>
      </c>
      <c r="N397" s="14">
        <f t="shared" si="39"/>
        <v>652.86</v>
      </c>
      <c r="O397" s="15">
        <v>84</v>
      </c>
      <c r="P397" s="16">
        <f t="shared" si="41"/>
        <v>0.13973868315971899</v>
      </c>
      <c r="Q397" s="5" t="str">
        <f t="shared" si="42"/>
        <v>High then 10%</v>
      </c>
      <c r="R397" s="5" t="str">
        <f t="shared" si="43"/>
        <v>Low Then 20%</v>
      </c>
      <c r="S397" s="1" t="str">
        <f t="shared" si="44"/>
        <v>10% To 20% COGS</v>
      </c>
    </row>
    <row r="398" spans="1:19">
      <c r="A398" s="5" t="s">
        <v>17</v>
      </c>
      <c r="B398" s="5" t="s">
        <v>1948</v>
      </c>
      <c r="C398" s="8" t="s">
        <v>1170</v>
      </c>
      <c r="D398" s="8" t="s">
        <v>1171</v>
      </c>
      <c r="E398" s="8" t="s">
        <v>3</v>
      </c>
      <c r="F398" s="6" t="s">
        <v>16</v>
      </c>
      <c r="G398" s="6" t="s">
        <v>429</v>
      </c>
      <c r="H398" s="6" t="s">
        <v>18</v>
      </c>
      <c r="I398" s="6" t="s">
        <v>1165</v>
      </c>
      <c r="J398" s="12">
        <v>3965</v>
      </c>
      <c r="K398" s="12">
        <f t="shared" si="40"/>
        <v>3489.2</v>
      </c>
      <c r="L398" s="13">
        <v>0</v>
      </c>
      <c r="M398" s="13">
        <v>482.22044444444401</v>
      </c>
      <c r="N398" s="14">
        <f t="shared" si="39"/>
        <v>475.8</v>
      </c>
      <c r="O398" s="15">
        <v>61</v>
      </c>
      <c r="P398" s="16">
        <f t="shared" si="41"/>
        <v>0.138203727056186</v>
      </c>
      <c r="Q398" s="5" t="str">
        <f t="shared" si="42"/>
        <v>High then 10%</v>
      </c>
      <c r="R398" s="5" t="str">
        <f t="shared" si="43"/>
        <v>Low Then 20%</v>
      </c>
      <c r="S398" s="1" t="str">
        <f t="shared" si="44"/>
        <v>10% To 20% COGS</v>
      </c>
    </row>
    <row r="399" spans="1:19">
      <c r="A399" s="5" t="s">
        <v>17</v>
      </c>
      <c r="B399" s="5" t="s">
        <v>1948</v>
      </c>
      <c r="C399" s="6" t="s">
        <v>1172</v>
      </c>
      <c r="D399" s="6" t="s">
        <v>967</v>
      </c>
      <c r="E399" s="6" t="s">
        <v>3</v>
      </c>
      <c r="F399" s="6" t="s">
        <v>16</v>
      </c>
      <c r="G399" s="6" t="s">
        <v>427</v>
      </c>
      <c r="H399" s="6" t="s">
        <v>18</v>
      </c>
      <c r="I399" s="6" t="s">
        <v>1165</v>
      </c>
      <c r="J399" s="12">
        <v>1050</v>
      </c>
      <c r="K399" s="12">
        <f t="shared" si="40"/>
        <v>924</v>
      </c>
      <c r="L399" s="13">
        <v>0</v>
      </c>
      <c r="M399" s="13">
        <v>197.078</v>
      </c>
      <c r="N399" s="14">
        <f t="shared" si="39"/>
        <v>126</v>
      </c>
      <c r="O399" s="15">
        <v>14</v>
      </c>
      <c r="P399" s="16">
        <f t="shared" si="41"/>
        <v>0.213287878787879</v>
      </c>
      <c r="Q399" s="5" t="str">
        <f t="shared" si="42"/>
        <v>High then 10%</v>
      </c>
      <c r="R399" s="5" t="str">
        <f t="shared" si="43"/>
        <v>High Then 20%</v>
      </c>
      <c r="S399" s="1" t="str">
        <f t="shared" si="44"/>
        <v>20% To 30% COGS</v>
      </c>
    </row>
    <row r="400" spans="1:19">
      <c r="A400" s="5" t="s">
        <v>17</v>
      </c>
      <c r="B400" s="5" t="s">
        <v>1948</v>
      </c>
      <c r="C400" s="8" t="s">
        <v>1172</v>
      </c>
      <c r="D400" s="8" t="s">
        <v>967</v>
      </c>
      <c r="E400" s="8" t="s">
        <v>3</v>
      </c>
      <c r="F400" s="6" t="s">
        <v>16</v>
      </c>
      <c r="G400" s="6" t="s">
        <v>43</v>
      </c>
      <c r="H400" s="6" t="s">
        <v>18</v>
      </c>
      <c r="I400" s="6" t="s">
        <v>1165</v>
      </c>
      <c r="J400" s="12">
        <v>600</v>
      </c>
      <c r="K400" s="12">
        <f t="shared" si="40"/>
        <v>528</v>
      </c>
      <c r="L400" s="13">
        <v>0</v>
      </c>
      <c r="M400" s="13">
        <v>107.90600000000001</v>
      </c>
      <c r="N400" s="14">
        <f t="shared" si="39"/>
        <v>72</v>
      </c>
      <c r="O400" s="15">
        <v>8</v>
      </c>
      <c r="P400" s="16">
        <f t="shared" si="41"/>
        <v>0.20436742424242399</v>
      </c>
      <c r="Q400" s="5" t="str">
        <f t="shared" si="42"/>
        <v>High then 10%</v>
      </c>
      <c r="R400" s="5" t="str">
        <f t="shared" si="43"/>
        <v>High Then 20%</v>
      </c>
      <c r="S400" s="1" t="str">
        <f t="shared" si="44"/>
        <v>20% To 30% COGS</v>
      </c>
    </row>
    <row r="401" spans="1:19">
      <c r="A401" s="5" t="s">
        <v>17</v>
      </c>
      <c r="B401" s="5" t="s">
        <v>1948</v>
      </c>
      <c r="C401" s="8" t="s">
        <v>1172</v>
      </c>
      <c r="D401" s="8" t="s">
        <v>967</v>
      </c>
      <c r="E401" s="8" t="s">
        <v>3</v>
      </c>
      <c r="F401" s="6" t="s">
        <v>16</v>
      </c>
      <c r="G401" s="6" t="s">
        <v>429</v>
      </c>
      <c r="H401" s="6" t="s">
        <v>18</v>
      </c>
      <c r="I401" s="6" t="s">
        <v>1165</v>
      </c>
      <c r="J401" s="12">
        <v>750</v>
      </c>
      <c r="K401" s="12">
        <f t="shared" si="40"/>
        <v>660</v>
      </c>
      <c r="L401" s="13">
        <v>0</v>
      </c>
      <c r="M401" s="13">
        <v>140.57499999999999</v>
      </c>
      <c r="N401" s="14">
        <f t="shared" si="39"/>
        <v>90</v>
      </c>
      <c r="O401" s="15">
        <v>10</v>
      </c>
      <c r="P401" s="16">
        <f t="shared" si="41"/>
        <v>0.21299242424242401</v>
      </c>
      <c r="Q401" s="5" t="str">
        <f t="shared" si="42"/>
        <v>High then 10%</v>
      </c>
      <c r="R401" s="5" t="str">
        <f t="shared" si="43"/>
        <v>High Then 20%</v>
      </c>
      <c r="S401" s="1" t="str">
        <f t="shared" si="44"/>
        <v>20% To 30% COGS</v>
      </c>
    </row>
    <row r="402" spans="1:19">
      <c r="A402" s="5" t="s">
        <v>156</v>
      </c>
      <c r="B402" s="5" t="s">
        <v>1953</v>
      </c>
      <c r="C402" s="6" t="s">
        <v>1173</v>
      </c>
      <c r="D402" s="6" t="s">
        <v>1174</v>
      </c>
      <c r="E402" s="6" t="s">
        <v>3</v>
      </c>
      <c r="F402" s="6" t="s">
        <v>16</v>
      </c>
      <c r="G402" s="6" t="s">
        <v>156</v>
      </c>
      <c r="H402" s="6" t="s">
        <v>655</v>
      </c>
      <c r="I402" s="6" t="s">
        <v>1165</v>
      </c>
      <c r="J402" s="12">
        <v>160</v>
      </c>
      <c r="K402" s="12">
        <f t="shared" si="40"/>
        <v>140.80000000000001</v>
      </c>
      <c r="L402" s="13">
        <v>0</v>
      </c>
      <c r="M402" s="13">
        <v>18.41</v>
      </c>
      <c r="N402" s="14">
        <f t="shared" si="39"/>
        <v>19.2</v>
      </c>
      <c r="O402" s="15">
        <v>4</v>
      </c>
      <c r="P402" s="16">
        <f t="shared" si="41"/>
        <v>0.13075284090909101</v>
      </c>
      <c r="Q402" s="5" t="str">
        <f t="shared" si="42"/>
        <v>High then 10%</v>
      </c>
      <c r="R402" s="5" t="str">
        <f t="shared" si="43"/>
        <v>Low Then 20%</v>
      </c>
      <c r="S402" s="1" t="str">
        <f t="shared" si="44"/>
        <v>10% To 20% COGS</v>
      </c>
    </row>
    <row r="403" spans="1:19">
      <c r="A403" s="5" t="s">
        <v>17</v>
      </c>
      <c r="B403" s="5" t="s">
        <v>1948</v>
      </c>
      <c r="C403" s="6" t="s">
        <v>1175</v>
      </c>
      <c r="D403" s="6" t="s">
        <v>1176</v>
      </c>
      <c r="E403" s="6" t="s">
        <v>3</v>
      </c>
      <c r="F403" s="6" t="s">
        <v>16</v>
      </c>
      <c r="G403" s="6" t="s">
        <v>427</v>
      </c>
      <c r="H403" s="6" t="s">
        <v>18</v>
      </c>
      <c r="I403" s="6" t="s">
        <v>1165</v>
      </c>
      <c r="J403" s="12">
        <v>1495</v>
      </c>
      <c r="K403" s="12">
        <f t="shared" si="40"/>
        <v>1315.6443999999999</v>
      </c>
      <c r="L403" s="13">
        <v>0.37</v>
      </c>
      <c r="M403" s="13">
        <v>167.02875</v>
      </c>
      <c r="N403" s="14">
        <f t="shared" si="39"/>
        <v>179.35560000000001</v>
      </c>
      <c r="O403" s="15">
        <v>23</v>
      </c>
      <c r="P403" s="16">
        <f t="shared" si="41"/>
        <v>0.126955847643938</v>
      </c>
      <c r="Q403" s="5" t="str">
        <f t="shared" si="42"/>
        <v>High then 10%</v>
      </c>
      <c r="R403" s="5" t="str">
        <f t="shared" si="43"/>
        <v>Low Then 20%</v>
      </c>
      <c r="S403" s="1" t="str">
        <f t="shared" si="44"/>
        <v>10% To 20% COGS</v>
      </c>
    </row>
    <row r="404" spans="1:19">
      <c r="A404" s="5" t="s">
        <v>17</v>
      </c>
      <c r="B404" s="5" t="s">
        <v>1948</v>
      </c>
      <c r="C404" s="8" t="s">
        <v>1175</v>
      </c>
      <c r="D404" s="8" t="s">
        <v>1176</v>
      </c>
      <c r="E404" s="8" t="s">
        <v>3</v>
      </c>
      <c r="F404" s="6" t="s">
        <v>16</v>
      </c>
      <c r="G404" s="6" t="s">
        <v>429</v>
      </c>
      <c r="H404" s="6" t="s">
        <v>18</v>
      </c>
      <c r="I404" s="6" t="s">
        <v>1165</v>
      </c>
      <c r="J404" s="12">
        <v>2210</v>
      </c>
      <c r="K404" s="12">
        <f t="shared" si="40"/>
        <v>1944.8948</v>
      </c>
      <c r="L404" s="13">
        <v>0.79</v>
      </c>
      <c r="M404" s="13">
        <v>253.25266666666701</v>
      </c>
      <c r="N404" s="14">
        <f t="shared" si="39"/>
        <v>265.10520000000002</v>
      </c>
      <c r="O404" s="15">
        <v>34</v>
      </c>
      <c r="P404" s="16">
        <f t="shared" si="41"/>
        <v>0.13021406950477099</v>
      </c>
      <c r="Q404" s="5" t="str">
        <f t="shared" si="42"/>
        <v>High then 10%</v>
      </c>
      <c r="R404" s="5" t="str">
        <f t="shared" si="43"/>
        <v>Low Then 20%</v>
      </c>
      <c r="S404" s="1" t="str">
        <f t="shared" si="44"/>
        <v>10% To 20% COGS</v>
      </c>
    </row>
    <row r="405" spans="1:19">
      <c r="A405" s="5" t="s">
        <v>17</v>
      </c>
      <c r="B405" s="5" t="s">
        <v>1948</v>
      </c>
      <c r="C405" s="6" t="s">
        <v>1177</v>
      </c>
      <c r="D405" s="6" t="s">
        <v>1178</v>
      </c>
      <c r="E405" s="6" t="s">
        <v>3</v>
      </c>
      <c r="F405" s="6" t="s">
        <v>16</v>
      </c>
      <c r="G405" s="6" t="s">
        <v>427</v>
      </c>
      <c r="H405" s="6" t="s">
        <v>18</v>
      </c>
      <c r="I405" s="6" t="s">
        <v>1165</v>
      </c>
      <c r="J405" s="12">
        <v>910</v>
      </c>
      <c r="K405" s="12">
        <f t="shared" si="40"/>
        <v>802.36</v>
      </c>
      <c r="L405" s="13">
        <v>13</v>
      </c>
      <c r="M405" s="13">
        <v>109.55500000000001</v>
      </c>
      <c r="N405" s="14">
        <f t="shared" si="39"/>
        <v>107.64</v>
      </c>
      <c r="O405" s="15">
        <v>14</v>
      </c>
      <c r="P405" s="16">
        <f t="shared" si="41"/>
        <v>0.136540954185154</v>
      </c>
      <c r="Q405" s="5" t="str">
        <f t="shared" si="42"/>
        <v>High then 10%</v>
      </c>
      <c r="R405" s="5" t="str">
        <f t="shared" si="43"/>
        <v>Low Then 20%</v>
      </c>
      <c r="S405" s="1" t="str">
        <f t="shared" si="44"/>
        <v>10% To 20% COGS</v>
      </c>
    </row>
    <row r="406" spans="1:19">
      <c r="A406" s="5" t="s">
        <v>17</v>
      </c>
      <c r="B406" s="5" t="s">
        <v>1948</v>
      </c>
      <c r="C406" s="8" t="s">
        <v>1177</v>
      </c>
      <c r="D406" s="8" t="s">
        <v>1178</v>
      </c>
      <c r="E406" s="8" t="s">
        <v>3</v>
      </c>
      <c r="F406" s="6" t="s">
        <v>16</v>
      </c>
      <c r="G406" s="6" t="s">
        <v>429</v>
      </c>
      <c r="H406" s="6" t="s">
        <v>18</v>
      </c>
      <c r="I406" s="6" t="s">
        <v>1165</v>
      </c>
      <c r="J406" s="12">
        <v>975</v>
      </c>
      <c r="K406" s="12">
        <f t="shared" si="40"/>
        <v>858</v>
      </c>
      <c r="L406" s="13">
        <v>0</v>
      </c>
      <c r="M406" s="13">
        <v>126.07666666666699</v>
      </c>
      <c r="N406" s="14">
        <f t="shared" si="39"/>
        <v>117</v>
      </c>
      <c r="O406" s="15">
        <v>15</v>
      </c>
      <c r="P406" s="16">
        <f t="shared" si="41"/>
        <v>0.146942501942502</v>
      </c>
      <c r="Q406" s="5" t="str">
        <f t="shared" si="42"/>
        <v>High then 10%</v>
      </c>
      <c r="R406" s="5" t="str">
        <f t="shared" si="43"/>
        <v>Low Then 20%</v>
      </c>
      <c r="S406" s="1" t="str">
        <f t="shared" si="44"/>
        <v>10% To 20% COGS</v>
      </c>
    </row>
    <row r="407" spans="1:19">
      <c r="A407" s="5" t="s">
        <v>17</v>
      </c>
      <c r="B407" s="5" t="s">
        <v>1948</v>
      </c>
      <c r="C407" s="6" t="s">
        <v>1179</v>
      </c>
      <c r="D407" s="6" t="s">
        <v>1180</v>
      </c>
      <c r="E407" s="6" t="s">
        <v>3</v>
      </c>
      <c r="F407" s="6" t="s">
        <v>16</v>
      </c>
      <c r="G407" s="6" t="s">
        <v>427</v>
      </c>
      <c r="H407" s="6" t="s">
        <v>18</v>
      </c>
      <c r="I407" s="6" t="s">
        <v>1165</v>
      </c>
      <c r="J407" s="12">
        <v>40</v>
      </c>
      <c r="K407" s="12">
        <f t="shared" si="40"/>
        <v>35.200000000000003</v>
      </c>
      <c r="L407" s="13">
        <v>0</v>
      </c>
      <c r="M407" s="13">
        <v>5.76</v>
      </c>
      <c r="N407" s="14">
        <f t="shared" si="39"/>
        <v>4.8</v>
      </c>
      <c r="O407" s="15">
        <v>1</v>
      </c>
      <c r="P407" s="16">
        <f t="shared" si="41"/>
        <v>0.163636363636364</v>
      </c>
      <c r="Q407" s="5" t="str">
        <f t="shared" si="42"/>
        <v>High then 10%</v>
      </c>
      <c r="R407" s="5" t="str">
        <f t="shared" si="43"/>
        <v>Low Then 20%</v>
      </c>
      <c r="S407" s="1" t="str">
        <f t="shared" si="44"/>
        <v>10% To 20% COGS</v>
      </c>
    </row>
    <row r="408" spans="1:19">
      <c r="A408" s="5" t="s">
        <v>17</v>
      </c>
      <c r="B408" s="5" t="s">
        <v>1948</v>
      </c>
      <c r="C408" s="8" t="s">
        <v>1179</v>
      </c>
      <c r="D408" s="8" t="s">
        <v>1180</v>
      </c>
      <c r="E408" s="8" t="s">
        <v>3</v>
      </c>
      <c r="F408" s="6" t="s">
        <v>16</v>
      </c>
      <c r="G408" s="6" t="s">
        <v>429</v>
      </c>
      <c r="H408" s="6" t="s">
        <v>18</v>
      </c>
      <c r="I408" s="6" t="s">
        <v>1165</v>
      </c>
      <c r="J408" s="12">
        <v>80</v>
      </c>
      <c r="K408" s="12">
        <f t="shared" si="40"/>
        <v>70.400000000000006</v>
      </c>
      <c r="L408" s="13">
        <v>0</v>
      </c>
      <c r="M408" s="13">
        <v>11.45</v>
      </c>
      <c r="N408" s="14">
        <f t="shared" si="39"/>
        <v>9.6</v>
      </c>
      <c r="O408" s="15">
        <v>2</v>
      </c>
      <c r="P408" s="16">
        <f t="shared" si="41"/>
        <v>0.162642045454545</v>
      </c>
      <c r="Q408" s="5" t="str">
        <f t="shared" si="42"/>
        <v>High then 10%</v>
      </c>
      <c r="R408" s="5" t="str">
        <f t="shared" si="43"/>
        <v>Low Then 20%</v>
      </c>
      <c r="S408" s="1" t="str">
        <f t="shared" si="44"/>
        <v>10% To 20% COGS</v>
      </c>
    </row>
    <row r="409" spans="1:19">
      <c r="A409" s="5" t="s">
        <v>23</v>
      </c>
      <c r="B409" s="5" t="s">
        <v>1940</v>
      </c>
      <c r="C409" s="6" t="s">
        <v>1181</v>
      </c>
      <c r="D409" s="6" t="s">
        <v>1182</v>
      </c>
      <c r="E409" s="6" t="s">
        <v>3</v>
      </c>
      <c r="F409" s="6" t="s">
        <v>22</v>
      </c>
      <c r="G409" s="6" t="s">
        <v>23</v>
      </c>
      <c r="H409" s="6" t="s">
        <v>635</v>
      </c>
      <c r="I409" s="6" t="s">
        <v>1183</v>
      </c>
      <c r="J409" s="12">
        <v>2800</v>
      </c>
      <c r="K409" s="12">
        <f t="shared" si="40"/>
        <v>2466.52</v>
      </c>
      <c r="L409" s="13">
        <v>21</v>
      </c>
      <c r="M409" s="13">
        <v>519.53</v>
      </c>
      <c r="N409" s="14">
        <f t="shared" si="39"/>
        <v>333.48</v>
      </c>
      <c r="O409" s="15">
        <v>40</v>
      </c>
      <c r="P409" s="16">
        <f t="shared" si="41"/>
        <v>0.21063279438236901</v>
      </c>
      <c r="Q409" s="5" t="str">
        <f t="shared" si="42"/>
        <v>High then 10%</v>
      </c>
      <c r="R409" s="5" t="str">
        <f t="shared" si="43"/>
        <v>High Then 20%</v>
      </c>
      <c r="S409" s="1" t="str">
        <f t="shared" si="44"/>
        <v>20% To 30% COGS</v>
      </c>
    </row>
    <row r="410" spans="1:19">
      <c r="A410" s="5" t="s">
        <v>23</v>
      </c>
      <c r="B410" s="5" t="s">
        <v>1940</v>
      </c>
      <c r="C410" s="6" t="s">
        <v>1184</v>
      </c>
      <c r="D410" s="6" t="s">
        <v>1185</v>
      </c>
      <c r="E410" s="6" t="s">
        <v>3</v>
      </c>
      <c r="F410" s="6" t="s">
        <v>22</v>
      </c>
      <c r="G410" s="6" t="s">
        <v>23</v>
      </c>
      <c r="H410" s="6" t="s">
        <v>635</v>
      </c>
      <c r="I410" s="6" t="s">
        <v>1183</v>
      </c>
      <c r="J410" s="12">
        <v>2340</v>
      </c>
      <c r="K410" s="12">
        <f t="shared" si="40"/>
        <v>2059.1999999999998</v>
      </c>
      <c r="L410" s="13">
        <v>0</v>
      </c>
      <c r="M410" s="13">
        <v>456.3</v>
      </c>
      <c r="N410" s="14">
        <f t="shared" si="39"/>
        <v>280.8</v>
      </c>
      <c r="O410" s="15">
        <v>39</v>
      </c>
      <c r="P410" s="16">
        <f t="shared" si="41"/>
        <v>0.22159090909090901</v>
      </c>
      <c r="Q410" s="5" t="str">
        <f t="shared" si="42"/>
        <v>High then 10%</v>
      </c>
      <c r="R410" s="5" t="str">
        <f t="shared" si="43"/>
        <v>High Then 20%</v>
      </c>
      <c r="S410" s="1" t="str">
        <f t="shared" si="44"/>
        <v>20% To 30% COGS</v>
      </c>
    </row>
    <row r="411" spans="1:19">
      <c r="A411" s="5" t="s">
        <v>23</v>
      </c>
      <c r="B411" s="5" t="s">
        <v>1940</v>
      </c>
      <c r="C411" s="6" t="s">
        <v>1186</v>
      </c>
      <c r="D411" s="6" t="s">
        <v>1187</v>
      </c>
      <c r="E411" s="6" t="s">
        <v>3</v>
      </c>
      <c r="F411" s="6" t="s">
        <v>22</v>
      </c>
      <c r="G411" s="6" t="s">
        <v>23</v>
      </c>
      <c r="H411" s="6" t="s">
        <v>635</v>
      </c>
      <c r="I411" s="6" t="s">
        <v>1183</v>
      </c>
      <c r="J411" s="12">
        <v>3010</v>
      </c>
      <c r="K411" s="12">
        <f t="shared" si="40"/>
        <v>2651.32</v>
      </c>
      <c r="L411" s="13">
        <v>21</v>
      </c>
      <c r="M411" s="13">
        <v>530.47</v>
      </c>
      <c r="N411" s="14">
        <f t="shared" si="39"/>
        <v>358.68</v>
      </c>
      <c r="O411" s="15">
        <v>43</v>
      </c>
      <c r="P411" s="16">
        <f t="shared" si="41"/>
        <v>0.20007769714708101</v>
      </c>
      <c r="Q411" s="5" t="str">
        <f t="shared" si="42"/>
        <v>High then 10%</v>
      </c>
      <c r="R411" s="5" t="str">
        <f t="shared" si="43"/>
        <v>High Then 20%</v>
      </c>
      <c r="S411" s="1" t="str">
        <f t="shared" si="44"/>
        <v>20% To 30% COGS</v>
      </c>
    </row>
    <row r="412" spans="1:19">
      <c r="A412" s="5" t="s">
        <v>23</v>
      </c>
      <c r="B412" s="5" t="s">
        <v>1940</v>
      </c>
      <c r="C412" s="6" t="s">
        <v>1188</v>
      </c>
      <c r="D412" s="6" t="s">
        <v>1189</v>
      </c>
      <c r="E412" s="6" t="s">
        <v>3</v>
      </c>
      <c r="F412" s="6" t="s">
        <v>22</v>
      </c>
      <c r="G412" s="6" t="s">
        <v>23</v>
      </c>
      <c r="H412" s="6" t="s">
        <v>635</v>
      </c>
      <c r="I412" s="6" t="s">
        <v>1190</v>
      </c>
      <c r="J412" s="12">
        <v>2800</v>
      </c>
      <c r="K412" s="12">
        <f t="shared" si="40"/>
        <v>2464</v>
      </c>
      <c r="L412" s="13">
        <v>0</v>
      </c>
      <c r="M412" s="13">
        <v>637</v>
      </c>
      <c r="N412" s="14">
        <f t="shared" si="39"/>
        <v>336</v>
      </c>
      <c r="O412" s="15">
        <v>2</v>
      </c>
      <c r="P412" s="16">
        <f t="shared" si="41"/>
        <v>0.25852272727272702</v>
      </c>
      <c r="Q412" s="5" t="str">
        <f t="shared" si="42"/>
        <v>High then 10%</v>
      </c>
      <c r="R412" s="5" t="str">
        <f t="shared" si="43"/>
        <v>High Then 20%</v>
      </c>
      <c r="S412" s="1" t="str">
        <f t="shared" si="44"/>
        <v>20% To 30% COGS</v>
      </c>
    </row>
    <row r="413" spans="1:19">
      <c r="A413" s="5" t="s">
        <v>23</v>
      </c>
      <c r="B413" s="5" t="s">
        <v>1940</v>
      </c>
      <c r="C413" s="6" t="s">
        <v>1191</v>
      </c>
      <c r="D413" s="6" t="s">
        <v>1192</v>
      </c>
      <c r="E413" s="6" t="s">
        <v>3</v>
      </c>
      <c r="F413" s="6" t="s">
        <v>22</v>
      </c>
      <c r="G413" s="6" t="s">
        <v>23</v>
      </c>
      <c r="H413" s="6" t="s">
        <v>635</v>
      </c>
      <c r="I413" s="6" t="s">
        <v>1190</v>
      </c>
      <c r="J413" s="12">
        <v>15500</v>
      </c>
      <c r="K413" s="12">
        <f t="shared" si="40"/>
        <v>13640.733200000001</v>
      </c>
      <c r="L413" s="13">
        <v>6.11</v>
      </c>
      <c r="M413" s="13">
        <v>2808</v>
      </c>
      <c r="N413" s="14">
        <f t="shared" si="39"/>
        <v>1859.2668000000001</v>
      </c>
      <c r="O413" s="15">
        <v>10</v>
      </c>
      <c r="P413" s="16">
        <f t="shared" si="41"/>
        <v>0.20585403723019799</v>
      </c>
      <c r="Q413" s="5" t="str">
        <f t="shared" si="42"/>
        <v>High then 10%</v>
      </c>
      <c r="R413" s="5" t="str">
        <f t="shared" si="43"/>
        <v>High Then 20%</v>
      </c>
      <c r="S413" s="1" t="str">
        <f t="shared" si="44"/>
        <v>20% To 30% COGS</v>
      </c>
    </row>
    <row r="414" spans="1:19">
      <c r="A414" s="5" t="s">
        <v>23</v>
      </c>
      <c r="B414" s="5" t="s">
        <v>1940</v>
      </c>
      <c r="C414" s="6" t="s">
        <v>1193</v>
      </c>
      <c r="D414" s="6" t="s">
        <v>1194</v>
      </c>
      <c r="E414" s="6" t="s">
        <v>3</v>
      </c>
      <c r="F414" s="6" t="s">
        <v>22</v>
      </c>
      <c r="G414" s="6" t="s">
        <v>23</v>
      </c>
      <c r="H414" s="6" t="s">
        <v>635</v>
      </c>
      <c r="I414" s="6" t="s">
        <v>1190</v>
      </c>
      <c r="J414" s="12">
        <v>24500</v>
      </c>
      <c r="K414" s="12">
        <f t="shared" si="40"/>
        <v>21566.968400000002</v>
      </c>
      <c r="L414" s="13">
        <v>58.07</v>
      </c>
      <c r="M414" s="13">
        <v>4373.47</v>
      </c>
      <c r="N414" s="14">
        <f t="shared" si="39"/>
        <v>2933.0315999999998</v>
      </c>
      <c r="O414" s="15">
        <v>14</v>
      </c>
      <c r="P414" s="16">
        <f t="shared" si="41"/>
        <v>0.20278557091964799</v>
      </c>
      <c r="Q414" s="5" t="str">
        <f t="shared" si="42"/>
        <v>High then 10%</v>
      </c>
      <c r="R414" s="5" t="str">
        <f t="shared" si="43"/>
        <v>High Then 20%</v>
      </c>
      <c r="S414" s="1" t="str">
        <f t="shared" si="44"/>
        <v>20% To 30% COGS</v>
      </c>
    </row>
    <row r="415" spans="1:19">
      <c r="A415" s="5" t="s">
        <v>23</v>
      </c>
      <c r="B415" s="5" t="s">
        <v>1940</v>
      </c>
      <c r="C415" s="6" t="s">
        <v>1195</v>
      </c>
      <c r="D415" s="6" t="s">
        <v>1196</v>
      </c>
      <c r="E415" s="6" t="s">
        <v>3</v>
      </c>
      <c r="F415" s="6" t="s">
        <v>22</v>
      </c>
      <c r="G415" s="6" t="s">
        <v>23</v>
      </c>
      <c r="H415" s="6" t="s">
        <v>635</v>
      </c>
      <c r="I415" s="6" t="s">
        <v>1190</v>
      </c>
      <c r="J415" s="12">
        <v>960</v>
      </c>
      <c r="K415" s="12">
        <f t="shared" si="40"/>
        <v>844.8</v>
      </c>
      <c r="L415" s="13">
        <v>0</v>
      </c>
      <c r="M415" s="13">
        <v>211.23</v>
      </c>
      <c r="N415" s="14">
        <f t="shared" si="39"/>
        <v>115.2</v>
      </c>
      <c r="O415" s="15">
        <v>4</v>
      </c>
      <c r="P415" s="16">
        <f t="shared" si="41"/>
        <v>0.250035511363636</v>
      </c>
      <c r="Q415" s="5" t="str">
        <f t="shared" si="42"/>
        <v>High then 10%</v>
      </c>
      <c r="R415" s="5" t="str">
        <f t="shared" si="43"/>
        <v>High Then 20%</v>
      </c>
      <c r="S415" s="1" t="str">
        <f t="shared" si="44"/>
        <v>20% To 30% COGS</v>
      </c>
    </row>
    <row r="416" spans="1:19">
      <c r="A416" s="5" t="s">
        <v>23</v>
      </c>
      <c r="B416" s="5" t="s">
        <v>1940</v>
      </c>
      <c r="C416" s="6" t="s">
        <v>1197</v>
      </c>
      <c r="D416" s="6" t="s">
        <v>1198</v>
      </c>
      <c r="E416" s="6" t="s">
        <v>3</v>
      </c>
      <c r="F416" s="6" t="s">
        <v>22</v>
      </c>
      <c r="G416" s="6" t="s">
        <v>23</v>
      </c>
      <c r="H416" s="6" t="s">
        <v>635</v>
      </c>
      <c r="I416" s="6" t="s">
        <v>1199</v>
      </c>
      <c r="J416" s="12">
        <v>6895</v>
      </c>
      <c r="K416" s="12">
        <f t="shared" si="40"/>
        <v>6080.5492000000004</v>
      </c>
      <c r="L416" s="13">
        <v>107.91</v>
      </c>
      <c r="M416" s="13">
        <v>1022.31128205128</v>
      </c>
      <c r="N416" s="14">
        <f t="shared" si="39"/>
        <v>814.45079999999996</v>
      </c>
      <c r="O416" s="15">
        <v>98.5</v>
      </c>
      <c r="P416" s="16">
        <f t="shared" si="41"/>
        <v>0.168128116133207</v>
      </c>
      <c r="Q416" s="5" t="str">
        <f t="shared" si="42"/>
        <v>High then 10%</v>
      </c>
      <c r="R416" s="5" t="str">
        <f t="shared" si="43"/>
        <v>Low Then 20%</v>
      </c>
      <c r="S416" s="1" t="str">
        <f t="shared" si="44"/>
        <v>10% To 20% COGS</v>
      </c>
    </row>
    <row r="417" spans="1:19">
      <c r="A417" s="5" t="s">
        <v>23</v>
      </c>
      <c r="B417" s="5" t="s">
        <v>1940</v>
      </c>
      <c r="C417" s="6" t="s">
        <v>1200</v>
      </c>
      <c r="D417" s="6" t="s">
        <v>1201</v>
      </c>
      <c r="E417" s="6" t="s">
        <v>3</v>
      </c>
      <c r="F417" s="6" t="s">
        <v>22</v>
      </c>
      <c r="G417" s="6" t="s">
        <v>23</v>
      </c>
      <c r="H417" s="6" t="s">
        <v>635</v>
      </c>
      <c r="I417" s="6" t="s">
        <v>1199</v>
      </c>
      <c r="J417" s="12">
        <v>2025</v>
      </c>
      <c r="K417" s="12">
        <f t="shared" si="40"/>
        <v>1782.1776</v>
      </c>
      <c r="L417" s="13">
        <v>1.48</v>
      </c>
      <c r="M417" s="13">
        <v>174.31</v>
      </c>
      <c r="N417" s="14">
        <f t="shared" si="39"/>
        <v>242.82239999999999</v>
      </c>
      <c r="O417" s="15">
        <v>27</v>
      </c>
      <c r="P417" s="16">
        <f t="shared" si="41"/>
        <v>9.7807311684312503E-2</v>
      </c>
      <c r="Q417" s="5" t="str">
        <f t="shared" si="42"/>
        <v>Low Then 10%</v>
      </c>
      <c r="R417" s="5" t="str">
        <f t="shared" si="43"/>
        <v>Low Then 20%</v>
      </c>
      <c r="S417" s="1" t="str">
        <f t="shared" si="44"/>
        <v>Below 10% COGS</v>
      </c>
    </row>
    <row r="418" spans="1:19">
      <c r="A418" s="5" t="s">
        <v>23</v>
      </c>
      <c r="B418" s="5" t="s">
        <v>1940</v>
      </c>
      <c r="C418" s="6" t="s">
        <v>1202</v>
      </c>
      <c r="D418" s="6" t="s">
        <v>1203</v>
      </c>
      <c r="E418" s="6" t="s">
        <v>3</v>
      </c>
      <c r="F418" s="6" t="s">
        <v>22</v>
      </c>
      <c r="G418" s="6" t="s">
        <v>23</v>
      </c>
      <c r="H418" s="6" t="s">
        <v>635</v>
      </c>
      <c r="I418" s="6" t="s">
        <v>1199</v>
      </c>
      <c r="J418" s="12">
        <v>180</v>
      </c>
      <c r="K418" s="12">
        <f t="shared" si="40"/>
        <v>158.4</v>
      </c>
      <c r="L418" s="13">
        <v>0</v>
      </c>
      <c r="M418" s="13">
        <v>14.35</v>
      </c>
      <c r="N418" s="14">
        <f t="shared" si="39"/>
        <v>21.6</v>
      </c>
      <c r="O418" s="15">
        <v>2</v>
      </c>
      <c r="P418" s="16">
        <f t="shared" si="41"/>
        <v>9.0593434343434295E-2</v>
      </c>
      <c r="Q418" s="5" t="str">
        <f t="shared" si="42"/>
        <v>Low Then 10%</v>
      </c>
      <c r="R418" s="5" t="str">
        <f t="shared" si="43"/>
        <v>Low Then 20%</v>
      </c>
      <c r="S418" s="1" t="str">
        <f t="shared" si="44"/>
        <v>Below 10% COGS</v>
      </c>
    </row>
    <row r="419" spans="1:19">
      <c r="A419" s="5" t="s">
        <v>23</v>
      </c>
      <c r="B419" s="5" t="s">
        <v>1940</v>
      </c>
      <c r="C419" s="6" t="s">
        <v>1204</v>
      </c>
      <c r="D419" s="6" t="s">
        <v>1205</v>
      </c>
      <c r="E419" s="6" t="s">
        <v>3</v>
      </c>
      <c r="F419" s="6" t="s">
        <v>22</v>
      </c>
      <c r="G419" s="6" t="s">
        <v>23</v>
      </c>
      <c r="H419" s="6" t="s">
        <v>635</v>
      </c>
      <c r="I419" s="6" t="s">
        <v>1199</v>
      </c>
      <c r="J419" s="12">
        <v>75</v>
      </c>
      <c r="K419" s="12">
        <f t="shared" si="40"/>
        <v>66</v>
      </c>
      <c r="L419" s="13">
        <v>0</v>
      </c>
      <c r="M419" s="13">
        <v>11.13</v>
      </c>
      <c r="N419" s="14">
        <f t="shared" si="39"/>
        <v>9</v>
      </c>
      <c r="O419" s="15">
        <v>1</v>
      </c>
      <c r="P419" s="16">
        <f t="shared" si="41"/>
        <v>0.168636363636364</v>
      </c>
      <c r="Q419" s="5" t="str">
        <f t="shared" si="42"/>
        <v>High then 10%</v>
      </c>
      <c r="R419" s="5" t="str">
        <f t="shared" si="43"/>
        <v>Low Then 20%</v>
      </c>
      <c r="S419" s="1" t="str">
        <f t="shared" si="44"/>
        <v>10% To 20% COGS</v>
      </c>
    </row>
    <row r="420" spans="1:19">
      <c r="A420" s="5" t="s">
        <v>23</v>
      </c>
      <c r="B420" s="5" t="s">
        <v>1940</v>
      </c>
      <c r="C420" s="6" t="s">
        <v>1206</v>
      </c>
      <c r="D420" s="6" t="s">
        <v>1207</v>
      </c>
      <c r="E420" s="6" t="s">
        <v>3</v>
      </c>
      <c r="F420" s="6" t="s">
        <v>22</v>
      </c>
      <c r="G420" s="6" t="s">
        <v>23</v>
      </c>
      <c r="H420" s="6" t="s">
        <v>635</v>
      </c>
      <c r="I420" s="6" t="s">
        <v>1199</v>
      </c>
      <c r="J420" s="12">
        <v>425</v>
      </c>
      <c r="K420" s="12">
        <f t="shared" si="40"/>
        <v>374</v>
      </c>
      <c r="L420" s="13">
        <v>0</v>
      </c>
      <c r="M420" s="13">
        <v>54.746666666666698</v>
      </c>
      <c r="N420" s="14">
        <f t="shared" si="39"/>
        <v>51</v>
      </c>
      <c r="O420" s="15">
        <v>5</v>
      </c>
      <c r="P420" s="16">
        <f t="shared" si="41"/>
        <v>0.146381461675579</v>
      </c>
      <c r="Q420" s="5" t="str">
        <f t="shared" si="42"/>
        <v>High then 10%</v>
      </c>
      <c r="R420" s="5" t="str">
        <f t="shared" si="43"/>
        <v>Low Then 20%</v>
      </c>
      <c r="S420" s="1" t="str">
        <f t="shared" si="44"/>
        <v>10% To 20% COGS</v>
      </c>
    </row>
    <row r="421" spans="1:19">
      <c r="A421" s="5" t="s">
        <v>23</v>
      </c>
      <c r="B421" s="5" t="s">
        <v>1940</v>
      </c>
      <c r="C421" s="6" t="s">
        <v>1208</v>
      </c>
      <c r="D421" s="6" t="s">
        <v>1209</v>
      </c>
      <c r="E421" s="6" t="s">
        <v>3</v>
      </c>
      <c r="F421" s="6" t="s">
        <v>22</v>
      </c>
      <c r="G421" s="6" t="s">
        <v>23</v>
      </c>
      <c r="H421" s="6" t="s">
        <v>635</v>
      </c>
      <c r="I421" s="6" t="s">
        <v>1199</v>
      </c>
      <c r="J421" s="12">
        <v>95</v>
      </c>
      <c r="K421" s="12">
        <f t="shared" si="40"/>
        <v>83.6</v>
      </c>
      <c r="L421" s="13">
        <v>0</v>
      </c>
      <c r="M421" s="13">
        <v>11.27</v>
      </c>
      <c r="N421" s="14">
        <f t="shared" si="39"/>
        <v>11.4</v>
      </c>
      <c r="O421" s="15">
        <v>1</v>
      </c>
      <c r="P421" s="16">
        <f t="shared" si="41"/>
        <v>0.13480861244019099</v>
      </c>
      <c r="Q421" s="5" t="str">
        <f t="shared" si="42"/>
        <v>High then 10%</v>
      </c>
      <c r="R421" s="5" t="str">
        <f t="shared" si="43"/>
        <v>Low Then 20%</v>
      </c>
      <c r="S421" s="1" t="str">
        <f t="shared" si="44"/>
        <v>10% To 20% COGS</v>
      </c>
    </row>
    <row r="422" spans="1:19">
      <c r="A422" s="5" t="s">
        <v>23</v>
      </c>
      <c r="B422" s="5" t="s">
        <v>1940</v>
      </c>
      <c r="C422" s="6" t="s">
        <v>1210</v>
      </c>
      <c r="D422" s="6" t="s">
        <v>1211</v>
      </c>
      <c r="E422" s="6" t="s">
        <v>3</v>
      </c>
      <c r="F422" s="6" t="s">
        <v>22</v>
      </c>
      <c r="G422" s="6" t="s">
        <v>23</v>
      </c>
      <c r="H422" s="6" t="s">
        <v>635</v>
      </c>
      <c r="I422" s="6" t="s">
        <v>1199</v>
      </c>
      <c r="J422" s="12">
        <v>1400</v>
      </c>
      <c r="K422" s="12">
        <f t="shared" si="40"/>
        <v>1232</v>
      </c>
      <c r="L422" s="13">
        <v>0</v>
      </c>
      <c r="M422" s="13">
        <v>221.16</v>
      </c>
      <c r="N422" s="14">
        <f t="shared" si="39"/>
        <v>168</v>
      </c>
      <c r="O422" s="15">
        <v>20</v>
      </c>
      <c r="P422" s="16">
        <f t="shared" si="41"/>
        <v>0.17951298701298701</v>
      </c>
      <c r="Q422" s="5" t="str">
        <f t="shared" si="42"/>
        <v>High then 10%</v>
      </c>
      <c r="R422" s="5" t="str">
        <f t="shared" si="43"/>
        <v>Low Then 20%</v>
      </c>
      <c r="S422" s="1" t="str">
        <f t="shared" si="44"/>
        <v>10% To 20% COGS</v>
      </c>
    </row>
    <row r="423" spans="1:19">
      <c r="A423" s="5" t="s">
        <v>23</v>
      </c>
      <c r="B423" s="5" t="s">
        <v>1940</v>
      </c>
      <c r="C423" s="6" t="s">
        <v>1212</v>
      </c>
      <c r="D423" s="6" t="s">
        <v>1213</v>
      </c>
      <c r="E423" s="6" t="s">
        <v>3</v>
      </c>
      <c r="F423" s="6" t="s">
        <v>22</v>
      </c>
      <c r="G423" s="6" t="s">
        <v>23</v>
      </c>
      <c r="H423" s="6" t="s">
        <v>635</v>
      </c>
      <c r="I423" s="6" t="s">
        <v>1199</v>
      </c>
      <c r="J423" s="12">
        <v>637.5</v>
      </c>
      <c r="K423" s="12">
        <f t="shared" si="40"/>
        <v>561</v>
      </c>
      <c r="L423" s="13">
        <v>0</v>
      </c>
      <c r="M423" s="13">
        <v>48.28</v>
      </c>
      <c r="N423" s="14">
        <f t="shared" si="39"/>
        <v>76.5</v>
      </c>
      <c r="O423" s="15">
        <v>8.5</v>
      </c>
      <c r="P423" s="16">
        <f t="shared" si="41"/>
        <v>8.6060606060606101E-2</v>
      </c>
      <c r="Q423" s="5" t="str">
        <f t="shared" si="42"/>
        <v>Low Then 10%</v>
      </c>
      <c r="R423" s="5" t="str">
        <f t="shared" si="43"/>
        <v>Low Then 20%</v>
      </c>
      <c r="S423" s="1" t="str">
        <f t="shared" si="44"/>
        <v>Below 10% COGS</v>
      </c>
    </row>
    <row r="424" spans="1:19">
      <c r="A424" s="5" t="s">
        <v>23</v>
      </c>
      <c r="B424" s="5" t="s">
        <v>1940</v>
      </c>
      <c r="C424" s="6" t="s">
        <v>1214</v>
      </c>
      <c r="D424" s="6" t="s">
        <v>1215</v>
      </c>
      <c r="E424" s="6" t="s">
        <v>3</v>
      </c>
      <c r="F424" s="6" t="s">
        <v>22</v>
      </c>
      <c r="G424" s="6" t="s">
        <v>23</v>
      </c>
      <c r="H424" s="6" t="s">
        <v>635</v>
      </c>
      <c r="I424" s="6" t="s">
        <v>1199</v>
      </c>
      <c r="J424" s="12">
        <v>300</v>
      </c>
      <c r="K424" s="12">
        <f t="shared" si="40"/>
        <v>264</v>
      </c>
      <c r="L424" s="13">
        <v>0</v>
      </c>
      <c r="M424" s="13">
        <v>51.74</v>
      </c>
      <c r="N424" s="14">
        <f t="shared" si="39"/>
        <v>36</v>
      </c>
      <c r="O424" s="15">
        <v>4</v>
      </c>
      <c r="P424" s="16">
        <f t="shared" si="41"/>
        <v>0.19598484848484801</v>
      </c>
      <c r="Q424" s="5" t="str">
        <f t="shared" si="42"/>
        <v>High then 10%</v>
      </c>
      <c r="R424" s="5" t="str">
        <f t="shared" si="43"/>
        <v>Low Then 20%</v>
      </c>
      <c r="S424" s="1" t="str">
        <f t="shared" si="44"/>
        <v>10% To 20% COGS</v>
      </c>
    </row>
    <row r="425" spans="1:19">
      <c r="A425" s="5" t="s">
        <v>23</v>
      </c>
      <c r="B425" s="5" t="s">
        <v>1940</v>
      </c>
      <c r="C425" s="6" t="s">
        <v>1216</v>
      </c>
      <c r="D425" s="6" t="s">
        <v>1217</v>
      </c>
      <c r="E425" s="6" t="s">
        <v>3</v>
      </c>
      <c r="F425" s="6" t="s">
        <v>22</v>
      </c>
      <c r="G425" s="6" t="s">
        <v>23</v>
      </c>
      <c r="H425" s="6" t="s">
        <v>635</v>
      </c>
      <c r="I425" s="6" t="s">
        <v>1199</v>
      </c>
      <c r="J425" s="12">
        <v>55</v>
      </c>
      <c r="K425" s="12">
        <f t="shared" si="40"/>
        <v>48.4</v>
      </c>
      <c r="L425" s="13">
        <v>0</v>
      </c>
      <c r="M425" s="13">
        <v>12</v>
      </c>
      <c r="N425" s="14">
        <f t="shared" si="39"/>
        <v>6.6</v>
      </c>
      <c r="O425" s="15">
        <v>1</v>
      </c>
      <c r="P425" s="16">
        <f t="shared" si="41"/>
        <v>0.247933884297521</v>
      </c>
      <c r="Q425" s="5" t="str">
        <f t="shared" si="42"/>
        <v>High then 10%</v>
      </c>
      <c r="R425" s="5" t="str">
        <f t="shared" si="43"/>
        <v>High Then 20%</v>
      </c>
      <c r="S425" s="1" t="str">
        <f t="shared" si="44"/>
        <v>20% To 30% COGS</v>
      </c>
    </row>
    <row r="426" spans="1:19">
      <c r="A426" s="5" t="s">
        <v>23</v>
      </c>
      <c r="B426" s="5" t="s">
        <v>1940</v>
      </c>
      <c r="C426" s="6" t="s">
        <v>1218</v>
      </c>
      <c r="D426" s="6" t="s">
        <v>1219</v>
      </c>
      <c r="E426" s="6" t="s">
        <v>3</v>
      </c>
      <c r="F426" s="6" t="s">
        <v>22</v>
      </c>
      <c r="G426" s="6" t="s">
        <v>23</v>
      </c>
      <c r="H426" s="6" t="s">
        <v>635</v>
      </c>
      <c r="I426" s="6" t="s">
        <v>1199</v>
      </c>
      <c r="J426" s="12">
        <v>85</v>
      </c>
      <c r="K426" s="12">
        <f t="shared" si="40"/>
        <v>74.8</v>
      </c>
      <c r="L426" s="13">
        <v>0</v>
      </c>
      <c r="M426" s="13">
        <v>9.7200000000000006</v>
      </c>
      <c r="N426" s="14">
        <f t="shared" si="39"/>
        <v>10.199999999999999</v>
      </c>
      <c r="O426" s="15">
        <v>1</v>
      </c>
      <c r="P426" s="16">
        <f t="shared" si="41"/>
        <v>0.12994652406417101</v>
      </c>
      <c r="Q426" s="5" t="str">
        <f t="shared" si="42"/>
        <v>High then 10%</v>
      </c>
      <c r="R426" s="5" t="str">
        <f t="shared" si="43"/>
        <v>Low Then 20%</v>
      </c>
      <c r="S426" s="1" t="str">
        <f t="shared" si="44"/>
        <v>10% To 20% COGS</v>
      </c>
    </row>
    <row r="427" spans="1:19">
      <c r="A427" s="5" t="s">
        <v>23</v>
      </c>
      <c r="B427" s="5" t="s">
        <v>1940</v>
      </c>
      <c r="C427" s="6" t="s">
        <v>1220</v>
      </c>
      <c r="D427" s="6" t="s">
        <v>1221</v>
      </c>
      <c r="E427" s="6" t="s">
        <v>3</v>
      </c>
      <c r="F427" s="6" t="s">
        <v>22</v>
      </c>
      <c r="G427" s="6" t="s">
        <v>23</v>
      </c>
      <c r="H427" s="6" t="s">
        <v>635</v>
      </c>
      <c r="I427" s="6" t="s">
        <v>1199</v>
      </c>
      <c r="J427" s="12">
        <v>140</v>
      </c>
      <c r="K427" s="12">
        <f t="shared" si="40"/>
        <v>123.2</v>
      </c>
      <c r="L427" s="13">
        <v>0</v>
      </c>
      <c r="M427" s="13">
        <v>24.24</v>
      </c>
      <c r="N427" s="14">
        <f t="shared" si="39"/>
        <v>16.8</v>
      </c>
      <c r="O427" s="15">
        <v>2</v>
      </c>
      <c r="P427" s="16">
        <f t="shared" si="41"/>
        <v>0.19675324675324701</v>
      </c>
      <c r="Q427" s="5" t="str">
        <f t="shared" si="42"/>
        <v>High then 10%</v>
      </c>
      <c r="R427" s="5" t="str">
        <f t="shared" si="43"/>
        <v>Low Then 20%</v>
      </c>
      <c r="S427" s="1" t="str">
        <f t="shared" si="44"/>
        <v>10% To 20% COGS</v>
      </c>
    </row>
    <row r="428" spans="1:19">
      <c r="A428" s="5" t="s">
        <v>23</v>
      </c>
      <c r="B428" s="5" t="s">
        <v>1940</v>
      </c>
      <c r="C428" s="6" t="s">
        <v>1222</v>
      </c>
      <c r="D428" s="6" t="s">
        <v>1223</v>
      </c>
      <c r="E428" s="6" t="s">
        <v>3</v>
      </c>
      <c r="F428" s="6" t="s">
        <v>22</v>
      </c>
      <c r="G428" s="6" t="s">
        <v>23</v>
      </c>
      <c r="H428" s="6" t="s">
        <v>635</v>
      </c>
      <c r="I428" s="6" t="s">
        <v>1199</v>
      </c>
      <c r="J428" s="12">
        <v>525</v>
      </c>
      <c r="K428" s="12">
        <f t="shared" si="40"/>
        <v>462</v>
      </c>
      <c r="L428" s="13">
        <v>0</v>
      </c>
      <c r="M428" s="13">
        <v>64.55</v>
      </c>
      <c r="N428" s="14">
        <f t="shared" si="39"/>
        <v>63</v>
      </c>
      <c r="O428" s="15">
        <v>7</v>
      </c>
      <c r="P428" s="16">
        <f t="shared" si="41"/>
        <v>0.13971861471861499</v>
      </c>
      <c r="Q428" s="5" t="str">
        <f t="shared" si="42"/>
        <v>High then 10%</v>
      </c>
      <c r="R428" s="5" t="str">
        <f t="shared" si="43"/>
        <v>Low Then 20%</v>
      </c>
      <c r="S428" s="1" t="str">
        <f t="shared" si="44"/>
        <v>10% To 20% COGS</v>
      </c>
    </row>
    <row r="429" spans="1:19">
      <c r="A429" s="5" t="s">
        <v>23</v>
      </c>
      <c r="B429" s="5" t="s">
        <v>1940</v>
      </c>
      <c r="C429" s="6" t="s">
        <v>1224</v>
      </c>
      <c r="D429" s="6" t="s">
        <v>1225</v>
      </c>
      <c r="E429" s="6" t="s">
        <v>3</v>
      </c>
      <c r="F429" s="6" t="s">
        <v>22</v>
      </c>
      <c r="G429" s="6" t="s">
        <v>23</v>
      </c>
      <c r="H429" s="6" t="s">
        <v>635</v>
      </c>
      <c r="I429" s="6" t="s">
        <v>1226</v>
      </c>
      <c r="J429" s="12">
        <v>280</v>
      </c>
      <c r="K429" s="12">
        <f t="shared" si="40"/>
        <v>246.4</v>
      </c>
      <c r="L429" s="13">
        <v>0</v>
      </c>
      <c r="M429" s="13">
        <v>35.655999999999999</v>
      </c>
      <c r="N429" s="14">
        <f t="shared" si="39"/>
        <v>33.6</v>
      </c>
      <c r="O429" s="15">
        <v>4</v>
      </c>
      <c r="P429" s="16">
        <f t="shared" si="41"/>
        <v>0.14470779220779201</v>
      </c>
      <c r="Q429" s="5" t="str">
        <f t="shared" si="42"/>
        <v>High then 10%</v>
      </c>
      <c r="R429" s="5" t="str">
        <f t="shared" si="43"/>
        <v>Low Then 20%</v>
      </c>
      <c r="S429" s="1" t="str">
        <f t="shared" si="44"/>
        <v>10% To 20% COGS</v>
      </c>
    </row>
    <row r="430" spans="1:19">
      <c r="A430" s="5" t="s">
        <v>23</v>
      </c>
      <c r="B430" s="5" t="s">
        <v>1940</v>
      </c>
      <c r="C430" s="6" t="s">
        <v>1227</v>
      </c>
      <c r="D430" s="6" t="s">
        <v>1228</v>
      </c>
      <c r="E430" s="6" t="s">
        <v>3</v>
      </c>
      <c r="F430" s="6" t="s">
        <v>22</v>
      </c>
      <c r="G430" s="6" t="s">
        <v>23</v>
      </c>
      <c r="H430" s="6" t="s">
        <v>635</v>
      </c>
      <c r="I430" s="6" t="s">
        <v>1226</v>
      </c>
      <c r="J430" s="12">
        <v>140</v>
      </c>
      <c r="K430" s="12">
        <f t="shared" si="40"/>
        <v>123.2</v>
      </c>
      <c r="L430" s="13">
        <v>0</v>
      </c>
      <c r="M430" s="13">
        <v>20.059999999999999</v>
      </c>
      <c r="N430" s="14">
        <f t="shared" si="39"/>
        <v>16.8</v>
      </c>
      <c r="O430" s="15">
        <v>2</v>
      </c>
      <c r="P430" s="16">
        <f t="shared" si="41"/>
        <v>0.16282467532467501</v>
      </c>
      <c r="Q430" s="5" t="str">
        <f t="shared" si="42"/>
        <v>High then 10%</v>
      </c>
      <c r="R430" s="5" t="str">
        <f t="shared" si="43"/>
        <v>Low Then 20%</v>
      </c>
      <c r="S430" s="1" t="str">
        <f t="shared" si="44"/>
        <v>10% To 20% COGS</v>
      </c>
    </row>
    <row r="431" spans="1:19">
      <c r="A431" s="5" t="s">
        <v>23</v>
      </c>
      <c r="B431" s="5" t="s">
        <v>1940</v>
      </c>
      <c r="C431" s="6" t="s">
        <v>1229</v>
      </c>
      <c r="D431" s="6" t="s">
        <v>1230</v>
      </c>
      <c r="E431" s="6" t="s">
        <v>3</v>
      </c>
      <c r="F431" s="6" t="s">
        <v>22</v>
      </c>
      <c r="G431" s="6" t="s">
        <v>23</v>
      </c>
      <c r="H431" s="6" t="s">
        <v>635</v>
      </c>
      <c r="I431" s="6" t="s">
        <v>1226</v>
      </c>
      <c r="J431" s="12">
        <v>630</v>
      </c>
      <c r="K431" s="12">
        <f t="shared" si="40"/>
        <v>554.4</v>
      </c>
      <c r="L431" s="13">
        <v>0</v>
      </c>
      <c r="M431" s="13">
        <v>60.6</v>
      </c>
      <c r="N431" s="14">
        <f t="shared" si="39"/>
        <v>75.599999999999994</v>
      </c>
      <c r="O431" s="15">
        <v>7</v>
      </c>
      <c r="P431" s="16">
        <f t="shared" si="41"/>
        <v>0.10930735930735901</v>
      </c>
      <c r="Q431" s="5" t="str">
        <f t="shared" si="42"/>
        <v>High then 10%</v>
      </c>
      <c r="R431" s="5" t="str">
        <f t="shared" si="43"/>
        <v>Low Then 20%</v>
      </c>
      <c r="S431" s="1" t="str">
        <f t="shared" si="44"/>
        <v>10% To 20% COGS</v>
      </c>
    </row>
    <row r="432" spans="1:19">
      <c r="A432" s="5" t="s">
        <v>23</v>
      </c>
      <c r="B432" s="5" t="s">
        <v>1940</v>
      </c>
      <c r="C432" s="6" t="s">
        <v>1231</v>
      </c>
      <c r="D432" s="6" t="s">
        <v>1232</v>
      </c>
      <c r="E432" s="6" t="s">
        <v>3</v>
      </c>
      <c r="F432" s="6" t="s">
        <v>22</v>
      </c>
      <c r="G432" s="6" t="s">
        <v>23</v>
      </c>
      <c r="H432" s="6" t="s">
        <v>635</v>
      </c>
      <c r="I432" s="6" t="s">
        <v>1226</v>
      </c>
      <c r="J432" s="12">
        <v>180</v>
      </c>
      <c r="K432" s="12">
        <f t="shared" si="40"/>
        <v>158.4</v>
      </c>
      <c r="L432" s="13">
        <v>0</v>
      </c>
      <c r="M432" s="13">
        <v>17.920000000000002</v>
      </c>
      <c r="N432" s="14">
        <f t="shared" si="39"/>
        <v>21.6</v>
      </c>
      <c r="O432" s="15">
        <v>3</v>
      </c>
      <c r="P432" s="16">
        <f t="shared" si="41"/>
        <v>0.113131313131313</v>
      </c>
      <c r="Q432" s="5" t="str">
        <f t="shared" si="42"/>
        <v>High then 10%</v>
      </c>
      <c r="R432" s="5" t="str">
        <f t="shared" si="43"/>
        <v>Low Then 20%</v>
      </c>
      <c r="S432" s="1" t="str">
        <f t="shared" si="44"/>
        <v>10% To 20% COGS</v>
      </c>
    </row>
    <row r="433" spans="1:19">
      <c r="A433" s="5" t="s">
        <v>23</v>
      </c>
      <c r="B433" s="5" t="s">
        <v>1940</v>
      </c>
      <c r="C433" s="6" t="s">
        <v>1233</v>
      </c>
      <c r="D433" s="6" t="s">
        <v>35</v>
      </c>
      <c r="E433" s="6" t="s">
        <v>3</v>
      </c>
      <c r="F433" s="6" t="s">
        <v>22</v>
      </c>
      <c r="G433" s="6" t="s">
        <v>23</v>
      </c>
      <c r="H433" s="6" t="s">
        <v>635</v>
      </c>
      <c r="I433" s="6" t="s">
        <v>1234</v>
      </c>
      <c r="J433" s="12">
        <v>0</v>
      </c>
      <c r="K433" s="12">
        <f t="shared" si="40"/>
        <v>0</v>
      </c>
      <c r="L433" s="13">
        <v>0</v>
      </c>
      <c r="M433" s="13">
        <v>8.68</v>
      </c>
      <c r="N433" s="14">
        <f t="shared" si="39"/>
        <v>0</v>
      </c>
      <c r="O433" s="15">
        <v>3</v>
      </c>
      <c r="P433" s="16">
        <f t="shared" si="41"/>
        <v>1</v>
      </c>
      <c r="Q433" s="5" t="str">
        <f t="shared" si="42"/>
        <v>High then 10%</v>
      </c>
      <c r="R433" s="5" t="str">
        <f t="shared" si="43"/>
        <v>High Then 20%</v>
      </c>
      <c r="S433" s="1" t="str">
        <f t="shared" si="44"/>
        <v>Modifier</v>
      </c>
    </row>
    <row r="434" spans="1:19">
      <c r="A434" s="5" t="s">
        <v>23</v>
      </c>
      <c r="B434" s="5" t="s">
        <v>1940</v>
      </c>
      <c r="C434" s="6" t="s">
        <v>1235</v>
      </c>
      <c r="D434" s="6" t="s">
        <v>38</v>
      </c>
      <c r="E434" s="6" t="s">
        <v>3</v>
      </c>
      <c r="F434" s="6" t="s">
        <v>22</v>
      </c>
      <c r="G434" s="6" t="s">
        <v>23</v>
      </c>
      <c r="H434" s="6" t="s">
        <v>635</v>
      </c>
      <c r="I434" s="6" t="s">
        <v>1234</v>
      </c>
      <c r="J434" s="12">
        <v>0</v>
      </c>
      <c r="K434" s="12">
        <f t="shared" si="40"/>
        <v>0</v>
      </c>
      <c r="L434" s="13">
        <v>0</v>
      </c>
      <c r="M434" s="13">
        <v>5.78</v>
      </c>
      <c r="N434" s="14">
        <f t="shared" si="39"/>
        <v>0</v>
      </c>
      <c r="O434" s="15">
        <v>2</v>
      </c>
      <c r="P434" s="16">
        <f t="shared" si="41"/>
        <v>1</v>
      </c>
      <c r="Q434" s="5" t="str">
        <f t="shared" si="42"/>
        <v>High then 10%</v>
      </c>
      <c r="R434" s="5" t="str">
        <f t="shared" si="43"/>
        <v>High Then 20%</v>
      </c>
      <c r="S434" s="1" t="str">
        <f t="shared" si="44"/>
        <v>Modifier</v>
      </c>
    </row>
    <row r="435" spans="1:19">
      <c r="A435" s="5" t="s">
        <v>23</v>
      </c>
      <c r="B435" s="5" t="s">
        <v>1940</v>
      </c>
      <c r="C435" s="6" t="s">
        <v>1236</v>
      </c>
      <c r="D435" s="6" t="s">
        <v>1237</v>
      </c>
      <c r="E435" s="6" t="s">
        <v>3</v>
      </c>
      <c r="F435" s="6" t="s">
        <v>22</v>
      </c>
      <c r="G435" s="6" t="s">
        <v>23</v>
      </c>
      <c r="H435" s="6" t="s">
        <v>635</v>
      </c>
      <c r="I435" s="6" t="s">
        <v>1234</v>
      </c>
      <c r="J435" s="12">
        <v>0</v>
      </c>
      <c r="K435" s="12">
        <f t="shared" si="40"/>
        <v>0</v>
      </c>
      <c r="L435" s="13">
        <v>0</v>
      </c>
      <c r="M435" s="13">
        <v>2.06</v>
      </c>
      <c r="N435" s="14">
        <f t="shared" si="39"/>
        <v>0</v>
      </c>
      <c r="O435" s="15">
        <v>1</v>
      </c>
      <c r="P435" s="16">
        <f t="shared" si="41"/>
        <v>1</v>
      </c>
      <c r="Q435" s="5" t="str">
        <f t="shared" si="42"/>
        <v>High then 10%</v>
      </c>
      <c r="R435" s="5" t="str">
        <f t="shared" si="43"/>
        <v>High Then 20%</v>
      </c>
      <c r="S435" s="1" t="str">
        <f t="shared" si="44"/>
        <v>Modifier</v>
      </c>
    </row>
    <row r="436" spans="1:19">
      <c r="A436" s="5" t="s">
        <v>23</v>
      </c>
      <c r="B436" s="5" t="s">
        <v>1940</v>
      </c>
      <c r="C436" s="6" t="s">
        <v>1238</v>
      </c>
      <c r="D436" s="6" t="s">
        <v>1239</v>
      </c>
      <c r="E436" s="6" t="s">
        <v>3</v>
      </c>
      <c r="F436" s="6" t="s">
        <v>22</v>
      </c>
      <c r="G436" s="6" t="s">
        <v>23</v>
      </c>
      <c r="H436" s="6" t="s">
        <v>635</v>
      </c>
      <c r="I436" s="6" t="s">
        <v>1234</v>
      </c>
      <c r="J436" s="12">
        <v>0</v>
      </c>
      <c r="K436" s="12">
        <f t="shared" si="40"/>
        <v>0</v>
      </c>
      <c r="L436" s="13">
        <v>0</v>
      </c>
      <c r="M436" s="13">
        <v>2.4</v>
      </c>
      <c r="N436" s="14">
        <f t="shared" ref="N436:N499" si="45">(J436-L436)*12%</f>
        <v>0</v>
      </c>
      <c r="O436" s="15">
        <v>2</v>
      </c>
      <c r="P436" s="16">
        <f t="shared" si="41"/>
        <v>1</v>
      </c>
      <c r="Q436" s="5" t="str">
        <f t="shared" si="42"/>
        <v>High then 10%</v>
      </c>
      <c r="R436" s="5" t="str">
        <f t="shared" si="43"/>
        <v>High Then 20%</v>
      </c>
      <c r="S436" s="1" t="str">
        <f t="shared" si="44"/>
        <v>Modifier</v>
      </c>
    </row>
    <row r="437" spans="1:19">
      <c r="A437" s="5" t="s">
        <v>23</v>
      </c>
      <c r="B437" s="5" t="s">
        <v>1940</v>
      </c>
      <c r="C437" s="6" t="s">
        <v>1240</v>
      </c>
      <c r="D437" s="6" t="s">
        <v>40</v>
      </c>
      <c r="E437" s="6" t="s">
        <v>3</v>
      </c>
      <c r="F437" s="6" t="s">
        <v>22</v>
      </c>
      <c r="G437" s="6" t="s">
        <v>23</v>
      </c>
      <c r="H437" s="6" t="s">
        <v>635</v>
      </c>
      <c r="I437" s="6" t="s">
        <v>1234</v>
      </c>
      <c r="J437" s="12">
        <v>0</v>
      </c>
      <c r="K437" s="12">
        <f t="shared" si="40"/>
        <v>0</v>
      </c>
      <c r="L437" s="13">
        <v>0</v>
      </c>
      <c r="M437" s="13">
        <v>2.06</v>
      </c>
      <c r="N437" s="14">
        <f t="shared" si="45"/>
        <v>0</v>
      </c>
      <c r="O437" s="15">
        <v>1</v>
      </c>
      <c r="P437" s="16">
        <f t="shared" si="41"/>
        <v>1</v>
      </c>
      <c r="Q437" s="5" t="str">
        <f t="shared" si="42"/>
        <v>High then 10%</v>
      </c>
      <c r="R437" s="5" t="str">
        <f t="shared" si="43"/>
        <v>High Then 20%</v>
      </c>
      <c r="S437" s="1" t="str">
        <f t="shared" si="44"/>
        <v>Modifier</v>
      </c>
    </row>
    <row r="438" spans="1:19">
      <c r="A438" s="5" t="s">
        <v>23</v>
      </c>
      <c r="B438" s="5" t="s">
        <v>1940</v>
      </c>
      <c r="C438" s="6" t="s">
        <v>1241</v>
      </c>
      <c r="D438" s="6" t="s">
        <v>1242</v>
      </c>
      <c r="E438" s="6" t="s">
        <v>3</v>
      </c>
      <c r="F438" s="6" t="s">
        <v>22</v>
      </c>
      <c r="G438" s="6" t="s">
        <v>23</v>
      </c>
      <c r="H438" s="6" t="s">
        <v>635</v>
      </c>
      <c r="I438" s="6" t="s">
        <v>1243</v>
      </c>
      <c r="J438" s="12">
        <v>650</v>
      </c>
      <c r="K438" s="12">
        <f t="shared" si="40"/>
        <v>572</v>
      </c>
      <c r="L438" s="13">
        <v>0</v>
      </c>
      <c r="M438" s="13">
        <v>114.4</v>
      </c>
      <c r="N438" s="14">
        <f t="shared" si="45"/>
        <v>78</v>
      </c>
      <c r="O438" s="15">
        <v>1</v>
      </c>
      <c r="P438" s="16">
        <f t="shared" si="41"/>
        <v>0.2</v>
      </c>
      <c r="Q438" s="5" t="str">
        <f t="shared" si="42"/>
        <v>High then 10%</v>
      </c>
      <c r="R438" s="5" t="str">
        <f t="shared" si="43"/>
        <v>Low Then 20%</v>
      </c>
      <c r="S438" s="1" t="str">
        <f t="shared" si="44"/>
        <v>10% To 20% COGS</v>
      </c>
    </row>
    <row r="439" spans="1:19">
      <c r="A439" s="5" t="s">
        <v>23</v>
      </c>
      <c r="B439" s="5" t="s">
        <v>1940</v>
      </c>
      <c r="C439" s="6" t="s">
        <v>1244</v>
      </c>
      <c r="D439" s="6" t="s">
        <v>1245</v>
      </c>
      <c r="E439" s="6" t="s">
        <v>3</v>
      </c>
      <c r="F439" s="6" t="s">
        <v>22</v>
      </c>
      <c r="G439" s="6" t="s">
        <v>23</v>
      </c>
      <c r="H439" s="6" t="s">
        <v>635</v>
      </c>
      <c r="I439" s="6" t="s">
        <v>1243</v>
      </c>
      <c r="J439" s="12">
        <v>880</v>
      </c>
      <c r="K439" s="12">
        <f t="shared" si="40"/>
        <v>774.4</v>
      </c>
      <c r="L439" s="13">
        <v>0</v>
      </c>
      <c r="M439" s="13">
        <v>106.56</v>
      </c>
      <c r="N439" s="14">
        <f t="shared" si="45"/>
        <v>105.6</v>
      </c>
      <c r="O439" s="15">
        <v>11</v>
      </c>
      <c r="P439" s="16">
        <f t="shared" si="41"/>
        <v>0.137603305785124</v>
      </c>
      <c r="Q439" s="5" t="str">
        <f t="shared" si="42"/>
        <v>High then 10%</v>
      </c>
      <c r="R439" s="5" t="str">
        <f t="shared" si="43"/>
        <v>Low Then 20%</v>
      </c>
      <c r="S439" s="1" t="str">
        <f t="shared" si="44"/>
        <v>10% To 20% COGS</v>
      </c>
    </row>
    <row r="440" spans="1:19">
      <c r="A440" s="5" t="s">
        <v>23</v>
      </c>
      <c r="B440" s="5" t="s">
        <v>1940</v>
      </c>
      <c r="C440" s="6" t="s">
        <v>1246</v>
      </c>
      <c r="D440" s="6" t="s">
        <v>1247</v>
      </c>
      <c r="E440" s="6" t="s">
        <v>3</v>
      </c>
      <c r="F440" s="6" t="s">
        <v>22</v>
      </c>
      <c r="G440" s="6" t="s">
        <v>23</v>
      </c>
      <c r="H440" s="6" t="s">
        <v>635</v>
      </c>
      <c r="I440" s="6" t="s">
        <v>1243</v>
      </c>
      <c r="J440" s="12">
        <v>1680</v>
      </c>
      <c r="K440" s="12">
        <f t="shared" si="40"/>
        <v>1478.4</v>
      </c>
      <c r="L440" s="13">
        <v>0</v>
      </c>
      <c r="M440" s="13">
        <v>320.32</v>
      </c>
      <c r="N440" s="14">
        <f t="shared" si="45"/>
        <v>201.6</v>
      </c>
      <c r="O440" s="15">
        <v>14</v>
      </c>
      <c r="P440" s="16">
        <f t="shared" si="41"/>
        <v>0.21666666666666701</v>
      </c>
      <c r="Q440" s="5" t="str">
        <f t="shared" si="42"/>
        <v>High then 10%</v>
      </c>
      <c r="R440" s="5" t="str">
        <f t="shared" si="43"/>
        <v>High Then 20%</v>
      </c>
      <c r="S440" s="1" t="str">
        <f t="shared" si="44"/>
        <v>20% To 30% COGS</v>
      </c>
    </row>
    <row r="441" spans="1:19">
      <c r="A441" s="5" t="s">
        <v>23</v>
      </c>
      <c r="B441" s="5" t="s">
        <v>1940</v>
      </c>
      <c r="C441" s="6" t="s">
        <v>1248</v>
      </c>
      <c r="D441" s="6" t="s">
        <v>1249</v>
      </c>
      <c r="E441" s="6" t="s">
        <v>3</v>
      </c>
      <c r="F441" s="6" t="s">
        <v>22</v>
      </c>
      <c r="G441" s="6" t="s">
        <v>23</v>
      </c>
      <c r="H441" s="6" t="s">
        <v>635</v>
      </c>
      <c r="I441" s="6" t="s">
        <v>1250</v>
      </c>
      <c r="J441" s="12">
        <v>6800</v>
      </c>
      <c r="K441" s="12">
        <f t="shared" si="40"/>
        <v>5984</v>
      </c>
      <c r="L441" s="13">
        <v>0</v>
      </c>
      <c r="M441" s="13">
        <v>1309.2</v>
      </c>
      <c r="N441" s="14">
        <f t="shared" si="45"/>
        <v>816</v>
      </c>
      <c r="O441" s="15">
        <v>8</v>
      </c>
      <c r="P441" s="16">
        <f t="shared" si="41"/>
        <v>0.21878342245989299</v>
      </c>
      <c r="Q441" s="5" t="str">
        <f t="shared" si="42"/>
        <v>High then 10%</v>
      </c>
      <c r="R441" s="5" t="str">
        <f t="shared" si="43"/>
        <v>High Then 20%</v>
      </c>
      <c r="S441" s="1" t="str">
        <f t="shared" si="44"/>
        <v>20% To 30% COGS</v>
      </c>
    </row>
    <row r="442" spans="1:19">
      <c r="A442" s="5" t="s">
        <v>23</v>
      </c>
      <c r="B442" s="5" t="s">
        <v>1940</v>
      </c>
      <c r="C442" s="6" t="s">
        <v>1251</v>
      </c>
      <c r="D442" s="6" t="s">
        <v>1252</v>
      </c>
      <c r="E442" s="6" t="s">
        <v>3</v>
      </c>
      <c r="F442" s="6" t="s">
        <v>22</v>
      </c>
      <c r="G442" s="6" t="s">
        <v>23</v>
      </c>
      <c r="H442" s="6" t="s">
        <v>635</v>
      </c>
      <c r="I442" s="6" t="s">
        <v>1250</v>
      </c>
      <c r="J442" s="12">
        <v>3120</v>
      </c>
      <c r="K442" s="12">
        <f t="shared" si="40"/>
        <v>2745.6</v>
      </c>
      <c r="L442" s="13">
        <v>0</v>
      </c>
      <c r="M442" s="13">
        <v>557.54</v>
      </c>
      <c r="N442" s="14">
        <f t="shared" si="45"/>
        <v>374.4</v>
      </c>
      <c r="O442" s="15">
        <v>6</v>
      </c>
      <c r="P442" s="16">
        <f t="shared" si="41"/>
        <v>0.20306672494172501</v>
      </c>
      <c r="Q442" s="5" t="str">
        <f t="shared" si="42"/>
        <v>High then 10%</v>
      </c>
      <c r="R442" s="5" t="str">
        <f t="shared" si="43"/>
        <v>High Then 20%</v>
      </c>
      <c r="S442" s="1" t="str">
        <f t="shared" si="44"/>
        <v>20% To 30% COGS</v>
      </c>
    </row>
    <row r="443" spans="1:19">
      <c r="A443" s="5" t="s">
        <v>23</v>
      </c>
      <c r="B443" s="5" t="s">
        <v>1940</v>
      </c>
      <c r="C443" s="6" t="s">
        <v>1253</v>
      </c>
      <c r="D443" s="6" t="s">
        <v>1254</v>
      </c>
      <c r="E443" s="6" t="s">
        <v>3</v>
      </c>
      <c r="F443" s="6" t="s">
        <v>22</v>
      </c>
      <c r="G443" s="6" t="s">
        <v>23</v>
      </c>
      <c r="H443" s="6" t="s">
        <v>635</v>
      </c>
      <c r="I443" s="6" t="s">
        <v>1250</v>
      </c>
      <c r="J443" s="12">
        <v>1560</v>
      </c>
      <c r="K443" s="12">
        <f t="shared" si="40"/>
        <v>1393.86</v>
      </c>
      <c r="L443" s="13">
        <v>175.5</v>
      </c>
      <c r="M443" s="13">
        <v>132</v>
      </c>
      <c r="N443" s="14">
        <f t="shared" si="45"/>
        <v>166.14</v>
      </c>
      <c r="O443" s="15">
        <v>4</v>
      </c>
      <c r="P443" s="16">
        <f t="shared" si="41"/>
        <v>9.4701046016099202E-2</v>
      </c>
      <c r="Q443" s="5" t="str">
        <f t="shared" si="42"/>
        <v>Low Then 10%</v>
      </c>
      <c r="R443" s="5" t="str">
        <f t="shared" si="43"/>
        <v>Low Then 20%</v>
      </c>
      <c r="S443" s="1" t="str">
        <f t="shared" si="44"/>
        <v>Below 10% COGS</v>
      </c>
    </row>
    <row r="444" spans="1:19">
      <c r="A444" s="5" t="s">
        <v>23</v>
      </c>
      <c r="B444" s="5" t="s">
        <v>1940</v>
      </c>
      <c r="C444" s="6" t="s">
        <v>1255</v>
      </c>
      <c r="D444" s="6" t="s">
        <v>1256</v>
      </c>
      <c r="E444" s="6" t="s">
        <v>3</v>
      </c>
      <c r="F444" s="6" t="s">
        <v>22</v>
      </c>
      <c r="G444" s="6" t="s">
        <v>23</v>
      </c>
      <c r="H444" s="6" t="s">
        <v>635</v>
      </c>
      <c r="I444" s="6" t="s">
        <v>1250</v>
      </c>
      <c r="J444" s="12">
        <v>630</v>
      </c>
      <c r="K444" s="12">
        <f t="shared" si="40"/>
        <v>554.4</v>
      </c>
      <c r="L444" s="13">
        <v>0</v>
      </c>
      <c r="M444" s="13">
        <v>111.5</v>
      </c>
      <c r="N444" s="14">
        <f t="shared" si="45"/>
        <v>75.599999999999994</v>
      </c>
      <c r="O444" s="15">
        <v>6</v>
      </c>
      <c r="P444" s="16">
        <f t="shared" si="41"/>
        <v>0.201118326118326</v>
      </c>
      <c r="Q444" s="5" t="str">
        <f t="shared" si="42"/>
        <v>High then 10%</v>
      </c>
      <c r="R444" s="5" t="str">
        <f t="shared" si="43"/>
        <v>High Then 20%</v>
      </c>
      <c r="S444" s="1" t="str">
        <f t="shared" si="44"/>
        <v>20% To 30% COGS</v>
      </c>
    </row>
    <row r="445" spans="1:19">
      <c r="A445" s="5" t="s">
        <v>23</v>
      </c>
      <c r="B445" s="5" t="s">
        <v>1940</v>
      </c>
      <c r="C445" s="6" t="s">
        <v>1257</v>
      </c>
      <c r="D445" s="6" t="s">
        <v>1258</v>
      </c>
      <c r="E445" s="6" t="s">
        <v>3</v>
      </c>
      <c r="F445" s="6" t="s">
        <v>22</v>
      </c>
      <c r="G445" s="6" t="s">
        <v>23</v>
      </c>
      <c r="H445" s="6" t="s">
        <v>635</v>
      </c>
      <c r="I445" s="6" t="s">
        <v>1250</v>
      </c>
      <c r="J445" s="12">
        <v>800</v>
      </c>
      <c r="K445" s="12">
        <f t="shared" si="40"/>
        <v>704</v>
      </c>
      <c r="L445" s="13">
        <v>0</v>
      </c>
      <c r="M445" s="13">
        <v>66</v>
      </c>
      <c r="N445" s="14">
        <f t="shared" si="45"/>
        <v>96</v>
      </c>
      <c r="O445" s="15">
        <v>10</v>
      </c>
      <c r="P445" s="16">
        <f t="shared" si="41"/>
        <v>9.375E-2</v>
      </c>
      <c r="Q445" s="5" t="str">
        <f t="shared" si="42"/>
        <v>Low Then 10%</v>
      </c>
      <c r="R445" s="5" t="str">
        <f t="shared" si="43"/>
        <v>Low Then 20%</v>
      </c>
      <c r="S445" s="1" t="str">
        <f t="shared" si="44"/>
        <v>Below 10% COGS</v>
      </c>
    </row>
    <row r="446" spans="1:19">
      <c r="A446" s="5" t="s">
        <v>23</v>
      </c>
      <c r="B446" s="5" t="s">
        <v>1940</v>
      </c>
      <c r="C446" s="6" t="s">
        <v>1259</v>
      </c>
      <c r="D446" s="6" t="s">
        <v>1260</v>
      </c>
      <c r="E446" s="6" t="s">
        <v>3</v>
      </c>
      <c r="F446" s="6" t="s">
        <v>22</v>
      </c>
      <c r="G446" s="6" t="s">
        <v>23</v>
      </c>
      <c r="H446" s="6" t="s">
        <v>635</v>
      </c>
      <c r="I446" s="6" t="s">
        <v>1261</v>
      </c>
      <c r="J446" s="12">
        <v>140</v>
      </c>
      <c r="K446" s="12">
        <f t="shared" si="40"/>
        <v>123.2</v>
      </c>
      <c r="L446" s="13">
        <v>0</v>
      </c>
      <c r="M446" s="13">
        <v>9.32</v>
      </c>
      <c r="N446" s="14">
        <f t="shared" si="45"/>
        <v>16.8</v>
      </c>
      <c r="O446" s="15">
        <v>2</v>
      </c>
      <c r="P446" s="16">
        <f t="shared" si="41"/>
        <v>7.5649350649350605E-2</v>
      </c>
      <c r="Q446" s="5" t="str">
        <f t="shared" si="42"/>
        <v>Low Then 10%</v>
      </c>
      <c r="R446" s="5" t="str">
        <f t="shared" si="43"/>
        <v>Low Then 20%</v>
      </c>
      <c r="S446" s="1" t="str">
        <f t="shared" si="44"/>
        <v>Below 10% COGS</v>
      </c>
    </row>
    <row r="447" spans="1:19">
      <c r="A447" s="5" t="s">
        <v>23</v>
      </c>
      <c r="B447" s="5" t="s">
        <v>1940</v>
      </c>
      <c r="C447" s="6" t="s">
        <v>1262</v>
      </c>
      <c r="D447" s="6" t="s">
        <v>1263</v>
      </c>
      <c r="E447" s="6" t="s">
        <v>3</v>
      </c>
      <c r="F447" s="6" t="s">
        <v>22</v>
      </c>
      <c r="G447" s="6" t="s">
        <v>23</v>
      </c>
      <c r="H447" s="6" t="s">
        <v>635</v>
      </c>
      <c r="I447" s="6" t="s">
        <v>1261</v>
      </c>
      <c r="J447" s="12">
        <v>60</v>
      </c>
      <c r="K447" s="12">
        <f t="shared" si="40"/>
        <v>52.8</v>
      </c>
      <c r="L447" s="13">
        <v>0</v>
      </c>
      <c r="M447" s="13">
        <v>2.74</v>
      </c>
      <c r="N447" s="14">
        <f t="shared" si="45"/>
        <v>7.2</v>
      </c>
      <c r="O447" s="15">
        <v>1</v>
      </c>
      <c r="P447" s="16">
        <f t="shared" si="41"/>
        <v>5.1893939393939402E-2</v>
      </c>
      <c r="Q447" s="5" t="str">
        <f t="shared" si="42"/>
        <v>Low Then 10%</v>
      </c>
      <c r="R447" s="5" t="str">
        <f t="shared" si="43"/>
        <v>Low Then 20%</v>
      </c>
      <c r="S447" s="1" t="str">
        <f t="shared" si="44"/>
        <v>Below 10% COGS</v>
      </c>
    </row>
    <row r="448" spans="1:19">
      <c r="A448" s="5" t="s">
        <v>23</v>
      </c>
      <c r="B448" s="5" t="s">
        <v>1940</v>
      </c>
      <c r="C448" s="6" t="s">
        <v>1264</v>
      </c>
      <c r="D448" s="6" t="s">
        <v>1265</v>
      </c>
      <c r="E448" s="6" t="s">
        <v>3</v>
      </c>
      <c r="F448" s="6" t="s">
        <v>22</v>
      </c>
      <c r="G448" s="6" t="s">
        <v>23</v>
      </c>
      <c r="H448" s="6" t="s">
        <v>635</v>
      </c>
      <c r="I448" s="6" t="s">
        <v>1261</v>
      </c>
      <c r="J448" s="12">
        <v>380</v>
      </c>
      <c r="K448" s="12">
        <f t="shared" si="40"/>
        <v>334.4</v>
      </c>
      <c r="L448" s="13">
        <v>0</v>
      </c>
      <c r="M448" s="13">
        <v>88.12</v>
      </c>
      <c r="N448" s="14">
        <f t="shared" si="45"/>
        <v>45.6</v>
      </c>
      <c r="O448" s="15">
        <v>4</v>
      </c>
      <c r="P448" s="16">
        <f t="shared" si="41"/>
        <v>0.26351674641148298</v>
      </c>
      <c r="Q448" s="5" t="str">
        <f t="shared" si="42"/>
        <v>High then 10%</v>
      </c>
      <c r="R448" s="5" t="str">
        <f t="shared" si="43"/>
        <v>High Then 20%</v>
      </c>
      <c r="S448" s="1" t="str">
        <f t="shared" si="44"/>
        <v>20% To 30% COGS</v>
      </c>
    </row>
    <row r="449" spans="1:19">
      <c r="A449" s="5" t="s">
        <v>23</v>
      </c>
      <c r="B449" s="5" t="s">
        <v>1940</v>
      </c>
      <c r="C449" s="6" t="s">
        <v>1266</v>
      </c>
      <c r="D449" s="6" t="s">
        <v>1267</v>
      </c>
      <c r="E449" s="6" t="s">
        <v>3</v>
      </c>
      <c r="F449" s="6" t="s">
        <v>22</v>
      </c>
      <c r="G449" s="6" t="s">
        <v>23</v>
      </c>
      <c r="H449" s="6" t="s">
        <v>635</v>
      </c>
      <c r="I449" s="6" t="s">
        <v>1268</v>
      </c>
      <c r="J449" s="12">
        <v>255</v>
      </c>
      <c r="K449" s="12">
        <f t="shared" si="40"/>
        <v>224.4</v>
      </c>
      <c r="L449" s="13">
        <v>0</v>
      </c>
      <c r="M449" s="13">
        <v>37.47</v>
      </c>
      <c r="N449" s="14">
        <f t="shared" si="45"/>
        <v>30.6</v>
      </c>
      <c r="O449" s="15">
        <v>3</v>
      </c>
      <c r="P449" s="16">
        <f t="shared" si="41"/>
        <v>0.16697860962566799</v>
      </c>
      <c r="Q449" s="5" t="str">
        <f t="shared" si="42"/>
        <v>High then 10%</v>
      </c>
      <c r="R449" s="5" t="str">
        <f t="shared" si="43"/>
        <v>Low Then 20%</v>
      </c>
      <c r="S449" s="1" t="str">
        <f t="shared" si="44"/>
        <v>10% To 20% COGS</v>
      </c>
    </row>
    <row r="450" spans="1:19">
      <c r="A450" s="5" t="s">
        <v>23</v>
      </c>
      <c r="B450" s="5" t="s">
        <v>1940</v>
      </c>
      <c r="C450" s="6" t="s">
        <v>1269</v>
      </c>
      <c r="D450" s="6" t="s">
        <v>1270</v>
      </c>
      <c r="E450" s="6" t="s">
        <v>3</v>
      </c>
      <c r="F450" s="6" t="s">
        <v>22</v>
      </c>
      <c r="G450" s="6" t="s">
        <v>23</v>
      </c>
      <c r="H450" s="6" t="s">
        <v>635</v>
      </c>
      <c r="I450" s="6" t="s">
        <v>1268</v>
      </c>
      <c r="J450" s="12">
        <v>510</v>
      </c>
      <c r="K450" s="12">
        <f t="shared" ref="K450:K513" si="46">J450-N450</f>
        <v>448.8</v>
      </c>
      <c r="L450" s="13">
        <v>0</v>
      </c>
      <c r="M450" s="13">
        <v>56.16</v>
      </c>
      <c r="N450" s="14">
        <f t="shared" si="45"/>
        <v>61.2</v>
      </c>
      <c r="O450" s="15">
        <v>6</v>
      </c>
      <c r="P450" s="16">
        <f t="shared" ref="P450:P513" si="47">IFERROR(M450/K450,100%)</f>
        <v>0.12513368983957199</v>
      </c>
      <c r="Q450" s="5" t="str">
        <f t="shared" ref="Q450:Q513" si="48">IF(P450&gt;10%,"High then 10%","Low Then 10%")</f>
        <v>High then 10%</v>
      </c>
      <c r="R450" s="5" t="str">
        <f t="shared" ref="R450:R513" si="49">IF(P450&gt;20%,"High Then 20%","Low Then 20%")</f>
        <v>Low Then 20%</v>
      </c>
      <c r="S450" s="1" t="str">
        <f t="shared" ref="S450:S513" si="50">IF(P450=100%,"Modifier",IF(P450&gt;30%,"Above 30% COGS",IF(P450&gt;20%,"20% To 30% COGS",IF(P450&gt;10%,"10% To 20% COGS",IF(P450&gt;0%,"Below 10% COGS","Open Items")))))</f>
        <v>10% To 20% COGS</v>
      </c>
    </row>
    <row r="451" spans="1:19">
      <c r="A451" s="5" t="s">
        <v>23</v>
      </c>
      <c r="B451" s="5" t="s">
        <v>1940</v>
      </c>
      <c r="C451" s="6" t="s">
        <v>1271</v>
      </c>
      <c r="D451" s="6" t="s">
        <v>1272</v>
      </c>
      <c r="E451" s="6" t="s">
        <v>3</v>
      </c>
      <c r="F451" s="6" t="s">
        <v>22</v>
      </c>
      <c r="G451" s="6" t="s">
        <v>23</v>
      </c>
      <c r="H451" s="6" t="s">
        <v>635</v>
      </c>
      <c r="I451" s="6" t="s">
        <v>1268</v>
      </c>
      <c r="J451" s="12">
        <v>595</v>
      </c>
      <c r="K451" s="12">
        <f t="shared" si="46"/>
        <v>523.6</v>
      </c>
      <c r="L451" s="13">
        <v>0</v>
      </c>
      <c r="M451" s="13">
        <v>139.68</v>
      </c>
      <c r="N451" s="14">
        <f t="shared" si="45"/>
        <v>71.400000000000006</v>
      </c>
      <c r="O451" s="15">
        <v>7</v>
      </c>
      <c r="P451" s="16">
        <f t="shared" si="47"/>
        <v>0.26676852559205499</v>
      </c>
      <c r="Q451" s="5" t="str">
        <f t="shared" si="48"/>
        <v>High then 10%</v>
      </c>
      <c r="R451" s="5" t="str">
        <f t="shared" si="49"/>
        <v>High Then 20%</v>
      </c>
      <c r="S451" s="1" t="str">
        <f t="shared" si="50"/>
        <v>20% To 30% COGS</v>
      </c>
    </row>
    <row r="452" spans="1:19">
      <c r="A452" s="5" t="s">
        <v>23</v>
      </c>
      <c r="B452" s="5" t="s">
        <v>1940</v>
      </c>
      <c r="C452" s="6" t="s">
        <v>1273</v>
      </c>
      <c r="D452" s="6" t="s">
        <v>1274</v>
      </c>
      <c r="E452" s="6" t="s">
        <v>3</v>
      </c>
      <c r="F452" s="6" t="s">
        <v>22</v>
      </c>
      <c r="G452" s="6" t="s">
        <v>23</v>
      </c>
      <c r="H452" s="6" t="s">
        <v>635</v>
      </c>
      <c r="I452" s="6" t="s">
        <v>1268</v>
      </c>
      <c r="J452" s="12">
        <v>510</v>
      </c>
      <c r="K452" s="12">
        <f t="shared" si="46"/>
        <v>448.8</v>
      </c>
      <c r="L452" s="13">
        <v>0</v>
      </c>
      <c r="M452" s="13">
        <v>39.14</v>
      </c>
      <c r="N452" s="14">
        <f t="shared" si="45"/>
        <v>61.2</v>
      </c>
      <c r="O452" s="15">
        <v>6</v>
      </c>
      <c r="P452" s="16">
        <f t="shared" si="47"/>
        <v>8.7210338680926897E-2</v>
      </c>
      <c r="Q452" s="5" t="str">
        <f t="shared" si="48"/>
        <v>Low Then 10%</v>
      </c>
      <c r="R452" s="5" t="str">
        <f t="shared" si="49"/>
        <v>Low Then 20%</v>
      </c>
      <c r="S452" s="1" t="str">
        <f t="shared" si="50"/>
        <v>Below 10% COGS</v>
      </c>
    </row>
    <row r="453" spans="1:19">
      <c r="A453" s="5" t="s">
        <v>23</v>
      </c>
      <c r="B453" s="5" t="s">
        <v>1940</v>
      </c>
      <c r="C453" s="6" t="s">
        <v>1275</v>
      </c>
      <c r="D453" s="6" t="s">
        <v>1276</v>
      </c>
      <c r="E453" s="6" t="s">
        <v>3</v>
      </c>
      <c r="F453" s="6" t="s">
        <v>22</v>
      </c>
      <c r="G453" s="6" t="s">
        <v>23</v>
      </c>
      <c r="H453" s="6" t="s">
        <v>635</v>
      </c>
      <c r="I453" s="6" t="s">
        <v>1268</v>
      </c>
      <c r="J453" s="12">
        <v>2720</v>
      </c>
      <c r="K453" s="12">
        <f t="shared" si="46"/>
        <v>2393.6</v>
      </c>
      <c r="L453" s="13">
        <v>0</v>
      </c>
      <c r="M453" s="13">
        <v>522.91999999999996</v>
      </c>
      <c r="N453" s="14">
        <f t="shared" si="45"/>
        <v>326.39999999999998</v>
      </c>
      <c r="O453" s="15">
        <v>32</v>
      </c>
      <c r="P453" s="16">
        <f t="shared" si="47"/>
        <v>0.21846590909090899</v>
      </c>
      <c r="Q453" s="5" t="str">
        <f t="shared" si="48"/>
        <v>High then 10%</v>
      </c>
      <c r="R453" s="5" t="str">
        <f t="shared" si="49"/>
        <v>High Then 20%</v>
      </c>
      <c r="S453" s="1" t="str">
        <f t="shared" si="50"/>
        <v>20% To 30% COGS</v>
      </c>
    </row>
    <row r="454" spans="1:19">
      <c r="A454" s="5" t="s">
        <v>23</v>
      </c>
      <c r="B454" s="5" t="s">
        <v>1940</v>
      </c>
      <c r="C454" s="6" t="s">
        <v>1277</v>
      </c>
      <c r="D454" s="6" t="s">
        <v>1278</v>
      </c>
      <c r="E454" s="6" t="s">
        <v>3</v>
      </c>
      <c r="F454" s="6" t="s">
        <v>22</v>
      </c>
      <c r="G454" s="6" t="s">
        <v>23</v>
      </c>
      <c r="H454" s="6" t="s">
        <v>635</v>
      </c>
      <c r="I454" s="6" t="s">
        <v>1268</v>
      </c>
      <c r="J454" s="12">
        <v>2295</v>
      </c>
      <c r="K454" s="12">
        <f t="shared" si="46"/>
        <v>2019.6</v>
      </c>
      <c r="L454" s="13">
        <v>0</v>
      </c>
      <c r="M454" s="13">
        <v>264.44</v>
      </c>
      <c r="N454" s="14">
        <f t="shared" si="45"/>
        <v>275.39999999999998</v>
      </c>
      <c r="O454" s="15">
        <v>27</v>
      </c>
      <c r="P454" s="16">
        <f t="shared" si="47"/>
        <v>0.130936819172113</v>
      </c>
      <c r="Q454" s="5" t="str">
        <f t="shared" si="48"/>
        <v>High then 10%</v>
      </c>
      <c r="R454" s="5" t="str">
        <f t="shared" si="49"/>
        <v>Low Then 20%</v>
      </c>
      <c r="S454" s="1" t="str">
        <f t="shared" si="50"/>
        <v>10% To 20% COGS</v>
      </c>
    </row>
    <row r="455" spans="1:19">
      <c r="A455" s="5" t="s">
        <v>23</v>
      </c>
      <c r="B455" s="5" t="s">
        <v>1940</v>
      </c>
      <c r="C455" s="6" t="s">
        <v>1279</v>
      </c>
      <c r="D455" s="6" t="s">
        <v>1280</v>
      </c>
      <c r="E455" s="6" t="s">
        <v>3</v>
      </c>
      <c r="F455" s="6" t="s">
        <v>22</v>
      </c>
      <c r="G455" s="6" t="s">
        <v>23</v>
      </c>
      <c r="H455" s="6" t="s">
        <v>635</v>
      </c>
      <c r="I455" s="6" t="s">
        <v>1281</v>
      </c>
      <c r="J455" s="12">
        <v>5915</v>
      </c>
      <c r="K455" s="12">
        <f t="shared" si="46"/>
        <v>5221.58</v>
      </c>
      <c r="L455" s="13">
        <v>136.5</v>
      </c>
      <c r="M455" s="13">
        <v>975.61</v>
      </c>
      <c r="N455" s="14">
        <f t="shared" si="45"/>
        <v>693.42</v>
      </c>
      <c r="O455" s="15">
        <v>13</v>
      </c>
      <c r="P455" s="16">
        <f t="shared" si="47"/>
        <v>0.186841913750244</v>
      </c>
      <c r="Q455" s="5" t="str">
        <f t="shared" si="48"/>
        <v>High then 10%</v>
      </c>
      <c r="R455" s="5" t="str">
        <f t="shared" si="49"/>
        <v>Low Then 20%</v>
      </c>
      <c r="S455" s="1" t="str">
        <f t="shared" si="50"/>
        <v>10% To 20% COGS</v>
      </c>
    </row>
    <row r="456" spans="1:19">
      <c r="A456" s="5" t="s">
        <v>23</v>
      </c>
      <c r="B456" s="5" t="s">
        <v>1940</v>
      </c>
      <c r="C456" s="6" t="s">
        <v>1282</v>
      </c>
      <c r="D456" s="6" t="s">
        <v>1283</v>
      </c>
      <c r="E456" s="6" t="s">
        <v>3</v>
      </c>
      <c r="F456" s="6" t="s">
        <v>22</v>
      </c>
      <c r="G456" s="6" t="s">
        <v>23</v>
      </c>
      <c r="H456" s="6" t="s">
        <v>635</v>
      </c>
      <c r="I456" s="6" t="s">
        <v>1281</v>
      </c>
      <c r="J456" s="12">
        <v>130</v>
      </c>
      <c r="K456" s="12">
        <f t="shared" si="46"/>
        <v>114.4</v>
      </c>
      <c r="L456" s="13">
        <v>0</v>
      </c>
      <c r="M456" s="13">
        <v>7.88</v>
      </c>
      <c r="N456" s="14">
        <f t="shared" si="45"/>
        <v>15.6</v>
      </c>
      <c r="O456" s="15">
        <v>2</v>
      </c>
      <c r="P456" s="16">
        <f t="shared" si="47"/>
        <v>6.8881118881118905E-2</v>
      </c>
      <c r="Q456" s="5" t="str">
        <f t="shared" si="48"/>
        <v>Low Then 10%</v>
      </c>
      <c r="R456" s="5" t="str">
        <f t="shared" si="49"/>
        <v>Low Then 20%</v>
      </c>
      <c r="S456" s="1" t="str">
        <f t="shared" si="50"/>
        <v>Below 10% COGS</v>
      </c>
    </row>
    <row r="457" spans="1:19">
      <c r="A457" s="5" t="s">
        <v>23</v>
      </c>
      <c r="B457" s="5" t="s">
        <v>1940</v>
      </c>
      <c r="C457" s="6" t="s">
        <v>1284</v>
      </c>
      <c r="D457" s="6" t="s">
        <v>1285</v>
      </c>
      <c r="E457" s="6" t="s">
        <v>3</v>
      </c>
      <c r="F457" s="6" t="s">
        <v>22</v>
      </c>
      <c r="G457" s="6" t="s">
        <v>23</v>
      </c>
      <c r="H457" s="6" t="s">
        <v>635</v>
      </c>
      <c r="I457" s="6" t="s">
        <v>1281</v>
      </c>
      <c r="J457" s="12">
        <v>1400</v>
      </c>
      <c r="K457" s="12">
        <f t="shared" si="46"/>
        <v>1232</v>
      </c>
      <c r="L457" s="13">
        <v>0</v>
      </c>
      <c r="M457" s="13">
        <v>143.96</v>
      </c>
      <c r="N457" s="14">
        <f t="shared" si="45"/>
        <v>168</v>
      </c>
      <c r="O457" s="15">
        <v>2</v>
      </c>
      <c r="P457" s="16">
        <f t="shared" si="47"/>
        <v>0.116850649350649</v>
      </c>
      <c r="Q457" s="5" t="str">
        <f t="shared" si="48"/>
        <v>High then 10%</v>
      </c>
      <c r="R457" s="5" t="str">
        <f t="shared" si="49"/>
        <v>Low Then 20%</v>
      </c>
      <c r="S457" s="1" t="str">
        <f t="shared" si="50"/>
        <v>10% To 20% COGS</v>
      </c>
    </row>
    <row r="458" spans="1:19">
      <c r="A458" s="5" t="s">
        <v>23</v>
      </c>
      <c r="B458" s="5" t="s">
        <v>1940</v>
      </c>
      <c r="C458" s="6" t="s">
        <v>1286</v>
      </c>
      <c r="D458" s="6" t="s">
        <v>1287</v>
      </c>
      <c r="E458" s="6" t="s">
        <v>3</v>
      </c>
      <c r="F458" s="6" t="s">
        <v>22</v>
      </c>
      <c r="G458" s="6" t="s">
        <v>23</v>
      </c>
      <c r="H458" s="6" t="s">
        <v>635</v>
      </c>
      <c r="I458" s="6" t="s">
        <v>1281</v>
      </c>
      <c r="J458" s="12">
        <v>935</v>
      </c>
      <c r="K458" s="12">
        <f t="shared" si="46"/>
        <v>822.8</v>
      </c>
      <c r="L458" s="13">
        <v>0</v>
      </c>
      <c r="M458" s="13">
        <v>124.625</v>
      </c>
      <c r="N458" s="14">
        <f t="shared" si="45"/>
        <v>112.2</v>
      </c>
      <c r="O458" s="15">
        <v>11</v>
      </c>
      <c r="P458" s="16">
        <f t="shared" si="47"/>
        <v>0.15146451142440401</v>
      </c>
      <c r="Q458" s="5" t="str">
        <f t="shared" si="48"/>
        <v>High then 10%</v>
      </c>
      <c r="R458" s="5" t="str">
        <f t="shared" si="49"/>
        <v>Low Then 20%</v>
      </c>
      <c r="S458" s="1" t="str">
        <f t="shared" si="50"/>
        <v>10% To 20% COGS</v>
      </c>
    </row>
    <row r="459" spans="1:19">
      <c r="A459" s="5" t="s">
        <v>23</v>
      </c>
      <c r="B459" s="5" t="s">
        <v>1940</v>
      </c>
      <c r="C459" s="6" t="s">
        <v>1288</v>
      </c>
      <c r="D459" s="6" t="s">
        <v>1289</v>
      </c>
      <c r="E459" s="6" t="s">
        <v>3</v>
      </c>
      <c r="F459" s="6" t="s">
        <v>22</v>
      </c>
      <c r="G459" s="6" t="s">
        <v>23</v>
      </c>
      <c r="H459" s="6" t="s">
        <v>635</v>
      </c>
      <c r="I459" s="6" t="s">
        <v>1281</v>
      </c>
      <c r="J459" s="12">
        <v>390</v>
      </c>
      <c r="K459" s="12">
        <f t="shared" si="46"/>
        <v>343.2</v>
      </c>
      <c r="L459" s="13">
        <v>0</v>
      </c>
      <c r="M459" s="13">
        <v>44.2</v>
      </c>
      <c r="N459" s="14">
        <f t="shared" si="45"/>
        <v>46.8</v>
      </c>
      <c r="O459" s="15">
        <v>1</v>
      </c>
      <c r="P459" s="16">
        <f t="shared" si="47"/>
        <v>0.12878787878787901</v>
      </c>
      <c r="Q459" s="5" t="str">
        <f t="shared" si="48"/>
        <v>High then 10%</v>
      </c>
      <c r="R459" s="5" t="str">
        <f t="shared" si="49"/>
        <v>Low Then 20%</v>
      </c>
      <c r="S459" s="1" t="str">
        <f t="shared" si="50"/>
        <v>10% To 20% COGS</v>
      </c>
    </row>
    <row r="460" spans="1:19">
      <c r="A460" s="5" t="s">
        <v>23</v>
      </c>
      <c r="B460" s="5" t="s">
        <v>1940</v>
      </c>
      <c r="C460" s="6" t="s">
        <v>1290</v>
      </c>
      <c r="D460" s="6" t="s">
        <v>1291</v>
      </c>
      <c r="E460" s="6" t="s">
        <v>3</v>
      </c>
      <c r="F460" s="6" t="s">
        <v>22</v>
      </c>
      <c r="G460" s="6" t="s">
        <v>23</v>
      </c>
      <c r="H460" s="6" t="s">
        <v>635</v>
      </c>
      <c r="I460" s="6" t="s">
        <v>1281</v>
      </c>
      <c r="J460" s="12">
        <v>1120</v>
      </c>
      <c r="K460" s="12">
        <f t="shared" si="46"/>
        <v>985.6</v>
      </c>
      <c r="L460" s="13">
        <v>0</v>
      </c>
      <c r="M460" s="13">
        <v>99.02</v>
      </c>
      <c r="N460" s="14">
        <f t="shared" si="45"/>
        <v>134.4</v>
      </c>
      <c r="O460" s="15">
        <v>16</v>
      </c>
      <c r="P460" s="16">
        <f t="shared" si="47"/>
        <v>0.100466720779221</v>
      </c>
      <c r="Q460" s="5" t="str">
        <f t="shared" si="48"/>
        <v>High then 10%</v>
      </c>
      <c r="R460" s="5" t="str">
        <f t="shared" si="49"/>
        <v>Low Then 20%</v>
      </c>
      <c r="S460" s="1" t="str">
        <f t="shared" si="50"/>
        <v>10% To 20% COGS</v>
      </c>
    </row>
    <row r="461" spans="1:19">
      <c r="A461" s="5" t="s">
        <v>23</v>
      </c>
      <c r="B461" s="5" t="s">
        <v>1940</v>
      </c>
      <c r="C461" s="6" t="s">
        <v>1292</v>
      </c>
      <c r="D461" s="6" t="s">
        <v>1293</v>
      </c>
      <c r="E461" s="6" t="s">
        <v>3</v>
      </c>
      <c r="F461" s="6" t="s">
        <v>22</v>
      </c>
      <c r="G461" s="6" t="s">
        <v>23</v>
      </c>
      <c r="H461" s="6" t="s">
        <v>635</v>
      </c>
      <c r="I461" s="6" t="s">
        <v>1294</v>
      </c>
      <c r="J461" s="12">
        <v>4200</v>
      </c>
      <c r="K461" s="12">
        <f t="shared" si="46"/>
        <v>3696</v>
      </c>
      <c r="L461" s="13">
        <v>0</v>
      </c>
      <c r="M461" s="13">
        <v>440.16</v>
      </c>
      <c r="N461" s="14">
        <f t="shared" si="45"/>
        <v>504</v>
      </c>
      <c r="O461" s="15">
        <v>28</v>
      </c>
      <c r="P461" s="16">
        <f t="shared" si="47"/>
        <v>0.119090909090909</v>
      </c>
      <c r="Q461" s="5" t="str">
        <f t="shared" si="48"/>
        <v>High then 10%</v>
      </c>
      <c r="R461" s="5" t="str">
        <f t="shared" si="49"/>
        <v>Low Then 20%</v>
      </c>
      <c r="S461" s="1" t="str">
        <f t="shared" si="50"/>
        <v>10% To 20% COGS</v>
      </c>
    </row>
    <row r="462" spans="1:19">
      <c r="A462" s="5" t="s">
        <v>23</v>
      </c>
      <c r="B462" s="5" t="s">
        <v>1940</v>
      </c>
      <c r="C462" s="6" t="s">
        <v>1295</v>
      </c>
      <c r="D462" s="6" t="s">
        <v>1296</v>
      </c>
      <c r="E462" s="6" t="s">
        <v>3</v>
      </c>
      <c r="F462" s="6" t="s">
        <v>22</v>
      </c>
      <c r="G462" s="6" t="s">
        <v>23</v>
      </c>
      <c r="H462" s="6" t="s">
        <v>635</v>
      </c>
      <c r="I462" s="6" t="s">
        <v>1294</v>
      </c>
      <c r="J462" s="12">
        <v>60</v>
      </c>
      <c r="K462" s="12">
        <f t="shared" si="46"/>
        <v>52.8</v>
      </c>
      <c r="L462" s="13">
        <v>0</v>
      </c>
      <c r="M462" s="13">
        <v>3.92</v>
      </c>
      <c r="N462" s="14">
        <f t="shared" si="45"/>
        <v>7.2</v>
      </c>
      <c r="O462" s="15">
        <v>1</v>
      </c>
      <c r="P462" s="16">
        <f t="shared" si="47"/>
        <v>7.4242424242424193E-2</v>
      </c>
      <c r="Q462" s="5" t="str">
        <f t="shared" si="48"/>
        <v>Low Then 10%</v>
      </c>
      <c r="R462" s="5" t="str">
        <f t="shared" si="49"/>
        <v>Low Then 20%</v>
      </c>
      <c r="S462" s="1" t="str">
        <f t="shared" si="50"/>
        <v>Below 10% COGS</v>
      </c>
    </row>
    <row r="463" spans="1:19">
      <c r="A463" s="5" t="s">
        <v>23</v>
      </c>
      <c r="B463" s="5" t="s">
        <v>1940</v>
      </c>
      <c r="C463" s="6" t="s">
        <v>1297</v>
      </c>
      <c r="D463" s="6" t="s">
        <v>1298</v>
      </c>
      <c r="E463" s="6" t="s">
        <v>3</v>
      </c>
      <c r="F463" s="6" t="s">
        <v>22</v>
      </c>
      <c r="G463" s="6" t="s">
        <v>23</v>
      </c>
      <c r="H463" s="6" t="s">
        <v>635</v>
      </c>
      <c r="I463" s="6" t="s">
        <v>1294</v>
      </c>
      <c r="J463" s="12">
        <v>65</v>
      </c>
      <c r="K463" s="12">
        <f t="shared" si="46"/>
        <v>57.2</v>
      </c>
      <c r="L463" s="13">
        <v>0</v>
      </c>
      <c r="M463" s="13">
        <v>0</v>
      </c>
      <c r="N463" s="14">
        <f t="shared" si="45"/>
        <v>7.8</v>
      </c>
      <c r="O463" s="15">
        <v>1</v>
      </c>
      <c r="P463" s="16">
        <f t="shared" si="47"/>
        <v>0</v>
      </c>
      <c r="Q463" s="5" t="str">
        <f t="shared" si="48"/>
        <v>Low Then 10%</v>
      </c>
      <c r="R463" s="5" t="str">
        <f t="shared" si="49"/>
        <v>Low Then 20%</v>
      </c>
      <c r="S463" s="1" t="str">
        <f t="shared" si="50"/>
        <v>Open Items</v>
      </c>
    </row>
    <row r="464" spans="1:19">
      <c r="A464" s="5" t="s">
        <v>23</v>
      </c>
      <c r="B464" s="5" t="s">
        <v>1940</v>
      </c>
      <c r="C464" s="6" t="s">
        <v>1299</v>
      </c>
      <c r="D464" s="6" t="s">
        <v>1300</v>
      </c>
      <c r="E464" s="6" t="s">
        <v>3</v>
      </c>
      <c r="F464" s="6" t="s">
        <v>22</v>
      </c>
      <c r="G464" s="6" t="s">
        <v>23</v>
      </c>
      <c r="H464" s="6" t="s">
        <v>635</v>
      </c>
      <c r="I464" s="6" t="s">
        <v>1301</v>
      </c>
      <c r="J464" s="12">
        <v>2100</v>
      </c>
      <c r="K464" s="12">
        <f t="shared" si="46"/>
        <v>1848</v>
      </c>
      <c r="L464" s="13">
        <v>0</v>
      </c>
      <c r="M464" s="13">
        <v>323.64</v>
      </c>
      <c r="N464" s="14">
        <f t="shared" si="45"/>
        <v>252</v>
      </c>
      <c r="O464" s="15">
        <v>28</v>
      </c>
      <c r="P464" s="16">
        <f t="shared" si="47"/>
        <v>0.17512987012987</v>
      </c>
      <c r="Q464" s="5" t="str">
        <f t="shared" si="48"/>
        <v>High then 10%</v>
      </c>
      <c r="R464" s="5" t="str">
        <f t="shared" si="49"/>
        <v>Low Then 20%</v>
      </c>
      <c r="S464" s="1" t="str">
        <f t="shared" si="50"/>
        <v>10% To 20% COGS</v>
      </c>
    </row>
    <row r="465" spans="1:19">
      <c r="A465" s="5" t="s">
        <v>23</v>
      </c>
      <c r="B465" s="5" t="s">
        <v>1940</v>
      </c>
      <c r="C465" s="6" t="s">
        <v>1302</v>
      </c>
      <c r="D465" s="6" t="s">
        <v>1303</v>
      </c>
      <c r="E465" s="6" t="s">
        <v>3</v>
      </c>
      <c r="F465" s="6" t="s">
        <v>22</v>
      </c>
      <c r="G465" s="6" t="s">
        <v>23</v>
      </c>
      <c r="H465" s="6" t="s">
        <v>635</v>
      </c>
      <c r="I465" s="6" t="s">
        <v>1301</v>
      </c>
      <c r="J465" s="12">
        <v>120</v>
      </c>
      <c r="K465" s="12">
        <f t="shared" si="46"/>
        <v>105.6</v>
      </c>
      <c r="L465" s="13">
        <v>0</v>
      </c>
      <c r="M465" s="13">
        <v>6.79</v>
      </c>
      <c r="N465" s="14">
        <f t="shared" si="45"/>
        <v>14.4</v>
      </c>
      <c r="O465" s="15">
        <v>2</v>
      </c>
      <c r="P465" s="16">
        <f t="shared" si="47"/>
        <v>6.4299242424242398E-2</v>
      </c>
      <c r="Q465" s="5" t="str">
        <f t="shared" si="48"/>
        <v>Low Then 10%</v>
      </c>
      <c r="R465" s="5" t="str">
        <f t="shared" si="49"/>
        <v>Low Then 20%</v>
      </c>
      <c r="S465" s="1" t="str">
        <f t="shared" si="50"/>
        <v>Below 10% COGS</v>
      </c>
    </row>
    <row r="466" spans="1:19">
      <c r="A466" s="5" t="s">
        <v>23</v>
      </c>
      <c r="B466" s="5" t="s">
        <v>1940</v>
      </c>
      <c r="C466" s="6" t="s">
        <v>1304</v>
      </c>
      <c r="D466" s="6" t="s">
        <v>1305</v>
      </c>
      <c r="E466" s="6" t="s">
        <v>3</v>
      </c>
      <c r="F466" s="6" t="s">
        <v>22</v>
      </c>
      <c r="G466" s="6" t="s">
        <v>23</v>
      </c>
      <c r="H466" s="6" t="s">
        <v>635</v>
      </c>
      <c r="I466" s="6" t="s">
        <v>1306</v>
      </c>
      <c r="J466" s="12">
        <v>3400</v>
      </c>
      <c r="K466" s="12">
        <f t="shared" si="46"/>
        <v>2994.7071999999998</v>
      </c>
      <c r="L466" s="13">
        <v>22.56</v>
      </c>
      <c r="M466" s="13">
        <v>553.5</v>
      </c>
      <c r="N466" s="14">
        <f t="shared" si="45"/>
        <v>405.2928</v>
      </c>
      <c r="O466" s="15">
        <v>2</v>
      </c>
      <c r="P466" s="16">
        <f t="shared" si="47"/>
        <v>0.184826082496479</v>
      </c>
      <c r="Q466" s="5" t="str">
        <f t="shared" si="48"/>
        <v>High then 10%</v>
      </c>
      <c r="R466" s="5" t="str">
        <f t="shared" si="49"/>
        <v>Low Then 20%</v>
      </c>
      <c r="S466" s="1" t="str">
        <f t="shared" si="50"/>
        <v>10% To 20% COGS</v>
      </c>
    </row>
    <row r="467" spans="1:19">
      <c r="A467" s="5" t="s">
        <v>23</v>
      </c>
      <c r="B467" s="5" t="s">
        <v>1940</v>
      </c>
      <c r="C467" s="6" t="s">
        <v>1307</v>
      </c>
      <c r="D467" s="6" t="s">
        <v>1308</v>
      </c>
      <c r="E467" s="6" t="s">
        <v>3</v>
      </c>
      <c r="F467" s="6" t="s">
        <v>22</v>
      </c>
      <c r="G467" s="6" t="s">
        <v>23</v>
      </c>
      <c r="H467" s="6" t="s">
        <v>635</v>
      </c>
      <c r="I467" s="6" t="s">
        <v>1309</v>
      </c>
      <c r="J467" s="12">
        <v>110</v>
      </c>
      <c r="K467" s="12">
        <f t="shared" si="46"/>
        <v>96.8</v>
      </c>
      <c r="L467" s="13">
        <v>0</v>
      </c>
      <c r="M467" s="13">
        <v>11.68</v>
      </c>
      <c r="N467" s="14">
        <f t="shared" si="45"/>
        <v>13.2</v>
      </c>
      <c r="O467" s="15">
        <v>1</v>
      </c>
      <c r="P467" s="16">
        <f t="shared" si="47"/>
        <v>0.12066115702479301</v>
      </c>
      <c r="Q467" s="5" t="str">
        <f t="shared" si="48"/>
        <v>High then 10%</v>
      </c>
      <c r="R467" s="5" t="str">
        <f t="shared" si="49"/>
        <v>Low Then 20%</v>
      </c>
      <c r="S467" s="1" t="str">
        <f t="shared" si="50"/>
        <v>10% To 20% COGS</v>
      </c>
    </row>
    <row r="468" spans="1:19">
      <c r="A468" s="5" t="s">
        <v>23</v>
      </c>
      <c r="B468" s="5" t="s">
        <v>1940</v>
      </c>
      <c r="C468" s="6" t="s">
        <v>1310</v>
      </c>
      <c r="D468" s="6" t="s">
        <v>1311</v>
      </c>
      <c r="E468" s="6" t="s">
        <v>3</v>
      </c>
      <c r="F468" s="6" t="s">
        <v>22</v>
      </c>
      <c r="G468" s="6" t="s">
        <v>23</v>
      </c>
      <c r="H468" s="6" t="s">
        <v>635</v>
      </c>
      <c r="I468" s="6" t="s">
        <v>1309</v>
      </c>
      <c r="J468" s="12">
        <v>65</v>
      </c>
      <c r="K468" s="12">
        <f t="shared" si="46"/>
        <v>57.2</v>
      </c>
      <c r="L468" s="13">
        <v>0</v>
      </c>
      <c r="M468" s="13">
        <v>8.34</v>
      </c>
      <c r="N468" s="14">
        <f t="shared" si="45"/>
        <v>7.8</v>
      </c>
      <c r="O468" s="15">
        <v>1</v>
      </c>
      <c r="P468" s="16">
        <f t="shared" si="47"/>
        <v>0.14580419580419601</v>
      </c>
      <c r="Q468" s="5" t="str">
        <f t="shared" si="48"/>
        <v>High then 10%</v>
      </c>
      <c r="R468" s="5" t="str">
        <f t="shared" si="49"/>
        <v>Low Then 20%</v>
      </c>
      <c r="S468" s="1" t="str">
        <f t="shared" si="50"/>
        <v>10% To 20% COGS</v>
      </c>
    </row>
    <row r="469" spans="1:19">
      <c r="A469" s="5" t="s">
        <v>23</v>
      </c>
      <c r="B469" s="5" t="s">
        <v>1940</v>
      </c>
      <c r="C469" s="6" t="s">
        <v>1312</v>
      </c>
      <c r="D469" s="6" t="s">
        <v>1313</v>
      </c>
      <c r="E469" s="6" t="s">
        <v>3</v>
      </c>
      <c r="F469" s="6" t="s">
        <v>22</v>
      </c>
      <c r="G469" s="6" t="s">
        <v>23</v>
      </c>
      <c r="H469" s="6" t="s">
        <v>635</v>
      </c>
      <c r="I469" s="6" t="s">
        <v>1314</v>
      </c>
      <c r="J469" s="12">
        <v>2730</v>
      </c>
      <c r="K469" s="12">
        <f t="shared" si="46"/>
        <v>2402.4</v>
      </c>
      <c r="L469" s="13">
        <v>0</v>
      </c>
      <c r="M469" s="13">
        <v>235</v>
      </c>
      <c r="N469" s="14">
        <f t="shared" si="45"/>
        <v>327.60000000000002</v>
      </c>
      <c r="O469" s="15">
        <v>1</v>
      </c>
      <c r="P469" s="16">
        <f t="shared" si="47"/>
        <v>9.7818847818847796E-2</v>
      </c>
      <c r="Q469" s="5" t="str">
        <f t="shared" si="48"/>
        <v>Low Then 10%</v>
      </c>
      <c r="R469" s="5" t="str">
        <f t="shared" si="49"/>
        <v>Low Then 20%</v>
      </c>
      <c r="S469" s="1" t="str">
        <f t="shared" si="50"/>
        <v>Below 10% COGS</v>
      </c>
    </row>
    <row r="470" spans="1:19">
      <c r="A470" s="5" t="s">
        <v>23</v>
      </c>
      <c r="B470" s="5" t="s">
        <v>1940</v>
      </c>
      <c r="C470" s="6" t="s">
        <v>1315</v>
      </c>
      <c r="D470" s="6" t="s">
        <v>1316</v>
      </c>
      <c r="E470" s="6" t="s">
        <v>3</v>
      </c>
      <c r="F470" s="6" t="s">
        <v>22</v>
      </c>
      <c r="G470" s="6" t="s">
        <v>23</v>
      </c>
      <c r="H470" s="6" t="s">
        <v>635</v>
      </c>
      <c r="I470" s="6" t="s">
        <v>1314</v>
      </c>
      <c r="J470" s="12">
        <v>1300</v>
      </c>
      <c r="K470" s="12">
        <f t="shared" si="46"/>
        <v>1144</v>
      </c>
      <c r="L470" s="13">
        <v>0</v>
      </c>
      <c r="M470" s="13">
        <v>215.37</v>
      </c>
      <c r="N470" s="14">
        <f t="shared" si="45"/>
        <v>156</v>
      </c>
      <c r="O470" s="15">
        <v>2</v>
      </c>
      <c r="P470" s="16">
        <f t="shared" si="47"/>
        <v>0.18826048951048999</v>
      </c>
      <c r="Q470" s="5" t="str">
        <f t="shared" si="48"/>
        <v>High then 10%</v>
      </c>
      <c r="R470" s="5" t="str">
        <f t="shared" si="49"/>
        <v>Low Then 20%</v>
      </c>
      <c r="S470" s="1" t="str">
        <f t="shared" si="50"/>
        <v>10% To 20% COGS</v>
      </c>
    </row>
    <row r="471" spans="1:19">
      <c r="A471" s="5" t="s">
        <v>23</v>
      </c>
      <c r="B471" s="5" t="s">
        <v>1940</v>
      </c>
      <c r="C471" s="6" t="s">
        <v>1317</v>
      </c>
      <c r="D471" s="6" t="s">
        <v>1318</v>
      </c>
      <c r="E471" s="6" t="s">
        <v>3</v>
      </c>
      <c r="F471" s="6" t="s">
        <v>22</v>
      </c>
      <c r="G471" s="6" t="s">
        <v>23</v>
      </c>
      <c r="H471" s="6" t="s">
        <v>635</v>
      </c>
      <c r="I471" s="6" t="s">
        <v>1314</v>
      </c>
      <c r="J471" s="12">
        <v>5070</v>
      </c>
      <c r="K471" s="12">
        <f t="shared" si="46"/>
        <v>4468.62</v>
      </c>
      <c r="L471" s="13">
        <v>58.5</v>
      </c>
      <c r="M471" s="13">
        <v>653.9</v>
      </c>
      <c r="N471" s="14">
        <f t="shared" si="45"/>
        <v>601.38</v>
      </c>
      <c r="O471" s="15">
        <v>13</v>
      </c>
      <c r="P471" s="16">
        <f t="shared" si="47"/>
        <v>0.146331529644499</v>
      </c>
      <c r="Q471" s="5" t="str">
        <f t="shared" si="48"/>
        <v>High then 10%</v>
      </c>
      <c r="R471" s="5" t="str">
        <f t="shared" si="49"/>
        <v>Low Then 20%</v>
      </c>
      <c r="S471" s="1" t="str">
        <f t="shared" si="50"/>
        <v>10% To 20% COGS</v>
      </c>
    </row>
    <row r="472" spans="1:19">
      <c r="A472" s="5" t="s">
        <v>23</v>
      </c>
      <c r="B472" s="5" t="s">
        <v>1940</v>
      </c>
      <c r="C472" s="6" t="s">
        <v>1319</v>
      </c>
      <c r="D472" s="6" t="s">
        <v>1320</v>
      </c>
      <c r="E472" s="6" t="s">
        <v>3</v>
      </c>
      <c r="F472" s="6" t="s">
        <v>22</v>
      </c>
      <c r="G472" s="6" t="s">
        <v>23</v>
      </c>
      <c r="H472" s="6" t="s">
        <v>635</v>
      </c>
      <c r="I472" s="6" t="s">
        <v>1314</v>
      </c>
      <c r="J472" s="12">
        <v>1160</v>
      </c>
      <c r="K472" s="12">
        <f t="shared" si="46"/>
        <v>1020.8</v>
      </c>
      <c r="L472" s="13">
        <v>0</v>
      </c>
      <c r="M472" s="13">
        <v>171.6</v>
      </c>
      <c r="N472" s="14">
        <f t="shared" si="45"/>
        <v>139.19999999999999</v>
      </c>
      <c r="O472" s="15">
        <v>2</v>
      </c>
      <c r="P472" s="16">
        <f t="shared" si="47"/>
        <v>0.16810344827586199</v>
      </c>
      <c r="Q472" s="5" t="str">
        <f t="shared" si="48"/>
        <v>High then 10%</v>
      </c>
      <c r="R472" s="5" t="str">
        <f t="shared" si="49"/>
        <v>Low Then 20%</v>
      </c>
      <c r="S472" s="1" t="str">
        <f t="shared" si="50"/>
        <v>10% To 20% COGS</v>
      </c>
    </row>
    <row r="473" spans="1:19">
      <c r="A473" s="5" t="s">
        <v>23</v>
      </c>
      <c r="B473" s="5" t="s">
        <v>1940</v>
      </c>
      <c r="C473" s="6" t="s">
        <v>1321</v>
      </c>
      <c r="D473" s="6" t="s">
        <v>1322</v>
      </c>
      <c r="E473" s="6" t="s">
        <v>3</v>
      </c>
      <c r="F473" s="6" t="s">
        <v>22</v>
      </c>
      <c r="G473" s="6" t="s">
        <v>23</v>
      </c>
      <c r="H473" s="6" t="s">
        <v>635</v>
      </c>
      <c r="I473" s="6" t="s">
        <v>1314</v>
      </c>
      <c r="J473" s="12">
        <v>970</v>
      </c>
      <c r="K473" s="12">
        <f t="shared" si="46"/>
        <v>853.6</v>
      </c>
      <c r="L473" s="13">
        <v>0</v>
      </c>
      <c r="M473" s="13">
        <v>195</v>
      </c>
      <c r="N473" s="14">
        <f t="shared" si="45"/>
        <v>116.4</v>
      </c>
      <c r="O473" s="15">
        <v>1</v>
      </c>
      <c r="P473" s="16">
        <f t="shared" si="47"/>
        <v>0.228444236176195</v>
      </c>
      <c r="Q473" s="5" t="str">
        <f t="shared" si="48"/>
        <v>High then 10%</v>
      </c>
      <c r="R473" s="5" t="str">
        <f t="shared" si="49"/>
        <v>High Then 20%</v>
      </c>
      <c r="S473" s="1" t="str">
        <f t="shared" si="50"/>
        <v>20% To 30% COGS</v>
      </c>
    </row>
    <row r="474" spans="1:19">
      <c r="A474" s="5" t="s">
        <v>23</v>
      </c>
      <c r="B474" s="5" t="s">
        <v>1940</v>
      </c>
      <c r="C474" s="6" t="s">
        <v>1323</v>
      </c>
      <c r="D474" s="6" t="s">
        <v>1324</v>
      </c>
      <c r="E474" s="6" t="s">
        <v>3</v>
      </c>
      <c r="F474" s="6" t="s">
        <v>22</v>
      </c>
      <c r="G474" s="6" t="s">
        <v>23</v>
      </c>
      <c r="H474" s="6" t="s">
        <v>635</v>
      </c>
      <c r="I474" s="6" t="s">
        <v>1314</v>
      </c>
      <c r="J474" s="12">
        <v>2640</v>
      </c>
      <c r="K474" s="12">
        <f t="shared" si="46"/>
        <v>2323.1999999999998</v>
      </c>
      <c r="L474" s="13">
        <v>0</v>
      </c>
      <c r="M474" s="13">
        <v>337.46</v>
      </c>
      <c r="N474" s="14">
        <f t="shared" si="45"/>
        <v>316.8</v>
      </c>
      <c r="O474" s="15">
        <v>33</v>
      </c>
      <c r="P474" s="16">
        <f t="shared" si="47"/>
        <v>0.14525654269972499</v>
      </c>
      <c r="Q474" s="5" t="str">
        <f t="shared" si="48"/>
        <v>High then 10%</v>
      </c>
      <c r="R474" s="5" t="str">
        <f t="shared" si="49"/>
        <v>Low Then 20%</v>
      </c>
      <c r="S474" s="1" t="str">
        <f t="shared" si="50"/>
        <v>10% To 20% COGS</v>
      </c>
    </row>
    <row r="475" spans="1:19">
      <c r="A475" s="5" t="s">
        <v>23</v>
      </c>
      <c r="B475" s="5" t="s">
        <v>1940</v>
      </c>
      <c r="C475" s="6" t="s">
        <v>1325</v>
      </c>
      <c r="D475" s="6" t="s">
        <v>1326</v>
      </c>
      <c r="E475" s="6" t="s">
        <v>3</v>
      </c>
      <c r="F475" s="6" t="s">
        <v>22</v>
      </c>
      <c r="G475" s="6" t="s">
        <v>23</v>
      </c>
      <c r="H475" s="6" t="s">
        <v>635</v>
      </c>
      <c r="I475" s="6" t="s">
        <v>1314</v>
      </c>
      <c r="J475" s="12">
        <v>540</v>
      </c>
      <c r="K475" s="12">
        <f t="shared" si="46"/>
        <v>475.2</v>
      </c>
      <c r="L475" s="13">
        <v>0</v>
      </c>
      <c r="M475" s="13">
        <v>56.6</v>
      </c>
      <c r="N475" s="14">
        <f t="shared" si="45"/>
        <v>64.8</v>
      </c>
      <c r="O475" s="15">
        <v>4</v>
      </c>
      <c r="P475" s="16">
        <f t="shared" si="47"/>
        <v>0.119107744107744</v>
      </c>
      <c r="Q475" s="5" t="str">
        <f t="shared" si="48"/>
        <v>High then 10%</v>
      </c>
      <c r="R475" s="5" t="str">
        <f t="shared" si="49"/>
        <v>Low Then 20%</v>
      </c>
      <c r="S475" s="1" t="str">
        <f t="shared" si="50"/>
        <v>10% To 20% COGS</v>
      </c>
    </row>
    <row r="476" spans="1:19">
      <c r="A476" s="5" t="s">
        <v>23</v>
      </c>
      <c r="B476" s="7" t="s">
        <v>24</v>
      </c>
      <c r="C476" s="6" t="s">
        <v>1327</v>
      </c>
      <c r="D476" s="6" t="s">
        <v>1328</v>
      </c>
      <c r="E476" s="6" t="s">
        <v>3</v>
      </c>
      <c r="F476" s="6" t="s">
        <v>22</v>
      </c>
      <c r="G476" s="6" t="s">
        <v>23</v>
      </c>
      <c r="H476" s="6" t="s">
        <v>24</v>
      </c>
      <c r="I476" s="6" t="s">
        <v>1329</v>
      </c>
      <c r="J476" s="12">
        <v>1780</v>
      </c>
      <c r="K476" s="12">
        <f t="shared" si="46"/>
        <v>1567.24</v>
      </c>
      <c r="L476" s="13">
        <v>7</v>
      </c>
      <c r="M476" s="13">
        <v>175.0625</v>
      </c>
      <c r="N476" s="14">
        <f t="shared" si="45"/>
        <v>212.76</v>
      </c>
      <c r="O476" s="15">
        <v>47</v>
      </c>
      <c r="P476" s="16">
        <f t="shared" si="47"/>
        <v>0.111701143411347</v>
      </c>
      <c r="Q476" s="5" t="str">
        <f t="shared" si="48"/>
        <v>High then 10%</v>
      </c>
      <c r="R476" s="5" t="str">
        <f t="shared" si="49"/>
        <v>Low Then 20%</v>
      </c>
      <c r="S476" s="1" t="str">
        <f t="shared" si="50"/>
        <v>10% To 20% COGS</v>
      </c>
    </row>
    <row r="477" spans="1:19">
      <c r="A477" s="5" t="s">
        <v>23</v>
      </c>
      <c r="B477" s="7" t="s">
        <v>24</v>
      </c>
      <c r="C477" s="6" t="s">
        <v>1330</v>
      </c>
      <c r="D477" s="6" t="s">
        <v>1331</v>
      </c>
      <c r="E477" s="6" t="s">
        <v>3</v>
      </c>
      <c r="F477" s="6" t="s">
        <v>22</v>
      </c>
      <c r="G477" s="6" t="s">
        <v>23</v>
      </c>
      <c r="H477" s="6" t="s">
        <v>24</v>
      </c>
      <c r="I477" s="6" t="s">
        <v>1329</v>
      </c>
      <c r="J477" s="12">
        <v>1460</v>
      </c>
      <c r="K477" s="12">
        <f t="shared" si="46"/>
        <v>1284.8396</v>
      </c>
      <c r="L477" s="13">
        <v>0.33</v>
      </c>
      <c r="M477" s="13">
        <v>92.57</v>
      </c>
      <c r="N477" s="14">
        <f t="shared" si="45"/>
        <v>175.16040000000001</v>
      </c>
      <c r="O477" s="15">
        <v>31</v>
      </c>
      <c r="P477" s="16">
        <f t="shared" si="47"/>
        <v>7.2047903878429603E-2</v>
      </c>
      <c r="Q477" s="5" t="str">
        <f t="shared" si="48"/>
        <v>Low Then 10%</v>
      </c>
      <c r="R477" s="5" t="str">
        <f t="shared" si="49"/>
        <v>Low Then 20%</v>
      </c>
      <c r="S477" s="1" t="str">
        <f t="shared" si="50"/>
        <v>Below 10% COGS</v>
      </c>
    </row>
    <row r="478" spans="1:19">
      <c r="A478" s="5" t="s">
        <v>23</v>
      </c>
      <c r="B478" s="7" t="s">
        <v>24</v>
      </c>
      <c r="C478" s="6" t="s">
        <v>1332</v>
      </c>
      <c r="D478" s="6" t="s">
        <v>1333</v>
      </c>
      <c r="E478" s="6" t="s">
        <v>3</v>
      </c>
      <c r="F478" s="6" t="s">
        <v>22</v>
      </c>
      <c r="G478" s="6" t="s">
        <v>23</v>
      </c>
      <c r="H478" s="6" t="s">
        <v>24</v>
      </c>
      <c r="I478" s="6" t="s">
        <v>1329</v>
      </c>
      <c r="J478" s="12">
        <v>495</v>
      </c>
      <c r="K478" s="12">
        <f t="shared" si="46"/>
        <v>435.6</v>
      </c>
      <c r="L478" s="13">
        <v>0</v>
      </c>
      <c r="M478" s="13">
        <v>59.17</v>
      </c>
      <c r="N478" s="14">
        <f t="shared" si="45"/>
        <v>59.4</v>
      </c>
      <c r="O478" s="15">
        <v>9</v>
      </c>
      <c r="P478" s="16">
        <f t="shared" si="47"/>
        <v>0.135835629017447</v>
      </c>
      <c r="Q478" s="5" t="str">
        <f t="shared" si="48"/>
        <v>High then 10%</v>
      </c>
      <c r="R478" s="5" t="str">
        <f t="shared" si="49"/>
        <v>Low Then 20%</v>
      </c>
      <c r="S478" s="1" t="str">
        <f t="shared" si="50"/>
        <v>10% To 20% COGS</v>
      </c>
    </row>
    <row r="479" spans="1:19">
      <c r="A479" s="5" t="s">
        <v>23</v>
      </c>
      <c r="B479" s="7" t="s">
        <v>24</v>
      </c>
      <c r="C479" s="6" t="s">
        <v>1334</v>
      </c>
      <c r="D479" s="6" t="s">
        <v>1335</v>
      </c>
      <c r="E479" s="6" t="s">
        <v>3</v>
      </c>
      <c r="F479" s="6" t="s">
        <v>22</v>
      </c>
      <c r="G479" s="6" t="s">
        <v>23</v>
      </c>
      <c r="H479" s="6" t="s">
        <v>24</v>
      </c>
      <c r="I479" s="6" t="s">
        <v>1329</v>
      </c>
      <c r="J479" s="12">
        <v>470</v>
      </c>
      <c r="K479" s="12">
        <f t="shared" si="46"/>
        <v>419.54</v>
      </c>
      <c r="L479" s="13">
        <v>49.5</v>
      </c>
      <c r="M479" s="13">
        <v>33.06</v>
      </c>
      <c r="N479" s="14">
        <f t="shared" si="45"/>
        <v>50.46</v>
      </c>
      <c r="O479" s="15">
        <v>9</v>
      </c>
      <c r="P479" s="16">
        <f t="shared" si="47"/>
        <v>7.8800591123611596E-2</v>
      </c>
      <c r="Q479" s="5" t="str">
        <f t="shared" si="48"/>
        <v>Low Then 10%</v>
      </c>
      <c r="R479" s="5" t="str">
        <f t="shared" si="49"/>
        <v>Low Then 20%</v>
      </c>
      <c r="S479" s="1" t="str">
        <f t="shared" si="50"/>
        <v>Below 10% COGS</v>
      </c>
    </row>
    <row r="480" spans="1:19">
      <c r="A480" s="5" t="s">
        <v>23</v>
      </c>
      <c r="B480" s="7" t="s">
        <v>24</v>
      </c>
      <c r="C480" s="6" t="s">
        <v>1336</v>
      </c>
      <c r="D480" s="6" t="s">
        <v>1337</v>
      </c>
      <c r="E480" s="6" t="s">
        <v>3</v>
      </c>
      <c r="F480" s="6" t="s">
        <v>22</v>
      </c>
      <c r="G480" s="6" t="s">
        <v>23</v>
      </c>
      <c r="H480" s="6" t="s">
        <v>24</v>
      </c>
      <c r="I480" s="6" t="s">
        <v>1338</v>
      </c>
      <c r="J480" s="12">
        <v>1110</v>
      </c>
      <c r="K480" s="12">
        <f t="shared" si="46"/>
        <v>976.8</v>
      </c>
      <c r="L480" s="13">
        <v>0</v>
      </c>
      <c r="M480" s="13">
        <v>70.3</v>
      </c>
      <c r="N480" s="14">
        <f t="shared" si="45"/>
        <v>133.19999999999999</v>
      </c>
      <c r="O480" s="15">
        <v>37</v>
      </c>
      <c r="P480" s="16">
        <f t="shared" si="47"/>
        <v>7.1969696969697003E-2</v>
      </c>
      <c r="Q480" s="5" t="str">
        <f t="shared" si="48"/>
        <v>Low Then 10%</v>
      </c>
      <c r="R480" s="5" t="str">
        <f t="shared" si="49"/>
        <v>Low Then 20%</v>
      </c>
      <c r="S480" s="1" t="str">
        <f t="shared" si="50"/>
        <v>Below 10% COGS</v>
      </c>
    </row>
    <row r="481" spans="1:19">
      <c r="A481" s="5" t="s">
        <v>23</v>
      </c>
      <c r="B481" s="7" t="s">
        <v>24</v>
      </c>
      <c r="C481" s="6" t="s">
        <v>1339</v>
      </c>
      <c r="D481" s="6" t="s">
        <v>1340</v>
      </c>
      <c r="E481" s="6" t="s">
        <v>3</v>
      </c>
      <c r="F481" s="6" t="s">
        <v>22</v>
      </c>
      <c r="G481" s="6" t="s">
        <v>23</v>
      </c>
      <c r="H481" s="6" t="s">
        <v>24</v>
      </c>
      <c r="I481" s="6" t="s">
        <v>1338</v>
      </c>
      <c r="J481" s="12">
        <v>238</v>
      </c>
      <c r="K481" s="12">
        <f t="shared" si="46"/>
        <v>209.44</v>
      </c>
      <c r="L481" s="13">
        <v>0</v>
      </c>
      <c r="M481" s="13">
        <v>13.3</v>
      </c>
      <c r="N481" s="14">
        <f t="shared" si="45"/>
        <v>28.56</v>
      </c>
      <c r="O481" s="15">
        <v>7</v>
      </c>
      <c r="P481" s="16">
        <f t="shared" si="47"/>
        <v>6.3502673796791406E-2</v>
      </c>
      <c r="Q481" s="5" t="str">
        <f t="shared" si="48"/>
        <v>Low Then 10%</v>
      </c>
      <c r="R481" s="5" t="str">
        <f t="shared" si="49"/>
        <v>Low Then 20%</v>
      </c>
      <c r="S481" s="1" t="str">
        <f t="shared" si="50"/>
        <v>Below 10% COGS</v>
      </c>
    </row>
    <row r="482" spans="1:19">
      <c r="A482" s="5" t="s">
        <v>23</v>
      </c>
      <c r="B482" s="7" t="s">
        <v>24</v>
      </c>
      <c r="C482" s="6" t="s">
        <v>1341</v>
      </c>
      <c r="D482" s="6" t="s">
        <v>1342</v>
      </c>
      <c r="E482" s="6" t="s">
        <v>3</v>
      </c>
      <c r="F482" s="6" t="s">
        <v>22</v>
      </c>
      <c r="G482" s="6" t="s">
        <v>23</v>
      </c>
      <c r="H482" s="6" t="s">
        <v>24</v>
      </c>
      <c r="I482" s="6" t="s">
        <v>1338</v>
      </c>
      <c r="J482" s="12">
        <v>3638</v>
      </c>
      <c r="K482" s="12">
        <f t="shared" si="46"/>
        <v>3201.44</v>
      </c>
      <c r="L482" s="13">
        <v>0</v>
      </c>
      <c r="M482" s="13">
        <v>162.63999999999999</v>
      </c>
      <c r="N482" s="14">
        <f t="shared" si="45"/>
        <v>436.56</v>
      </c>
      <c r="O482" s="15">
        <v>107</v>
      </c>
      <c r="P482" s="16">
        <f t="shared" si="47"/>
        <v>5.0802139037433101E-2</v>
      </c>
      <c r="Q482" s="5" t="str">
        <f t="shared" si="48"/>
        <v>Low Then 10%</v>
      </c>
      <c r="R482" s="5" t="str">
        <f t="shared" si="49"/>
        <v>Low Then 20%</v>
      </c>
      <c r="S482" s="1" t="str">
        <f t="shared" si="50"/>
        <v>Below 10% COGS</v>
      </c>
    </row>
    <row r="483" spans="1:19">
      <c r="A483" s="5" t="s">
        <v>23</v>
      </c>
      <c r="B483" s="7" t="s">
        <v>24</v>
      </c>
      <c r="C483" s="6" t="s">
        <v>1343</v>
      </c>
      <c r="D483" s="6" t="s">
        <v>1344</v>
      </c>
      <c r="E483" s="6" t="s">
        <v>3</v>
      </c>
      <c r="F483" s="6" t="s">
        <v>22</v>
      </c>
      <c r="G483" s="6" t="s">
        <v>23</v>
      </c>
      <c r="H483" s="6" t="s">
        <v>24</v>
      </c>
      <c r="I483" s="6" t="s">
        <v>1338</v>
      </c>
      <c r="J483" s="12">
        <v>1240</v>
      </c>
      <c r="K483" s="12">
        <f t="shared" si="46"/>
        <v>1091.2</v>
      </c>
      <c r="L483" s="13">
        <v>0</v>
      </c>
      <c r="M483" s="13">
        <v>13.02</v>
      </c>
      <c r="N483" s="14">
        <f t="shared" si="45"/>
        <v>148.80000000000001</v>
      </c>
      <c r="O483" s="15">
        <v>31</v>
      </c>
      <c r="P483" s="16">
        <f t="shared" si="47"/>
        <v>1.19318181818182E-2</v>
      </c>
      <c r="Q483" s="5" t="str">
        <f t="shared" si="48"/>
        <v>Low Then 10%</v>
      </c>
      <c r="R483" s="5" t="str">
        <f t="shared" si="49"/>
        <v>Low Then 20%</v>
      </c>
      <c r="S483" s="1" t="str">
        <f t="shared" si="50"/>
        <v>Below 10% COGS</v>
      </c>
    </row>
    <row r="484" spans="1:19">
      <c r="A484" s="5" t="s">
        <v>23</v>
      </c>
      <c r="B484" s="7" t="s">
        <v>24</v>
      </c>
      <c r="C484" s="6" t="s">
        <v>1345</v>
      </c>
      <c r="D484" s="6" t="s">
        <v>1346</v>
      </c>
      <c r="E484" s="6" t="s">
        <v>3</v>
      </c>
      <c r="F484" s="6" t="s">
        <v>22</v>
      </c>
      <c r="G484" s="6" t="s">
        <v>23</v>
      </c>
      <c r="H484" s="6" t="s">
        <v>24</v>
      </c>
      <c r="I484" s="6" t="s">
        <v>1338</v>
      </c>
      <c r="J484" s="12">
        <v>576</v>
      </c>
      <c r="K484" s="12">
        <f t="shared" si="46"/>
        <v>507.74400000000003</v>
      </c>
      <c r="L484" s="13">
        <v>7.2</v>
      </c>
      <c r="M484" s="13">
        <v>49.875333333333302</v>
      </c>
      <c r="N484" s="14">
        <f t="shared" si="45"/>
        <v>68.256</v>
      </c>
      <c r="O484" s="15">
        <v>16</v>
      </c>
      <c r="P484" s="16">
        <f t="shared" si="47"/>
        <v>9.8229291401441099E-2</v>
      </c>
      <c r="Q484" s="5" t="str">
        <f t="shared" si="48"/>
        <v>Low Then 10%</v>
      </c>
      <c r="R484" s="5" t="str">
        <f t="shared" si="49"/>
        <v>Low Then 20%</v>
      </c>
      <c r="S484" s="1" t="str">
        <f t="shared" si="50"/>
        <v>Below 10% COGS</v>
      </c>
    </row>
    <row r="485" spans="1:19">
      <c r="A485" s="5" t="s">
        <v>23</v>
      </c>
      <c r="B485" s="7" t="s">
        <v>24</v>
      </c>
      <c r="C485" s="6" t="s">
        <v>1347</v>
      </c>
      <c r="D485" s="6" t="s">
        <v>608</v>
      </c>
      <c r="E485" s="6" t="s">
        <v>3</v>
      </c>
      <c r="F485" s="6" t="s">
        <v>22</v>
      </c>
      <c r="G485" s="6" t="s">
        <v>23</v>
      </c>
      <c r="H485" s="6" t="s">
        <v>24</v>
      </c>
      <c r="I485" s="6" t="s">
        <v>1348</v>
      </c>
      <c r="J485" s="12">
        <v>6608</v>
      </c>
      <c r="K485" s="12">
        <f t="shared" si="46"/>
        <v>5817.7280000000001</v>
      </c>
      <c r="L485" s="13">
        <v>22.4</v>
      </c>
      <c r="M485" s="13">
        <v>403.56</v>
      </c>
      <c r="N485" s="14">
        <f t="shared" si="45"/>
        <v>790.27200000000005</v>
      </c>
      <c r="O485" s="15">
        <v>236</v>
      </c>
      <c r="P485" s="16">
        <f t="shared" si="47"/>
        <v>6.9367285648280597E-2</v>
      </c>
      <c r="Q485" s="5" t="str">
        <f t="shared" si="48"/>
        <v>Low Then 10%</v>
      </c>
      <c r="R485" s="5" t="str">
        <f t="shared" si="49"/>
        <v>Low Then 20%</v>
      </c>
      <c r="S485" s="1" t="str">
        <f t="shared" si="50"/>
        <v>Below 10% COGS</v>
      </c>
    </row>
    <row r="486" spans="1:19">
      <c r="A486" s="5" t="s">
        <v>23</v>
      </c>
      <c r="B486" s="7" t="s">
        <v>24</v>
      </c>
      <c r="C486" s="6" t="s">
        <v>1349</v>
      </c>
      <c r="D486" s="6" t="s">
        <v>1350</v>
      </c>
      <c r="E486" s="6" t="s">
        <v>3</v>
      </c>
      <c r="F486" s="6" t="s">
        <v>22</v>
      </c>
      <c r="G486" s="6" t="s">
        <v>23</v>
      </c>
      <c r="H486" s="6" t="s">
        <v>24</v>
      </c>
      <c r="I486" s="6" t="s">
        <v>1348</v>
      </c>
      <c r="J486" s="12">
        <v>225</v>
      </c>
      <c r="K486" s="12">
        <f t="shared" si="46"/>
        <v>198</v>
      </c>
      <c r="L486" s="13">
        <v>0</v>
      </c>
      <c r="M486" s="13">
        <v>6.31</v>
      </c>
      <c r="N486" s="14">
        <f t="shared" si="45"/>
        <v>27</v>
      </c>
      <c r="O486" s="15">
        <v>15</v>
      </c>
      <c r="P486" s="16">
        <f t="shared" si="47"/>
        <v>3.18686868686869E-2</v>
      </c>
      <c r="Q486" s="5" t="str">
        <f t="shared" si="48"/>
        <v>Low Then 10%</v>
      </c>
      <c r="R486" s="5" t="str">
        <f t="shared" si="49"/>
        <v>Low Then 20%</v>
      </c>
      <c r="S486" s="1" t="str">
        <f t="shared" si="50"/>
        <v>Below 10% COGS</v>
      </c>
    </row>
    <row r="487" spans="1:19">
      <c r="A487" s="5" t="s">
        <v>23</v>
      </c>
      <c r="B487" s="7" t="s">
        <v>24</v>
      </c>
      <c r="C487" s="6" t="s">
        <v>1351</v>
      </c>
      <c r="D487" s="6" t="s">
        <v>602</v>
      </c>
      <c r="E487" s="6" t="s">
        <v>3</v>
      </c>
      <c r="F487" s="6" t="s">
        <v>22</v>
      </c>
      <c r="G487" s="6" t="s">
        <v>23</v>
      </c>
      <c r="H487" s="6" t="s">
        <v>24</v>
      </c>
      <c r="I487" s="6" t="s">
        <v>1348</v>
      </c>
      <c r="J487" s="12">
        <v>12640</v>
      </c>
      <c r="K487" s="12">
        <f t="shared" si="46"/>
        <v>11123.2132</v>
      </c>
      <c r="L487" s="13">
        <v>0.11</v>
      </c>
      <c r="M487" s="13">
        <v>675.45</v>
      </c>
      <c r="N487" s="14">
        <f t="shared" si="45"/>
        <v>1516.7868000000001</v>
      </c>
      <c r="O487" s="15">
        <v>395</v>
      </c>
      <c r="P487" s="16">
        <f t="shared" si="47"/>
        <v>6.0724359756046002E-2</v>
      </c>
      <c r="Q487" s="5" t="str">
        <f t="shared" si="48"/>
        <v>Low Then 10%</v>
      </c>
      <c r="R487" s="5" t="str">
        <f t="shared" si="49"/>
        <v>Low Then 20%</v>
      </c>
      <c r="S487" s="1" t="str">
        <f t="shared" si="50"/>
        <v>Below 10% COGS</v>
      </c>
    </row>
    <row r="488" spans="1:19">
      <c r="A488" s="5" t="s">
        <v>23</v>
      </c>
      <c r="B488" s="7" t="s">
        <v>24</v>
      </c>
      <c r="C488" s="6" t="s">
        <v>1352</v>
      </c>
      <c r="D488" s="6" t="s">
        <v>1353</v>
      </c>
      <c r="E488" s="6" t="s">
        <v>3</v>
      </c>
      <c r="F488" s="6" t="s">
        <v>22</v>
      </c>
      <c r="G488" s="6" t="s">
        <v>23</v>
      </c>
      <c r="H488" s="6" t="s">
        <v>24</v>
      </c>
      <c r="I488" s="6" t="s">
        <v>1348</v>
      </c>
      <c r="J488" s="12">
        <v>952</v>
      </c>
      <c r="K488" s="12">
        <f t="shared" si="46"/>
        <v>837.76</v>
      </c>
      <c r="L488" s="13">
        <v>0</v>
      </c>
      <c r="M488" s="13">
        <v>58.14</v>
      </c>
      <c r="N488" s="14">
        <f t="shared" si="45"/>
        <v>114.24</v>
      </c>
      <c r="O488" s="15">
        <v>34</v>
      </c>
      <c r="P488" s="16">
        <f t="shared" si="47"/>
        <v>6.9399350649350697E-2</v>
      </c>
      <c r="Q488" s="5" t="str">
        <f t="shared" si="48"/>
        <v>Low Then 10%</v>
      </c>
      <c r="R488" s="5" t="str">
        <f t="shared" si="49"/>
        <v>Low Then 20%</v>
      </c>
      <c r="S488" s="1" t="str">
        <f t="shared" si="50"/>
        <v>Below 10% COGS</v>
      </c>
    </row>
    <row r="489" spans="1:19">
      <c r="A489" s="5" t="s">
        <v>23</v>
      </c>
      <c r="B489" s="7" t="s">
        <v>24</v>
      </c>
      <c r="C489" s="6" t="s">
        <v>1354</v>
      </c>
      <c r="D489" s="6" t="s">
        <v>1355</v>
      </c>
      <c r="E489" s="6" t="s">
        <v>3</v>
      </c>
      <c r="F489" s="6" t="s">
        <v>22</v>
      </c>
      <c r="G489" s="6" t="s">
        <v>23</v>
      </c>
      <c r="H489" s="6" t="s">
        <v>24</v>
      </c>
      <c r="I489" s="6" t="s">
        <v>1348</v>
      </c>
      <c r="J489" s="12">
        <v>2106</v>
      </c>
      <c r="K489" s="12">
        <f t="shared" si="46"/>
        <v>1853.28</v>
      </c>
      <c r="L489" s="13">
        <v>0</v>
      </c>
      <c r="M489" s="13">
        <v>138.51</v>
      </c>
      <c r="N489" s="14">
        <f t="shared" si="45"/>
        <v>252.72</v>
      </c>
      <c r="O489" s="15">
        <v>81</v>
      </c>
      <c r="P489" s="16">
        <f t="shared" si="47"/>
        <v>7.4737762237762198E-2</v>
      </c>
      <c r="Q489" s="5" t="str">
        <f t="shared" si="48"/>
        <v>Low Then 10%</v>
      </c>
      <c r="R489" s="5" t="str">
        <f t="shared" si="49"/>
        <v>Low Then 20%</v>
      </c>
      <c r="S489" s="1" t="str">
        <f t="shared" si="50"/>
        <v>Below 10% COGS</v>
      </c>
    </row>
    <row r="490" spans="1:19">
      <c r="A490" s="5" t="s">
        <v>23</v>
      </c>
      <c r="B490" s="7" t="s">
        <v>24</v>
      </c>
      <c r="C490" s="6" t="s">
        <v>1356</v>
      </c>
      <c r="D490" s="6" t="s">
        <v>1357</v>
      </c>
      <c r="E490" s="6" t="s">
        <v>3</v>
      </c>
      <c r="F490" s="6" t="s">
        <v>22</v>
      </c>
      <c r="G490" s="6" t="s">
        <v>23</v>
      </c>
      <c r="H490" s="6" t="s">
        <v>24</v>
      </c>
      <c r="I490" s="6" t="s">
        <v>1348</v>
      </c>
      <c r="J490" s="12">
        <v>1344</v>
      </c>
      <c r="K490" s="12">
        <f t="shared" si="46"/>
        <v>1182.72</v>
      </c>
      <c r="L490" s="13">
        <v>0</v>
      </c>
      <c r="M490" s="13">
        <v>109.44</v>
      </c>
      <c r="N490" s="14">
        <f t="shared" si="45"/>
        <v>161.28</v>
      </c>
      <c r="O490" s="15">
        <v>64</v>
      </c>
      <c r="P490" s="16">
        <f t="shared" si="47"/>
        <v>9.2532467532467494E-2</v>
      </c>
      <c r="Q490" s="5" t="str">
        <f t="shared" si="48"/>
        <v>Low Then 10%</v>
      </c>
      <c r="R490" s="5" t="str">
        <f t="shared" si="49"/>
        <v>Low Then 20%</v>
      </c>
      <c r="S490" s="1" t="str">
        <f t="shared" si="50"/>
        <v>Below 10% COGS</v>
      </c>
    </row>
    <row r="491" spans="1:19">
      <c r="A491" s="5" t="s">
        <v>23</v>
      </c>
      <c r="B491" s="7" t="s">
        <v>24</v>
      </c>
      <c r="C491" s="6" t="s">
        <v>1358</v>
      </c>
      <c r="D491" s="6" t="s">
        <v>1359</v>
      </c>
      <c r="E491" s="6" t="s">
        <v>3</v>
      </c>
      <c r="F491" s="6" t="s">
        <v>22</v>
      </c>
      <c r="G491" s="6" t="s">
        <v>23</v>
      </c>
      <c r="H491" s="6" t="s">
        <v>24</v>
      </c>
      <c r="I491" s="6" t="s">
        <v>1348</v>
      </c>
      <c r="J491" s="12">
        <v>2870</v>
      </c>
      <c r="K491" s="12">
        <f t="shared" si="46"/>
        <v>2525.6</v>
      </c>
      <c r="L491" s="13">
        <v>0</v>
      </c>
      <c r="M491" s="13">
        <v>140.22</v>
      </c>
      <c r="N491" s="14">
        <f t="shared" si="45"/>
        <v>344.4</v>
      </c>
      <c r="O491" s="15">
        <v>82</v>
      </c>
      <c r="P491" s="16">
        <f t="shared" si="47"/>
        <v>5.5519480519480503E-2</v>
      </c>
      <c r="Q491" s="5" t="str">
        <f t="shared" si="48"/>
        <v>Low Then 10%</v>
      </c>
      <c r="R491" s="5" t="str">
        <f t="shared" si="49"/>
        <v>Low Then 20%</v>
      </c>
      <c r="S491" s="1" t="str">
        <f t="shared" si="50"/>
        <v>Below 10% COGS</v>
      </c>
    </row>
    <row r="492" spans="1:19">
      <c r="A492" s="5" t="s">
        <v>23</v>
      </c>
      <c r="B492" s="7" t="s">
        <v>24</v>
      </c>
      <c r="C492" s="6" t="s">
        <v>1360</v>
      </c>
      <c r="D492" s="6" t="s">
        <v>1361</v>
      </c>
      <c r="E492" s="6" t="s">
        <v>3</v>
      </c>
      <c r="F492" s="6" t="s">
        <v>22</v>
      </c>
      <c r="G492" s="6" t="s">
        <v>23</v>
      </c>
      <c r="H492" s="6" t="s">
        <v>24</v>
      </c>
      <c r="I492" s="6" t="s">
        <v>1348</v>
      </c>
      <c r="J492" s="12">
        <v>392</v>
      </c>
      <c r="K492" s="12">
        <f t="shared" si="46"/>
        <v>344.96</v>
      </c>
      <c r="L492" s="13">
        <v>0</v>
      </c>
      <c r="M492" s="13">
        <v>38.17</v>
      </c>
      <c r="N492" s="14">
        <f t="shared" si="45"/>
        <v>47.04</v>
      </c>
      <c r="O492" s="15">
        <v>14</v>
      </c>
      <c r="P492" s="16">
        <f t="shared" si="47"/>
        <v>0.11065051020408199</v>
      </c>
      <c r="Q492" s="5" t="str">
        <f t="shared" si="48"/>
        <v>High then 10%</v>
      </c>
      <c r="R492" s="5" t="str">
        <f t="shared" si="49"/>
        <v>Low Then 20%</v>
      </c>
      <c r="S492" s="1" t="str">
        <f t="shared" si="50"/>
        <v>10% To 20% COGS</v>
      </c>
    </row>
    <row r="493" spans="1:19">
      <c r="A493" s="5" t="s">
        <v>23</v>
      </c>
      <c r="B493" s="7" t="s">
        <v>24</v>
      </c>
      <c r="C493" s="6" t="s">
        <v>1362</v>
      </c>
      <c r="D493" s="6" t="s">
        <v>604</v>
      </c>
      <c r="E493" s="6" t="s">
        <v>3</v>
      </c>
      <c r="F493" s="6" t="s">
        <v>22</v>
      </c>
      <c r="G493" s="6" t="s">
        <v>23</v>
      </c>
      <c r="H493" s="6" t="s">
        <v>24</v>
      </c>
      <c r="I493" s="6" t="s">
        <v>1348</v>
      </c>
      <c r="J493" s="12">
        <v>6160</v>
      </c>
      <c r="K493" s="12">
        <f t="shared" si="46"/>
        <v>5423.1544000000004</v>
      </c>
      <c r="L493" s="13">
        <v>19.62</v>
      </c>
      <c r="M493" s="13">
        <v>329.17500000000001</v>
      </c>
      <c r="N493" s="14">
        <f t="shared" si="45"/>
        <v>736.84559999999999</v>
      </c>
      <c r="O493" s="15">
        <v>192.5</v>
      </c>
      <c r="P493" s="16">
        <f t="shared" si="47"/>
        <v>6.0698069005743198E-2</v>
      </c>
      <c r="Q493" s="5" t="str">
        <f t="shared" si="48"/>
        <v>Low Then 10%</v>
      </c>
      <c r="R493" s="5" t="str">
        <f t="shared" si="49"/>
        <v>Low Then 20%</v>
      </c>
      <c r="S493" s="1" t="str">
        <f t="shared" si="50"/>
        <v>Below 10% COGS</v>
      </c>
    </row>
    <row r="494" spans="1:19">
      <c r="A494" s="5" t="s">
        <v>23</v>
      </c>
      <c r="B494" s="7" t="s">
        <v>24</v>
      </c>
      <c r="C494" s="6" t="s">
        <v>1363</v>
      </c>
      <c r="D494" s="6" t="s">
        <v>1364</v>
      </c>
      <c r="E494" s="6" t="s">
        <v>3</v>
      </c>
      <c r="F494" s="6" t="s">
        <v>22</v>
      </c>
      <c r="G494" s="6" t="s">
        <v>23</v>
      </c>
      <c r="H494" s="6" t="s">
        <v>24</v>
      </c>
      <c r="I494" s="6" t="s">
        <v>1348</v>
      </c>
      <c r="J494" s="12">
        <v>552</v>
      </c>
      <c r="K494" s="12">
        <f t="shared" si="46"/>
        <v>485.76</v>
      </c>
      <c r="L494" s="13">
        <v>0</v>
      </c>
      <c r="M494" s="13">
        <v>39.33</v>
      </c>
      <c r="N494" s="14">
        <f t="shared" si="45"/>
        <v>66.239999999999995</v>
      </c>
      <c r="O494" s="15">
        <v>23</v>
      </c>
      <c r="P494" s="16">
        <f t="shared" si="47"/>
        <v>8.0965909090909102E-2</v>
      </c>
      <c r="Q494" s="5" t="str">
        <f t="shared" si="48"/>
        <v>Low Then 10%</v>
      </c>
      <c r="R494" s="5" t="str">
        <f t="shared" si="49"/>
        <v>Low Then 20%</v>
      </c>
      <c r="S494" s="1" t="str">
        <f t="shared" si="50"/>
        <v>Below 10% COGS</v>
      </c>
    </row>
    <row r="495" spans="1:19">
      <c r="A495" s="5" t="s">
        <v>23</v>
      </c>
      <c r="B495" s="7" t="s">
        <v>24</v>
      </c>
      <c r="C495" s="6" t="s">
        <v>1365</v>
      </c>
      <c r="D495" s="6" t="s">
        <v>1366</v>
      </c>
      <c r="E495" s="6" t="s">
        <v>3</v>
      </c>
      <c r="F495" s="6" t="s">
        <v>22</v>
      </c>
      <c r="G495" s="6" t="s">
        <v>23</v>
      </c>
      <c r="H495" s="6" t="s">
        <v>24</v>
      </c>
      <c r="I495" s="6" t="s">
        <v>1348</v>
      </c>
      <c r="J495" s="12">
        <v>1976</v>
      </c>
      <c r="K495" s="12">
        <f t="shared" si="46"/>
        <v>1741.19</v>
      </c>
      <c r="L495" s="13">
        <v>19.25</v>
      </c>
      <c r="M495" s="13">
        <v>10.92</v>
      </c>
      <c r="N495" s="14">
        <f t="shared" si="45"/>
        <v>234.81</v>
      </c>
      <c r="O495" s="15">
        <v>52</v>
      </c>
      <c r="P495" s="16">
        <f t="shared" si="47"/>
        <v>6.2715728898052499E-3</v>
      </c>
      <c r="Q495" s="5" t="str">
        <f t="shared" si="48"/>
        <v>Low Then 10%</v>
      </c>
      <c r="R495" s="5" t="str">
        <f t="shared" si="49"/>
        <v>Low Then 20%</v>
      </c>
      <c r="S495" s="1" t="str">
        <f t="shared" si="50"/>
        <v>Below 10% COGS</v>
      </c>
    </row>
    <row r="496" spans="1:19">
      <c r="A496" s="5" t="s">
        <v>23</v>
      </c>
      <c r="B496" s="7" t="s">
        <v>24</v>
      </c>
      <c r="C496" s="6" t="s">
        <v>1367</v>
      </c>
      <c r="D496" s="6" t="s">
        <v>1368</v>
      </c>
      <c r="E496" s="6" t="s">
        <v>3</v>
      </c>
      <c r="F496" s="6" t="s">
        <v>22</v>
      </c>
      <c r="G496" s="6" t="s">
        <v>23</v>
      </c>
      <c r="H496" s="6" t="s">
        <v>24</v>
      </c>
      <c r="I496" s="6" t="s">
        <v>1348</v>
      </c>
      <c r="J496" s="12">
        <v>912</v>
      </c>
      <c r="K496" s="12">
        <f t="shared" si="46"/>
        <v>802.56</v>
      </c>
      <c r="L496" s="13">
        <v>0</v>
      </c>
      <c r="M496" s="13">
        <v>79.834999999999994</v>
      </c>
      <c r="N496" s="14">
        <f t="shared" si="45"/>
        <v>109.44</v>
      </c>
      <c r="O496" s="15">
        <v>24</v>
      </c>
      <c r="P496" s="16">
        <f t="shared" si="47"/>
        <v>9.9475428628389206E-2</v>
      </c>
      <c r="Q496" s="5" t="str">
        <f t="shared" si="48"/>
        <v>Low Then 10%</v>
      </c>
      <c r="R496" s="5" t="str">
        <f t="shared" si="49"/>
        <v>Low Then 20%</v>
      </c>
      <c r="S496" s="1" t="str">
        <f t="shared" si="50"/>
        <v>Below 10% COGS</v>
      </c>
    </row>
    <row r="497" spans="1:19">
      <c r="A497" s="5" t="s">
        <v>23</v>
      </c>
      <c r="B497" s="7" t="s">
        <v>24</v>
      </c>
      <c r="C497" s="6" t="s">
        <v>1369</v>
      </c>
      <c r="D497" s="6" t="s">
        <v>1370</v>
      </c>
      <c r="E497" s="6" t="s">
        <v>3</v>
      </c>
      <c r="F497" s="6" t="s">
        <v>22</v>
      </c>
      <c r="G497" s="6" t="s">
        <v>23</v>
      </c>
      <c r="H497" s="6" t="s">
        <v>24</v>
      </c>
      <c r="I497" s="6" t="s">
        <v>1348</v>
      </c>
      <c r="J497" s="12">
        <v>1136</v>
      </c>
      <c r="K497" s="12">
        <f t="shared" si="46"/>
        <v>1000.256</v>
      </c>
      <c r="L497" s="13">
        <v>4.8</v>
      </c>
      <c r="M497" s="13">
        <v>269.8</v>
      </c>
      <c r="N497" s="14">
        <f t="shared" si="45"/>
        <v>135.744</v>
      </c>
      <c r="O497" s="15">
        <v>142</v>
      </c>
      <c r="P497" s="16">
        <f t="shared" si="47"/>
        <v>0.26973094887708698</v>
      </c>
      <c r="Q497" s="5" t="str">
        <f t="shared" si="48"/>
        <v>High then 10%</v>
      </c>
      <c r="R497" s="5" t="str">
        <f t="shared" si="49"/>
        <v>High Then 20%</v>
      </c>
      <c r="S497" s="1" t="str">
        <f t="shared" si="50"/>
        <v>20% To 30% COGS</v>
      </c>
    </row>
    <row r="498" spans="1:19">
      <c r="A498" s="5" t="s">
        <v>23</v>
      </c>
      <c r="B498" s="7" t="s">
        <v>24</v>
      </c>
      <c r="C498" s="6" t="s">
        <v>1371</v>
      </c>
      <c r="D498" s="6" t="s">
        <v>1372</v>
      </c>
      <c r="E498" s="6" t="s">
        <v>3</v>
      </c>
      <c r="F498" s="6" t="s">
        <v>22</v>
      </c>
      <c r="G498" s="6" t="s">
        <v>23</v>
      </c>
      <c r="H498" s="6" t="s">
        <v>24</v>
      </c>
      <c r="I498" s="6" t="s">
        <v>1373</v>
      </c>
      <c r="J498" s="12">
        <v>521</v>
      </c>
      <c r="K498" s="12">
        <f t="shared" si="46"/>
        <v>458.48</v>
      </c>
      <c r="L498" s="13">
        <v>0</v>
      </c>
      <c r="M498" s="13">
        <v>40.06</v>
      </c>
      <c r="N498" s="14">
        <f t="shared" si="45"/>
        <v>62.52</v>
      </c>
      <c r="O498" s="15">
        <v>14.5</v>
      </c>
      <c r="P498" s="16">
        <f t="shared" si="47"/>
        <v>8.7375676147269196E-2</v>
      </c>
      <c r="Q498" s="5" t="str">
        <f t="shared" si="48"/>
        <v>Low Then 10%</v>
      </c>
      <c r="R498" s="5" t="str">
        <f t="shared" si="49"/>
        <v>Low Then 20%</v>
      </c>
      <c r="S498" s="1" t="str">
        <f t="shared" si="50"/>
        <v>Below 10% COGS</v>
      </c>
    </row>
    <row r="499" spans="1:19">
      <c r="A499" s="5" t="s">
        <v>23</v>
      </c>
      <c r="B499" s="7" t="s">
        <v>24</v>
      </c>
      <c r="C499" s="6" t="s">
        <v>1374</v>
      </c>
      <c r="D499" s="6" t="s">
        <v>1375</v>
      </c>
      <c r="E499" s="6" t="s">
        <v>3</v>
      </c>
      <c r="F499" s="6" t="s">
        <v>22</v>
      </c>
      <c r="G499" s="6" t="s">
        <v>23</v>
      </c>
      <c r="H499" s="6" t="s">
        <v>24</v>
      </c>
      <c r="I499" s="6" t="s">
        <v>1373</v>
      </c>
      <c r="J499" s="12">
        <v>260</v>
      </c>
      <c r="K499" s="12">
        <f t="shared" si="46"/>
        <v>228.8</v>
      </c>
      <c r="L499" s="13">
        <v>0</v>
      </c>
      <c r="M499" s="13">
        <v>34.51</v>
      </c>
      <c r="N499" s="14">
        <f t="shared" si="45"/>
        <v>31.2</v>
      </c>
      <c r="O499" s="15">
        <v>7</v>
      </c>
      <c r="P499" s="16">
        <f t="shared" si="47"/>
        <v>0.15083041958042001</v>
      </c>
      <c r="Q499" s="5" t="str">
        <f t="shared" si="48"/>
        <v>High then 10%</v>
      </c>
      <c r="R499" s="5" t="str">
        <f t="shared" si="49"/>
        <v>Low Then 20%</v>
      </c>
      <c r="S499" s="1" t="str">
        <f t="shared" si="50"/>
        <v>10% To 20% COGS</v>
      </c>
    </row>
    <row r="500" spans="1:19">
      <c r="A500" s="5" t="s">
        <v>23</v>
      </c>
      <c r="B500" s="7" t="s">
        <v>24</v>
      </c>
      <c r="C500" s="6" t="s">
        <v>1376</v>
      </c>
      <c r="D500" s="6" t="s">
        <v>1377</v>
      </c>
      <c r="E500" s="6" t="s">
        <v>3</v>
      </c>
      <c r="F500" s="6" t="s">
        <v>22</v>
      </c>
      <c r="G500" s="6" t="s">
        <v>23</v>
      </c>
      <c r="H500" s="6" t="s">
        <v>24</v>
      </c>
      <c r="I500" s="6" t="s">
        <v>1373</v>
      </c>
      <c r="J500" s="12">
        <v>2396</v>
      </c>
      <c r="K500" s="12">
        <f t="shared" si="46"/>
        <v>2108.48</v>
      </c>
      <c r="L500" s="13">
        <v>0</v>
      </c>
      <c r="M500" s="13">
        <v>334.05</v>
      </c>
      <c r="N500" s="14">
        <f t="shared" ref="N500:N563" si="51">(J500-L500)*12%</f>
        <v>287.52</v>
      </c>
      <c r="O500" s="15">
        <v>65.5</v>
      </c>
      <c r="P500" s="16">
        <f t="shared" si="47"/>
        <v>0.15843166641372</v>
      </c>
      <c r="Q500" s="5" t="str">
        <f t="shared" si="48"/>
        <v>High then 10%</v>
      </c>
      <c r="R500" s="5" t="str">
        <f t="shared" si="49"/>
        <v>Low Then 20%</v>
      </c>
      <c r="S500" s="1" t="str">
        <f t="shared" si="50"/>
        <v>10% To 20% COGS</v>
      </c>
    </row>
    <row r="501" spans="1:19">
      <c r="A501" s="5" t="s">
        <v>23</v>
      </c>
      <c r="B501" s="7" t="s">
        <v>24</v>
      </c>
      <c r="C501" s="6" t="s">
        <v>1378</v>
      </c>
      <c r="D501" s="6" t="s">
        <v>597</v>
      </c>
      <c r="E501" s="6" t="s">
        <v>3</v>
      </c>
      <c r="F501" s="6" t="s">
        <v>22</v>
      </c>
      <c r="G501" s="6" t="s">
        <v>23</v>
      </c>
      <c r="H501" s="6" t="s">
        <v>24</v>
      </c>
      <c r="I501" s="6" t="s">
        <v>1373</v>
      </c>
      <c r="J501" s="12">
        <v>10621</v>
      </c>
      <c r="K501" s="12">
        <f t="shared" si="46"/>
        <v>9347.848</v>
      </c>
      <c r="L501" s="13">
        <v>11.4</v>
      </c>
      <c r="M501" s="13">
        <v>969.267199290853</v>
      </c>
      <c r="N501" s="14">
        <f t="shared" si="51"/>
        <v>1273.152</v>
      </c>
      <c r="O501" s="15">
        <v>287</v>
      </c>
      <c r="P501" s="16">
        <f t="shared" si="47"/>
        <v>0.10368880616061101</v>
      </c>
      <c r="Q501" s="5" t="str">
        <f t="shared" si="48"/>
        <v>High then 10%</v>
      </c>
      <c r="R501" s="5" t="str">
        <f t="shared" si="49"/>
        <v>Low Then 20%</v>
      </c>
      <c r="S501" s="1" t="str">
        <f t="shared" si="50"/>
        <v>10% To 20% COGS</v>
      </c>
    </row>
    <row r="502" spans="1:19">
      <c r="A502" s="5" t="s">
        <v>23</v>
      </c>
      <c r="B502" s="7" t="s">
        <v>24</v>
      </c>
      <c r="C502" s="6" t="s">
        <v>1379</v>
      </c>
      <c r="D502" s="6" t="s">
        <v>1380</v>
      </c>
      <c r="E502" s="6" t="s">
        <v>3</v>
      </c>
      <c r="F502" s="6" t="s">
        <v>22</v>
      </c>
      <c r="G502" s="6" t="s">
        <v>23</v>
      </c>
      <c r="H502" s="6" t="s">
        <v>24</v>
      </c>
      <c r="I502" s="6" t="s">
        <v>1373</v>
      </c>
      <c r="J502" s="12">
        <v>1736</v>
      </c>
      <c r="K502" s="12">
        <f t="shared" si="46"/>
        <v>1527.68</v>
      </c>
      <c r="L502" s="13">
        <v>0</v>
      </c>
      <c r="M502" s="13">
        <v>288.10000000000002</v>
      </c>
      <c r="N502" s="14">
        <f t="shared" si="51"/>
        <v>208.32</v>
      </c>
      <c r="O502" s="15">
        <v>44</v>
      </c>
      <c r="P502" s="16">
        <f t="shared" si="47"/>
        <v>0.18858661499790499</v>
      </c>
      <c r="Q502" s="5" t="str">
        <f t="shared" si="48"/>
        <v>High then 10%</v>
      </c>
      <c r="R502" s="5" t="str">
        <f t="shared" si="49"/>
        <v>Low Then 20%</v>
      </c>
      <c r="S502" s="1" t="str">
        <f t="shared" si="50"/>
        <v>10% To 20% COGS</v>
      </c>
    </row>
    <row r="503" spans="1:19">
      <c r="A503" s="5" t="s">
        <v>23</v>
      </c>
      <c r="B503" s="7" t="s">
        <v>24</v>
      </c>
      <c r="C503" s="6" t="s">
        <v>1381</v>
      </c>
      <c r="D503" s="6" t="s">
        <v>1382</v>
      </c>
      <c r="E503" s="6" t="s">
        <v>3</v>
      </c>
      <c r="F503" s="6" t="s">
        <v>22</v>
      </c>
      <c r="G503" s="6" t="s">
        <v>23</v>
      </c>
      <c r="H503" s="6" t="s">
        <v>24</v>
      </c>
      <c r="I503" s="6" t="s">
        <v>1373</v>
      </c>
      <c r="J503" s="12">
        <v>2208</v>
      </c>
      <c r="K503" s="12">
        <f t="shared" si="46"/>
        <v>1943.04</v>
      </c>
      <c r="L503" s="13">
        <v>0</v>
      </c>
      <c r="M503" s="13">
        <v>74.88</v>
      </c>
      <c r="N503" s="14">
        <f t="shared" si="51"/>
        <v>264.95999999999998</v>
      </c>
      <c r="O503" s="15">
        <v>60</v>
      </c>
      <c r="P503" s="16">
        <f t="shared" si="47"/>
        <v>3.8537549407114603E-2</v>
      </c>
      <c r="Q503" s="5" t="str">
        <f t="shared" si="48"/>
        <v>Low Then 10%</v>
      </c>
      <c r="R503" s="5" t="str">
        <f t="shared" si="49"/>
        <v>Low Then 20%</v>
      </c>
      <c r="S503" s="1" t="str">
        <f t="shared" si="50"/>
        <v>Below 10% COGS</v>
      </c>
    </row>
    <row r="504" spans="1:19">
      <c r="A504" s="5" t="s">
        <v>23</v>
      </c>
      <c r="B504" s="7" t="s">
        <v>24</v>
      </c>
      <c r="C504" s="6" t="s">
        <v>1383</v>
      </c>
      <c r="D504" s="6" t="s">
        <v>1384</v>
      </c>
      <c r="E504" s="6" t="s">
        <v>3</v>
      </c>
      <c r="F504" s="6" t="s">
        <v>22</v>
      </c>
      <c r="G504" s="6" t="s">
        <v>23</v>
      </c>
      <c r="H504" s="6" t="s">
        <v>24</v>
      </c>
      <c r="I504" s="6" t="s">
        <v>1373</v>
      </c>
      <c r="J504" s="12">
        <v>4344</v>
      </c>
      <c r="K504" s="12">
        <f t="shared" si="46"/>
        <v>3824.4</v>
      </c>
      <c r="L504" s="13">
        <v>14</v>
      </c>
      <c r="M504" s="13">
        <v>471.84333333333302</v>
      </c>
      <c r="N504" s="14">
        <f t="shared" si="51"/>
        <v>519.6</v>
      </c>
      <c r="O504" s="15">
        <v>117</v>
      </c>
      <c r="P504" s="16">
        <f t="shared" si="47"/>
        <v>0.123377087473416</v>
      </c>
      <c r="Q504" s="5" t="str">
        <f t="shared" si="48"/>
        <v>High then 10%</v>
      </c>
      <c r="R504" s="5" t="str">
        <f t="shared" si="49"/>
        <v>Low Then 20%</v>
      </c>
      <c r="S504" s="1" t="str">
        <f t="shared" si="50"/>
        <v>10% To 20% COGS</v>
      </c>
    </row>
    <row r="505" spans="1:19">
      <c r="A505" s="5" t="s">
        <v>23</v>
      </c>
      <c r="B505" s="7" t="s">
        <v>24</v>
      </c>
      <c r="C505" s="6" t="s">
        <v>1385</v>
      </c>
      <c r="D505" s="6" t="s">
        <v>1386</v>
      </c>
      <c r="E505" s="6" t="s">
        <v>3</v>
      </c>
      <c r="F505" s="6" t="s">
        <v>22</v>
      </c>
      <c r="G505" s="6" t="s">
        <v>23</v>
      </c>
      <c r="H505" s="6" t="s">
        <v>24</v>
      </c>
      <c r="I505" s="6" t="s">
        <v>1387</v>
      </c>
      <c r="J505" s="12">
        <v>1410</v>
      </c>
      <c r="K505" s="12">
        <f t="shared" si="46"/>
        <v>1244.2560000000001</v>
      </c>
      <c r="L505" s="13">
        <v>28.8</v>
      </c>
      <c r="M505" s="13">
        <v>225.4325</v>
      </c>
      <c r="N505" s="14">
        <f t="shared" si="51"/>
        <v>165.744</v>
      </c>
      <c r="O505" s="15">
        <v>30</v>
      </c>
      <c r="P505" s="16">
        <f t="shared" si="47"/>
        <v>0.181178551680683</v>
      </c>
      <c r="Q505" s="5" t="str">
        <f t="shared" si="48"/>
        <v>High then 10%</v>
      </c>
      <c r="R505" s="5" t="str">
        <f t="shared" si="49"/>
        <v>Low Then 20%</v>
      </c>
      <c r="S505" s="1" t="str">
        <f t="shared" si="50"/>
        <v>10% To 20% COGS</v>
      </c>
    </row>
    <row r="506" spans="1:19">
      <c r="A506" s="5" t="s">
        <v>23</v>
      </c>
      <c r="B506" s="7" t="s">
        <v>24</v>
      </c>
      <c r="C506" s="6" t="s">
        <v>1388</v>
      </c>
      <c r="D506" s="6" t="s">
        <v>1389</v>
      </c>
      <c r="E506" s="6" t="s">
        <v>3</v>
      </c>
      <c r="F506" s="6" t="s">
        <v>22</v>
      </c>
      <c r="G506" s="6" t="s">
        <v>23</v>
      </c>
      <c r="H506" s="6" t="s">
        <v>24</v>
      </c>
      <c r="I506" s="6" t="s">
        <v>1387</v>
      </c>
      <c r="J506" s="12">
        <v>1659</v>
      </c>
      <c r="K506" s="12">
        <f t="shared" si="46"/>
        <v>1459.92</v>
      </c>
      <c r="L506" s="13">
        <v>0</v>
      </c>
      <c r="M506" s="13">
        <v>176.6925</v>
      </c>
      <c r="N506" s="14">
        <f t="shared" si="51"/>
        <v>199.08</v>
      </c>
      <c r="O506" s="15">
        <v>36</v>
      </c>
      <c r="P506" s="16">
        <f t="shared" si="47"/>
        <v>0.121028891994082</v>
      </c>
      <c r="Q506" s="5" t="str">
        <f t="shared" si="48"/>
        <v>High then 10%</v>
      </c>
      <c r="R506" s="5" t="str">
        <f t="shared" si="49"/>
        <v>Low Then 20%</v>
      </c>
      <c r="S506" s="1" t="str">
        <f t="shared" si="50"/>
        <v>10% To 20% COGS</v>
      </c>
    </row>
    <row r="507" spans="1:19">
      <c r="A507" s="5" t="s">
        <v>23</v>
      </c>
      <c r="B507" s="7" t="s">
        <v>24</v>
      </c>
      <c r="C507" s="6" t="s">
        <v>1390</v>
      </c>
      <c r="D507" s="6" t="s">
        <v>1391</v>
      </c>
      <c r="E507" s="6" t="s">
        <v>3</v>
      </c>
      <c r="F507" s="6" t="s">
        <v>22</v>
      </c>
      <c r="G507" s="6" t="s">
        <v>23</v>
      </c>
      <c r="H507" s="6" t="s">
        <v>24</v>
      </c>
      <c r="I507" s="6" t="s">
        <v>1387</v>
      </c>
      <c r="J507" s="12">
        <v>1821</v>
      </c>
      <c r="K507" s="12">
        <f t="shared" si="46"/>
        <v>1602.48</v>
      </c>
      <c r="L507" s="13">
        <v>0</v>
      </c>
      <c r="M507" s="13">
        <v>209.73</v>
      </c>
      <c r="N507" s="14">
        <f t="shared" si="51"/>
        <v>218.52</v>
      </c>
      <c r="O507" s="15">
        <v>39</v>
      </c>
      <c r="P507" s="16">
        <f t="shared" si="47"/>
        <v>0.13087838849782801</v>
      </c>
      <c r="Q507" s="5" t="str">
        <f t="shared" si="48"/>
        <v>High then 10%</v>
      </c>
      <c r="R507" s="5" t="str">
        <f t="shared" si="49"/>
        <v>Low Then 20%</v>
      </c>
      <c r="S507" s="1" t="str">
        <f t="shared" si="50"/>
        <v>10% To 20% COGS</v>
      </c>
    </row>
    <row r="508" spans="1:19">
      <c r="A508" s="5" t="s">
        <v>23</v>
      </c>
      <c r="B508" s="7" t="s">
        <v>24</v>
      </c>
      <c r="C508" s="6" t="s">
        <v>1392</v>
      </c>
      <c r="D508" s="6" t="s">
        <v>1393</v>
      </c>
      <c r="E508" s="6" t="s">
        <v>3</v>
      </c>
      <c r="F508" s="6" t="s">
        <v>22</v>
      </c>
      <c r="G508" s="6" t="s">
        <v>23</v>
      </c>
      <c r="H508" s="6" t="s">
        <v>24</v>
      </c>
      <c r="I508" s="6" t="s">
        <v>1394</v>
      </c>
      <c r="J508" s="12">
        <v>375</v>
      </c>
      <c r="K508" s="12">
        <f t="shared" si="46"/>
        <v>330</v>
      </c>
      <c r="L508" s="13">
        <v>0</v>
      </c>
      <c r="M508" s="13">
        <v>61.3</v>
      </c>
      <c r="N508" s="14">
        <f t="shared" si="51"/>
        <v>45</v>
      </c>
      <c r="O508" s="15">
        <v>6</v>
      </c>
      <c r="P508" s="16">
        <f t="shared" si="47"/>
        <v>0.18575757575757601</v>
      </c>
      <c r="Q508" s="5" t="str">
        <f t="shared" si="48"/>
        <v>High then 10%</v>
      </c>
      <c r="R508" s="5" t="str">
        <f t="shared" si="49"/>
        <v>Low Then 20%</v>
      </c>
      <c r="S508" s="1" t="str">
        <f t="shared" si="50"/>
        <v>10% To 20% COGS</v>
      </c>
    </row>
    <row r="509" spans="1:19">
      <c r="A509" s="5" t="s">
        <v>23</v>
      </c>
      <c r="B509" s="7" t="s">
        <v>24</v>
      </c>
      <c r="C509" s="6" t="s">
        <v>1395</v>
      </c>
      <c r="D509" s="6" t="s">
        <v>1396</v>
      </c>
      <c r="E509" s="6" t="s">
        <v>3</v>
      </c>
      <c r="F509" s="6" t="s">
        <v>22</v>
      </c>
      <c r="G509" s="6" t="s">
        <v>23</v>
      </c>
      <c r="H509" s="6" t="s">
        <v>24</v>
      </c>
      <c r="I509" s="6" t="s">
        <v>1394</v>
      </c>
      <c r="J509" s="12">
        <v>165</v>
      </c>
      <c r="K509" s="12">
        <f t="shared" si="46"/>
        <v>145.19999999999999</v>
      </c>
      <c r="L509" s="13">
        <v>0</v>
      </c>
      <c r="M509" s="13">
        <v>12.95</v>
      </c>
      <c r="N509" s="14">
        <f t="shared" si="51"/>
        <v>19.8</v>
      </c>
      <c r="O509" s="15">
        <v>3</v>
      </c>
      <c r="P509" s="16">
        <f t="shared" si="47"/>
        <v>8.9187327823691501E-2</v>
      </c>
      <c r="Q509" s="5" t="str">
        <f t="shared" si="48"/>
        <v>Low Then 10%</v>
      </c>
      <c r="R509" s="5" t="str">
        <f t="shared" si="49"/>
        <v>Low Then 20%</v>
      </c>
      <c r="S509" s="1" t="str">
        <f t="shared" si="50"/>
        <v>Below 10% COGS</v>
      </c>
    </row>
    <row r="510" spans="1:19">
      <c r="A510" s="5" t="s">
        <v>23</v>
      </c>
      <c r="B510" s="7" t="s">
        <v>24</v>
      </c>
      <c r="C510" s="6" t="s">
        <v>1397</v>
      </c>
      <c r="D510" s="6" t="s">
        <v>1398</v>
      </c>
      <c r="E510" s="6" t="s">
        <v>3</v>
      </c>
      <c r="F510" s="6" t="s">
        <v>22</v>
      </c>
      <c r="G510" s="6" t="s">
        <v>23</v>
      </c>
      <c r="H510" s="6" t="s">
        <v>24</v>
      </c>
      <c r="I510" s="6" t="s">
        <v>1394</v>
      </c>
      <c r="J510" s="12">
        <v>2090</v>
      </c>
      <c r="K510" s="12">
        <f t="shared" si="46"/>
        <v>1839.2</v>
      </c>
      <c r="L510" s="13">
        <v>0</v>
      </c>
      <c r="M510" s="13">
        <v>171.83500000000001</v>
      </c>
      <c r="N510" s="14">
        <f t="shared" si="51"/>
        <v>250.8</v>
      </c>
      <c r="O510" s="15">
        <v>38</v>
      </c>
      <c r="P510" s="16">
        <f t="shared" si="47"/>
        <v>9.3429208351457196E-2</v>
      </c>
      <c r="Q510" s="5" t="str">
        <f t="shared" si="48"/>
        <v>Low Then 10%</v>
      </c>
      <c r="R510" s="5" t="str">
        <f t="shared" si="49"/>
        <v>Low Then 20%</v>
      </c>
      <c r="S510" s="1" t="str">
        <f t="shared" si="50"/>
        <v>Below 10% COGS</v>
      </c>
    </row>
    <row r="511" spans="1:19">
      <c r="A511" s="5" t="s">
        <v>23</v>
      </c>
      <c r="B511" s="7" t="s">
        <v>24</v>
      </c>
      <c r="C511" s="6" t="s">
        <v>1399</v>
      </c>
      <c r="D511" s="6" t="s">
        <v>1400</v>
      </c>
      <c r="E511" s="6" t="s">
        <v>3</v>
      </c>
      <c r="F511" s="6" t="s">
        <v>22</v>
      </c>
      <c r="G511" s="6" t="s">
        <v>23</v>
      </c>
      <c r="H511" s="6" t="s">
        <v>24</v>
      </c>
      <c r="I511" s="6" t="s">
        <v>1394</v>
      </c>
      <c r="J511" s="12">
        <v>3050</v>
      </c>
      <c r="K511" s="12">
        <f t="shared" si="46"/>
        <v>2686.4</v>
      </c>
      <c r="L511" s="13">
        <v>20</v>
      </c>
      <c r="M511" s="13">
        <v>63.113333333333301</v>
      </c>
      <c r="N511" s="14">
        <f t="shared" si="51"/>
        <v>363.6</v>
      </c>
      <c r="O511" s="15">
        <v>61</v>
      </c>
      <c r="P511" s="16">
        <f t="shared" si="47"/>
        <v>2.3493647012110399E-2</v>
      </c>
      <c r="Q511" s="5" t="str">
        <f t="shared" si="48"/>
        <v>Low Then 10%</v>
      </c>
      <c r="R511" s="5" t="str">
        <f t="shared" si="49"/>
        <v>Low Then 20%</v>
      </c>
      <c r="S511" s="1" t="str">
        <f t="shared" si="50"/>
        <v>Below 10% COGS</v>
      </c>
    </row>
    <row r="512" spans="1:19">
      <c r="A512" s="5" t="s">
        <v>23</v>
      </c>
      <c r="B512" s="7" t="s">
        <v>24</v>
      </c>
      <c r="C512" s="6" t="s">
        <v>1401</v>
      </c>
      <c r="D512" s="6" t="s">
        <v>1402</v>
      </c>
      <c r="E512" s="6" t="s">
        <v>3</v>
      </c>
      <c r="F512" s="6" t="s">
        <v>22</v>
      </c>
      <c r="G512" s="6" t="s">
        <v>23</v>
      </c>
      <c r="H512" s="6" t="s">
        <v>24</v>
      </c>
      <c r="I512" s="6" t="s">
        <v>1394</v>
      </c>
      <c r="J512" s="12">
        <v>250</v>
      </c>
      <c r="K512" s="12">
        <f t="shared" si="46"/>
        <v>220</v>
      </c>
      <c r="L512" s="13">
        <v>0</v>
      </c>
      <c r="M512" s="13">
        <v>47.32</v>
      </c>
      <c r="N512" s="14">
        <f t="shared" si="51"/>
        <v>30</v>
      </c>
      <c r="O512" s="15">
        <v>4</v>
      </c>
      <c r="P512" s="16">
        <f t="shared" si="47"/>
        <v>0.215090909090909</v>
      </c>
      <c r="Q512" s="5" t="str">
        <f t="shared" si="48"/>
        <v>High then 10%</v>
      </c>
      <c r="R512" s="5" t="str">
        <f t="shared" si="49"/>
        <v>High Then 20%</v>
      </c>
      <c r="S512" s="1" t="str">
        <f t="shared" si="50"/>
        <v>20% To 30% COGS</v>
      </c>
    </row>
    <row r="513" spans="1:19">
      <c r="A513" s="5" t="s">
        <v>23</v>
      </c>
      <c r="B513" s="7" t="s">
        <v>24</v>
      </c>
      <c r="C513" s="6" t="s">
        <v>1403</v>
      </c>
      <c r="D513" s="6" t="s">
        <v>1404</v>
      </c>
      <c r="E513" s="6" t="s">
        <v>3</v>
      </c>
      <c r="F513" s="6" t="s">
        <v>22</v>
      </c>
      <c r="G513" s="6" t="s">
        <v>23</v>
      </c>
      <c r="H513" s="6" t="s">
        <v>24</v>
      </c>
      <c r="I513" s="6" t="s">
        <v>1394</v>
      </c>
      <c r="J513" s="12">
        <v>220</v>
      </c>
      <c r="K513" s="12">
        <f t="shared" si="46"/>
        <v>193.6</v>
      </c>
      <c r="L513" s="13">
        <v>0</v>
      </c>
      <c r="M513" s="13">
        <v>64.930000000000007</v>
      </c>
      <c r="N513" s="14">
        <f t="shared" si="51"/>
        <v>26.4</v>
      </c>
      <c r="O513" s="15">
        <v>4</v>
      </c>
      <c r="P513" s="16">
        <f t="shared" si="47"/>
        <v>0.33538223140495899</v>
      </c>
      <c r="Q513" s="5" t="str">
        <f t="shared" si="48"/>
        <v>High then 10%</v>
      </c>
      <c r="R513" s="5" t="str">
        <f t="shared" si="49"/>
        <v>High Then 20%</v>
      </c>
      <c r="S513" s="1" t="str">
        <f t="shared" si="50"/>
        <v>Above 30% COGS</v>
      </c>
    </row>
    <row r="514" spans="1:19">
      <c r="A514" s="5" t="s">
        <v>23</v>
      </c>
      <c r="B514" s="7" t="s">
        <v>24</v>
      </c>
      <c r="C514" s="6" t="s">
        <v>1405</v>
      </c>
      <c r="D514" s="6" t="s">
        <v>1406</v>
      </c>
      <c r="E514" s="6" t="s">
        <v>3</v>
      </c>
      <c r="F514" s="6" t="s">
        <v>22</v>
      </c>
      <c r="G514" s="6" t="s">
        <v>23</v>
      </c>
      <c r="H514" s="6" t="s">
        <v>24</v>
      </c>
      <c r="I514" s="6" t="s">
        <v>1394</v>
      </c>
      <c r="J514" s="12">
        <v>60</v>
      </c>
      <c r="K514" s="12">
        <f t="shared" ref="K514:K577" si="52">J514-N514</f>
        <v>52.8</v>
      </c>
      <c r="L514" s="13">
        <v>0</v>
      </c>
      <c r="M514" s="13">
        <v>7.44</v>
      </c>
      <c r="N514" s="14">
        <f t="shared" si="51"/>
        <v>7.2</v>
      </c>
      <c r="O514" s="15">
        <v>1</v>
      </c>
      <c r="P514" s="16">
        <f t="shared" ref="P514:P577" si="53">IFERROR(M514/K514,100%)</f>
        <v>0.14090909090909101</v>
      </c>
      <c r="Q514" s="5" t="str">
        <f t="shared" ref="Q514:Q577" si="54">IF(P514&gt;10%,"High then 10%","Low Then 10%")</f>
        <v>High then 10%</v>
      </c>
      <c r="R514" s="5" t="str">
        <f t="shared" ref="R514:R577" si="55">IF(P514&gt;20%,"High Then 20%","Low Then 20%")</f>
        <v>Low Then 20%</v>
      </c>
      <c r="S514" s="1" t="str">
        <f t="shared" ref="S514:S577" si="56">IF(P514=100%,"Modifier",IF(P514&gt;30%,"Above 30% COGS",IF(P514&gt;20%,"20% To 30% COGS",IF(P514&gt;10%,"10% To 20% COGS",IF(P514&gt;0%,"Below 10% COGS","Open Items")))))</f>
        <v>10% To 20% COGS</v>
      </c>
    </row>
    <row r="515" spans="1:19">
      <c r="A515" s="5" t="s">
        <v>23</v>
      </c>
      <c r="B515" s="7" t="s">
        <v>24</v>
      </c>
      <c r="C515" s="6" t="s">
        <v>1407</v>
      </c>
      <c r="D515" s="6" t="s">
        <v>1408</v>
      </c>
      <c r="E515" s="6" t="s">
        <v>3</v>
      </c>
      <c r="F515" s="6" t="s">
        <v>22</v>
      </c>
      <c r="G515" s="6" t="s">
        <v>23</v>
      </c>
      <c r="H515" s="6" t="s">
        <v>24</v>
      </c>
      <c r="I515" s="6" t="s">
        <v>1394</v>
      </c>
      <c r="J515" s="12">
        <v>720</v>
      </c>
      <c r="K515" s="12">
        <f t="shared" si="52"/>
        <v>633.6</v>
      </c>
      <c r="L515" s="13">
        <v>0</v>
      </c>
      <c r="M515" s="13">
        <v>48.75</v>
      </c>
      <c r="N515" s="14">
        <f t="shared" si="51"/>
        <v>86.4</v>
      </c>
      <c r="O515" s="15">
        <v>12</v>
      </c>
      <c r="P515" s="16">
        <f t="shared" si="53"/>
        <v>7.6941287878787901E-2</v>
      </c>
      <c r="Q515" s="5" t="str">
        <f t="shared" si="54"/>
        <v>Low Then 10%</v>
      </c>
      <c r="R515" s="5" t="str">
        <f t="shared" si="55"/>
        <v>Low Then 20%</v>
      </c>
      <c r="S515" s="1" t="str">
        <f t="shared" si="56"/>
        <v>Below 10% COGS</v>
      </c>
    </row>
    <row r="516" spans="1:19">
      <c r="A516" s="5" t="s">
        <v>23</v>
      </c>
      <c r="B516" s="7" t="s">
        <v>24</v>
      </c>
      <c r="C516" s="6" t="s">
        <v>1409</v>
      </c>
      <c r="D516" s="6" t="s">
        <v>1410</v>
      </c>
      <c r="E516" s="6" t="s">
        <v>3</v>
      </c>
      <c r="F516" s="6" t="s">
        <v>22</v>
      </c>
      <c r="G516" s="6" t="s">
        <v>23</v>
      </c>
      <c r="H516" s="6" t="s">
        <v>24</v>
      </c>
      <c r="I516" s="6" t="s">
        <v>1394</v>
      </c>
      <c r="J516" s="12">
        <v>350</v>
      </c>
      <c r="K516" s="12">
        <f t="shared" si="52"/>
        <v>308</v>
      </c>
      <c r="L516" s="13">
        <v>0</v>
      </c>
      <c r="M516" s="13">
        <v>7.21</v>
      </c>
      <c r="N516" s="14">
        <f t="shared" si="51"/>
        <v>42</v>
      </c>
      <c r="O516" s="15">
        <v>7</v>
      </c>
      <c r="P516" s="16">
        <f t="shared" si="53"/>
        <v>2.34090909090909E-2</v>
      </c>
      <c r="Q516" s="5" t="str">
        <f t="shared" si="54"/>
        <v>Low Then 10%</v>
      </c>
      <c r="R516" s="5" t="str">
        <f t="shared" si="55"/>
        <v>Low Then 20%</v>
      </c>
      <c r="S516" s="1" t="str">
        <f t="shared" si="56"/>
        <v>Below 10% COGS</v>
      </c>
    </row>
    <row r="517" spans="1:19">
      <c r="A517" s="5" t="s">
        <v>23</v>
      </c>
      <c r="B517" s="7" t="s">
        <v>24</v>
      </c>
      <c r="C517" s="6" t="s">
        <v>1411</v>
      </c>
      <c r="D517" s="6" t="s">
        <v>1412</v>
      </c>
      <c r="E517" s="6" t="s">
        <v>3</v>
      </c>
      <c r="F517" s="6" t="s">
        <v>22</v>
      </c>
      <c r="G517" s="6" t="s">
        <v>23</v>
      </c>
      <c r="H517" s="6" t="s">
        <v>24</v>
      </c>
      <c r="I517" s="6" t="s">
        <v>1394</v>
      </c>
      <c r="J517" s="12">
        <v>630</v>
      </c>
      <c r="K517" s="12">
        <f t="shared" si="52"/>
        <v>554.4</v>
      </c>
      <c r="L517" s="13">
        <v>0</v>
      </c>
      <c r="M517" s="13">
        <v>109.5</v>
      </c>
      <c r="N517" s="14">
        <f t="shared" si="51"/>
        <v>75.599999999999994</v>
      </c>
      <c r="O517" s="15">
        <v>10</v>
      </c>
      <c r="P517" s="16">
        <f t="shared" si="53"/>
        <v>0.197510822510823</v>
      </c>
      <c r="Q517" s="5" t="str">
        <f t="shared" si="54"/>
        <v>High then 10%</v>
      </c>
      <c r="R517" s="5" t="str">
        <f t="shared" si="55"/>
        <v>Low Then 20%</v>
      </c>
      <c r="S517" s="1" t="str">
        <f t="shared" si="56"/>
        <v>10% To 20% COGS</v>
      </c>
    </row>
    <row r="518" spans="1:19">
      <c r="A518" s="5" t="s">
        <v>23</v>
      </c>
      <c r="B518" s="7" t="s">
        <v>24</v>
      </c>
      <c r="C518" s="6" t="s">
        <v>1413</v>
      </c>
      <c r="D518" s="6" t="s">
        <v>1414</v>
      </c>
      <c r="E518" s="6" t="s">
        <v>3</v>
      </c>
      <c r="F518" s="6" t="s">
        <v>22</v>
      </c>
      <c r="G518" s="6" t="s">
        <v>23</v>
      </c>
      <c r="H518" s="6" t="s">
        <v>24</v>
      </c>
      <c r="I518" s="6" t="s">
        <v>1394</v>
      </c>
      <c r="J518" s="12">
        <v>860</v>
      </c>
      <c r="K518" s="12">
        <f t="shared" si="52"/>
        <v>756.8</v>
      </c>
      <c r="L518" s="13">
        <v>0</v>
      </c>
      <c r="M518" s="13">
        <v>175.5</v>
      </c>
      <c r="N518" s="14">
        <f t="shared" si="51"/>
        <v>103.2</v>
      </c>
      <c r="O518" s="15">
        <v>13</v>
      </c>
      <c r="P518" s="16">
        <f t="shared" si="53"/>
        <v>0.231897463002114</v>
      </c>
      <c r="Q518" s="5" t="str">
        <f t="shared" si="54"/>
        <v>High then 10%</v>
      </c>
      <c r="R518" s="5" t="str">
        <f t="shared" si="55"/>
        <v>High Then 20%</v>
      </c>
      <c r="S518" s="1" t="str">
        <f t="shared" si="56"/>
        <v>20% To 30% COGS</v>
      </c>
    </row>
    <row r="519" spans="1:19">
      <c r="A519" s="5" t="s">
        <v>23</v>
      </c>
      <c r="B519" s="7" t="s">
        <v>24</v>
      </c>
      <c r="C519" s="6" t="s">
        <v>1415</v>
      </c>
      <c r="D519" s="6" t="s">
        <v>1416</v>
      </c>
      <c r="E519" s="6" t="s">
        <v>3</v>
      </c>
      <c r="F519" s="6" t="s">
        <v>22</v>
      </c>
      <c r="G519" s="6" t="s">
        <v>23</v>
      </c>
      <c r="H519" s="6" t="s">
        <v>24</v>
      </c>
      <c r="I519" s="6" t="s">
        <v>1394</v>
      </c>
      <c r="J519" s="12">
        <v>185</v>
      </c>
      <c r="K519" s="12">
        <f t="shared" si="52"/>
        <v>162.80000000000001</v>
      </c>
      <c r="L519" s="13">
        <v>0</v>
      </c>
      <c r="M519" s="13">
        <v>36</v>
      </c>
      <c r="N519" s="14">
        <f t="shared" si="51"/>
        <v>22.2</v>
      </c>
      <c r="O519" s="15">
        <v>3</v>
      </c>
      <c r="P519" s="16">
        <f t="shared" si="53"/>
        <v>0.22113022113022099</v>
      </c>
      <c r="Q519" s="5" t="str">
        <f t="shared" si="54"/>
        <v>High then 10%</v>
      </c>
      <c r="R519" s="5" t="str">
        <f t="shared" si="55"/>
        <v>High Then 20%</v>
      </c>
      <c r="S519" s="1" t="str">
        <f t="shared" si="56"/>
        <v>20% To 30% COGS</v>
      </c>
    </row>
    <row r="520" spans="1:19">
      <c r="A520" s="5" t="s">
        <v>23</v>
      </c>
      <c r="B520" s="7" t="s">
        <v>24</v>
      </c>
      <c r="C520" s="6" t="s">
        <v>1417</v>
      </c>
      <c r="D520" s="6" t="s">
        <v>1418</v>
      </c>
      <c r="E520" s="6" t="s">
        <v>3</v>
      </c>
      <c r="F520" s="6" t="s">
        <v>22</v>
      </c>
      <c r="G520" s="6" t="s">
        <v>23</v>
      </c>
      <c r="H520" s="6" t="s">
        <v>24</v>
      </c>
      <c r="I520" s="6" t="s">
        <v>1394</v>
      </c>
      <c r="J520" s="12">
        <v>715</v>
      </c>
      <c r="K520" s="12">
        <f t="shared" si="52"/>
        <v>629.20000000000005</v>
      </c>
      <c r="L520" s="13">
        <v>0</v>
      </c>
      <c r="M520" s="13">
        <v>78.540000000000006</v>
      </c>
      <c r="N520" s="14">
        <f t="shared" si="51"/>
        <v>85.8</v>
      </c>
      <c r="O520" s="15">
        <v>13</v>
      </c>
      <c r="P520" s="16">
        <f t="shared" si="53"/>
        <v>0.12482517482517499</v>
      </c>
      <c r="Q520" s="5" t="str">
        <f t="shared" si="54"/>
        <v>High then 10%</v>
      </c>
      <c r="R520" s="5" t="str">
        <f t="shared" si="55"/>
        <v>Low Then 20%</v>
      </c>
      <c r="S520" s="1" t="str">
        <f t="shared" si="56"/>
        <v>10% To 20% COGS</v>
      </c>
    </row>
    <row r="521" spans="1:19">
      <c r="A521" s="5" t="s">
        <v>23</v>
      </c>
      <c r="B521" s="7" t="s">
        <v>24</v>
      </c>
      <c r="C521" s="6" t="s">
        <v>1419</v>
      </c>
      <c r="D521" s="6" t="s">
        <v>1420</v>
      </c>
      <c r="E521" s="6" t="s">
        <v>3</v>
      </c>
      <c r="F521" s="6" t="s">
        <v>22</v>
      </c>
      <c r="G521" s="6" t="s">
        <v>23</v>
      </c>
      <c r="H521" s="6" t="s">
        <v>24</v>
      </c>
      <c r="I521" s="6" t="s">
        <v>1394</v>
      </c>
      <c r="J521" s="12">
        <v>600</v>
      </c>
      <c r="K521" s="12">
        <f t="shared" si="52"/>
        <v>528</v>
      </c>
      <c r="L521" s="13">
        <v>0</v>
      </c>
      <c r="M521" s="13">
        <v>74.290000000000006</v>
      </c>
      <c r="N521" s="14">
        <f t="shared" si="51"/>
        <v>72</v>
      </c>
      <c r="O521" s="15">
        <v>10</v>
      </c>
      <c r="P521" s="16">
        <f t="shared" si="53"/>
        <v>0.14070075757575801</v>
      </c>
      <c r="Q521" s="5" t="str">
        <f t="shared" si="54"/>
        <v>High then 10%</v>
      </c>
      <c r="R521" s="5" t="str">
        <f t="shared" si="55"/>
        <v>Low Then 20%</v>
      </c>
      <c r="S521" s="1" t="str">
        <f t="shared" si="56"/>
        <v>10% To 20% COGS</v>
      </c>
    </row>
    <row r="522" spans="1:19">
      <c r="A522" s="5" t="s">
        <v>23</v>
      </c>
      <c r="B522" s="7" t="s">
        <v>24</v>
      </c>
      <c r="C522" s="6" t="s">
        <v>1421</v>
      </c>
      <c r="D522" s="6" t="s">
        <v>1422</v>
      </c>
      <c r="E522" s="6" t="s">
        <v>3</v>
      </c>
      <c r="F522" s="6" t="s">
        <v>22</v>
      </c>
      <c r="G522" s="6" t="s">
        <v>23</v>
      </c>
      <c r="H522" s="6" t="s">
        <v>24</v>
      </c>
      <c r="I522" s="6" t="s">
        <v>1394</v>
      </c>
      <c r="J522" s="12">
        <v>715</v>
      </c>
      <c r="K522" s="12">
        <f t="shared" si="52"/>
        <v>629.20000000000005</v>
      </c>
      <c r="L522" s="13">
        <v>0</v>
      </c>
      <c r="M522" s="13">
        <v>42.045000000000002</v>
      </c>
      <c r="N522" s="14">
        <f t="shared" si="51"/>
        <v>85.8</v>
      </c>
      <c r="O522" s="15">
        <v>13</v>
      </c>
      <c r="P522" s="16">
        <f t="shared" si="53"/>
        <v>6.68229497774952E-2</v>
      </c>
      <c r="Q522" s="5" t="str">
        <f t="shared" si="54"/>
        <v>Low Then 10%</v>
      </c>
      <c r="R522" s="5" t="str">
        <f t="shared" si="55"/>
        <v>Low Then 20%</v>
      </c>
      <c r="S522" s="1" t="str">
        <f t="shared" si="56"/>
        <v>Below 10% COGS</v>
      </c>
    </row>
    <row r="523" spans="1:19">
      <c r="A523" s="5" t="s">
        <v>23</v>
      </c>
      <c r="B523" s="7" t="s">
        <v>24</v>
      </c>
      <c r="C523" s="6" t="s">
        <v>1423</v>
      </c>
      <c r="D523" s="6" t="s">
        <v>1424</v>
      </c>
      <c r="E523" s="6" t="s">
        <v>3</v>
      </c>
      <c r="F523" s="6" t="s">
        <v>22</v>
      </c>
      <c r="G523" s="6" t="s">
        <v>23</v>
      </c>
      <c r="H523" s="6" t="s">
        <v>24</v>
      </c>
      <c r="I523" s="6" t="s">
        <v>1394</v>
      </c>
      <c r="J523" s="12">
        <v>1485</v>
      </c>
      <c r="K523" s="12">
        <f t="shared" si="52"/>
        <v>1306.8</v>
      </c>
      <c r="L523" s="13">
        <v>0</v>
      </c>
      <c r="M523" s="13">
        <v>113.66</v>
      </c>
      <c r="N523" s="14">
        <f t="shared" si="51"/>
        <v>178.2</v>
      </c>
      <c r="O523" s="15">
        <v>27</v>
      </c>
      <c r="P523" s="16">
        <f t="shared" si="53"/>
        <v>8.6975818794000598E-2</v>
      </c>
      <c r="Q523" s="5" t="str">
        <f t="shared" si="54"/>
        <v>Low Then 10%</v>
      </c>
      <c r="R523" s="5" t="str">
        <f t="shared" si="55"/>
        <v>Low Then 20%</v>
      </c>
      <c r="S523" s="1" t="str">
        <f t="shared" si="56"/>
        <v>Below 10% COGS</v>
      </c>
    </row>
    <row r="524" spans="1:19">
      <c r="A524" s="5" t="s">
        <v>23</v>
      </c>
      <c r="B524" s="7" t="s">
        <v>24</v>
      </c>
      <c r="C524" s="6" t="s">
        <v>1425</v>
      </c>
      <c r="D524" s="6" t="s">
        <v>1426</v>
      </c>
      <c r="E524" s="6" t="s">
        <v>3</v>
      </c>
      <c r="F524" s="6" t="s">
        <v>22</v>
      </c>
      <c r="G524" s="6" t="s">
        <v>23</v>
      </c>
      <c r="H524" s="6" t="s">
        <v>24</v>
      </c>
      <c r="I524" s="6" t="s">
        <v>1394</v>
      </c>
      <c r="J524" s="12">
        <v>3190</v>
      </c>
      <c r="K524" s="12">
        <f t="shared" si="52"/>
        <v>2807.2</v>
      </c>
      <c r="L524" s="13">
        <v>0</v>
      </c>
      <c r="M524" s="13">
        <v>186.44499999999999</v>
      </c>
      <c r="N524" s="14">
        <f t="shared" si="51"/>
        <v>382.8</v>
      </c>
      <c r="O524" s="15">
        <v>58</v>
      </c>
      <c r="P524" s="16">
        <f t="shared" si="53"/>
        <v>6.6416714163579402E-2</v>
      </c>
      <c r="Q524" s="5" t="str">
        <f t="shared" si="54"/>
        <v>Low Then 10%</v>
      </c>
      <c r="R524" s="5" t="str">
        <f t="shared" si="55"/>
        <v>Low Then 20%</v>
      </c>
      <c r="S524" s="1" t="str">
        <f t="shared" si="56"/>
        <v>Below 10% COGS</v>
      </c>
    </row>
    <row r="525" spans="1:19">
      <c r="A525" s="5" t="s">
        <v>23</v>
      </c>
      <c r="B525" s="7" t="s">
        <v>24</v>
      </c>
      <c r="C525" s="6" t="s">
        <v>1427</v>
      </c>
      <c r="D525" s="6" t="s">
        <v>1428</v>
      </c>
      <c r="E525" s="6" t="s">
        <v>3</v>
      </c>
      <c r="F525" s="6" t="s">
        <v>22</v>
      </c>
      <c r="G525" s="6" t="s">
        <v>23</v>
      </c>
      <c r="H525" s="6" t="s">
        <v>24</v>
      </c>
      <c r="I525" s="6" t="s">
        <v>1394</v>
      </c>
      <c r="J525" s="12">
        <v>2350</v>
      </c>
      <c r="K525" s="12">
        <f t="shared" si="52"/>
        <v>2068</v>
      </c>
      <c r="L525" s="13">
        <v>0</v>
      </c>
      <c r="M525" s="13">
        <v>103.04</v>
      </c>
      <c r="N525" s="14">
        <f t="shared" si="51"/>
        <v>282</v>
      </c>
      <c r="O525" s="15">
        <v>47</v>
      </c>
      <c r="P525" s="16">
        <f t="shared" si="53"/>
        <v>4.9825918762089E-2</v>
      </c>
      <c r="Q525" s="5" t="str">
        <f t="shared" si="54"/>
        <v>Low Then 10%</v>
      </c>
      <c r="R525" s="5" t="str">
        <f t="shared" si="55"/>
        <v>Low Then 20%</v>
      </c>
      <c r="S525" s="1" t="str">
        <f t="shared" si="56"/>
        <v>Below 10% COGS</v>
      </c>
    </row>
    <row r="526" spans="1:19">
      <c r="A526" s="5" t="s">
        <v>23</v>
      </c>
      <c r="B526" s="7" t="s">
        <v>24</v>
      </c>
      <c r="C526" s="6" t="s">
        <v>1429</v>
      </c>
      <c r="D526" s="6" t="s">
        <v>1430</v>
      </c>
      <c r="E526" s="6" t="s">
        <v>3</v>
      </c>
      <c r="F526" s="6" t="s">
        <v>22</v>
      </c>
      <c r="G526" s="6" t="s">
        <v>23</v>
      </c>
      <c r="H526" s="6" t="s">
        <v>24</v>
      </c>
      <c r="I526" s="6" t="s">
        <v>1394</v>
      </c>
      <c r="J526" s="12">
        <v>825</v>
      </c>
      <c r="K526" s="12">
        <f t="shared" si="52"/>
        <v>726</v>
      </c>
      <c r="L526" s="13">
        <v>0</v>
      </c>
      <c r="M526" s="13">
        <v>18</v>
      </c>
      <c r="N526" s="14">
        <f t="shared" si="51"/>
        <v>99</v>
      </c>
      <c r="O526" s="15">
        <v>15</v>
      </c>
      <c r="P526" s="16">
        <f t="shared" si="53"/>
        <v>2.4793388429752101E-2</v>
      </c>
      <c r="Q526" s="5" t="str">
        <f t="shared" si="54"/>
        <v>Low Then 10%</v>
      </c>
      <c r="R526" s="5" t="str">
        <f t="shared" si="55"/>
        <v>Low Then 20%</v>
      </c>
      <c r="S526" s="1" t="str">
        <f t="shared" si="56"/>
        <v>Below 10% COGS</v>
      </c>
    </row>
    <row r="527" spans="1:19">
      <c r="A527" s="5" t="s">
        <v>23</v>
      </c>
      <c r="B527" s="7" t="s">
        <v>24</v>
      </c>
      <c r="C527" s="6" t="s">
        <v>1431</v>
      </c>
      <c r="D527" s="6" t="s">
        <v>35</v>
      </c>
      <c r="E527" s="6" t="s">
        <v>3</v>
      </c>
      <c r="F527" s="6" t="s">
        <v>22</v>
      </c>
      <c r="G527" s="6" t="s">
        <v>23</v>
      </c>
      <c r="H527" s="6" t="s">
        <v>24</v>
      </c>
      <c r="I527" s="6" t="s">
        <v>1432</v>
      </c>
      <c r="J527" s="12">
        <v>6608</v>
      </c>
      <c r="K527" s="12">
        <f t="shared" si="52"/>
        <v>5816.0479999999998</v>
      </c>
      <c r="L527" s="13">
        <v>8.4</v>
      </c>
      <c r="M527" s="13">
        <v>682.58275882571502</v>
      </c>
      <c r="N527" s="14">
        <f t="shared" si="51"/>
        <v>791.952</v>
      </c>
      <c r="O527" s="15">
        <v>236</v>
      </c>
      <c r="P527" s="16">
        <f t="shared" si="53"/>
        <v>0.117361954169862</v>
      </c>
      <c r="Q527" s="5" t="str">
        <f t="shared" si="54"/>
        <v>High then 10%</v>
      </c>
      <c r="R527" s="5" t="str">
        <f t="shared" si="55"/>
        <v>Low Then 20%</v>
      </c>
      <c r="S527" s="1" t="str">
        <f t="shared" si="56"/>
        <v>10% To 20% COGS</v>
      </c>
    </row>
    <row r="528" spans="1:19">
      <c r="A528" s="5" t="s">
        <v>23</v>
      </c>
      <c r="B528" s="7" t="s">
        <v>24</v>
      </c>
      <c r="C528" s="6" t="s">
        <v>1433</v>
      </c>
      <c r="D528" s="6" t="s">
        <v>38</v>
      </c>
      <c r="E528" s="6" t="s">
        <v>3</v>
      </c>
      <c r="F528" s="6" t="s">
        <v>22</v>
      </c>
      <c r="G528" s="6" t="s">
        <v>23</v>
      </c>
      <c r="H528" s="6" t="s">
        <v>24</v>
      </c>
      <c r="I528" s="6" t="s">
        <v>1432</v>
      </c>
      <c r="J528" s="12">
        <v>7672</v>
      </c>
      <c r="K528" s="12">
        <f t="shared" si="52"/>
        <v>6756.2164000000002</v>
      </c>
      <c r="L528" s="13">
        <v>40.47</v>
      </c>
      <c r="M528" s="13">
        <v>791.55205048219796</v>
      </c>
      <c r="N528" s="14">
        <f t="shared" si="51"/>
        <v>915.78359999999998</v>
      </c>
      <c r="O528" s="15">
        <v>274</v>
      </c>
      <c r="P528" s="16">
        <f t="shared" si="53"/>
        <v>0.117159073010479</v>
      </c>
      <c r="Q528" s="5" t="str">
        <f t="shared" si="54"/>
        <v>High then 10%</v>
      </c>
      <c r="R528" s="5" t="str">
        <f t="shared" si="55"/>
        <v>Low Then 20%</v>
      </c>
      <c r="S528" s="1" t="str">
        <f t="shared" si="56"/>
        <v>10% To 20% COGS</v>
      </c>
    </row>
    <row r="529" spans="1:19">
      <c r="A529" s="5" t="s">
        <v>23</v>
      </c>
      <c r="B529" s="7" t="s">
        <v>24</v>
      </c>
      <c r="C529" s="6" t="s">
        <v>1434</v>
      </c>
      <c r="D529" s="6" t="s">
        <v>1435</v>
      </c>
      <c r="E529" s="6" t="s">
        <v>3</v>
      </c>
      <c r="F529" s="6" t="s">
        <v>22</v>
      </c>
      <c r="G529" s="6" t="s">
        <v>23</v>
      </c>
      <c r="H529" s="6" t="s">
        <v>24</v>
      </c>
      <c r="I529" s="6" t="s">
        <v>1432</v>
      </c>
      <c r="J529" s="12">
        <v>588</v>
      </c>
      <c r="K529" s="12">
        <f t="shared" si="52"/>
        <v>517.44000000000005</v>
      </c>
      <c r="L529" s="13">
        <v>0</v>
      </c>
      <c r="M529" s="13">
        <v>52.003333333333302</v>
      </c>
      <c r="N529" s="14">
        <f t="shared" si="51"/>
        <v>70.56</v>
      </c>
      <c r="O529" s="15">
        <v>21</v>
      </c>
      <c r="P529" s="16">
        <f t="shared" si="53"/>
        <v>0.100501185322614</v>
      </c>
      <c r="Q529" s="5" t="str">
        <f t="shared" si="54"/>
        <v>High then 10%</v>
      </c>
      <c r="R529" s="5" t="str">
        <f t="shared" si="55"/>
        <v>Low Then 20%</v>
      </c>
      <c r="S529" s="1" t="str">
        <f t="shared" si="56"/>
        <v>10% To 20% COGS</v>
      </c>
    </row>
    <row r="530" spans="1:19">
      <c r="A530" s="5" t="s">
        <v>23</v>
      </c>
      <c r="B530" s="7" t="s">
        <v>24</v>
      </c>
      <c r="C530" s="6" t="s">
        <v>1436</v>
      </c>
      <c r="D530" s="6" t="s">
        <v>1237</v>
      </c>
      <c r="E530" s="6" t="s">
        <v>3</v>
      </c>
      <c r="F530" s="6" t="s">
        <v>22</v>
      </c>
      <c r="G530" s="6" t="s">
        <v>23</v>
      </c>
      <c r="H530" s="6" t="s">
        <v>24</v>
      </c>
      <c r="I530" s="6" t="s">
        <v>1432</v>
      </c>
      <c r="J530" s="12">
        <v>924</v>
      </c>
      <c r="K530" s="12">
        <f t="shared" si="52"/>
        <v>813.12</v>
      </c>
      <c r="L530" s="13">
        <v>0</v>
      </c>
      <c r="M530" s="13">
        <v>68.094999999999999</v>
      </c>
      <c r="N530" s="14">
        <f t="shared" si="51"/>
        <v>110.88</v>
      </c>
      <c r="O530" s="15">
        <v>33</v>
      </c>
      <c r="P530" s="16">
        <f t="shared" si="53"/>
        <v>8.3745326643053897E-2</v>
      </c>
      <c r="Q530" s="5" t="str">
        <f t="shared" si="54"/>
        <v>Low Then 10%</v>
      </c>
      <c r="R530" s="5" t="str">
        <f t="shared" si="55"/>
        <v>Low Then 20%</v>
      </c>
      <c r="S530" s="1" t="str">
        <f t="shared" si="56"/>
        <v>Below 10% COGS</v>
      </c>
    </row>
    <row r="531" spans="1:19">
      <c r="A531" s="5" t="s">
        <v>23</v>
      </c>
      <c r="B531" s="7" t="s">
        <v>24</v>
      </c>
      <c r="C531" s="6" t="s">
        <v>1437</v>
      </c>
      <c r="D531" s="6" t="s">
        <v>1438</v>
      </c>
      <c r="E531" s="6" t="s">
        <v>3</v>
      </c>
      <c r="F531" s="6" t="s">
        <v>22</v>
      </c>
      <c r="G531" s="6" t="s">
        <v>23</v>
      </c>
      <c r="H531" s="6" t="s">
        <v>24</v>
      </c>
      <c r="I531" s="6" t="s">
        <v>1432</v>
      </c>
      <c r="J531" s="12">
        <v>192</v>
      </c>
      <c r="K531" s="12">
        <f t="shared" si="52"/>
        <v>168.96</v>
      </c>
      <c r="L531" s="13">
        <v>0</v>
      </c>
      <c r="M531" s="13">
        <v>37.51</v>
      </c>
      <c r="N531" s="14">
        <f t="shared" si="51"/>
        <v>23.04</v>
      </c>
      <c r="O531" s="15">
        <v>4</v>
      </c>
      <c r="P531" s="16">
        <f t="shared" si="53"/>
        <v>0.22200520833333301</v>
      </c>
      <c r="Q531" s="5" t="str">
        <f t="shared" si="54"/>
        <v>High then 10%</v>
      </c>
      <c r="R531" s="5" t="str">
        <f t="shared" si="55"/>
        <v>High Then 20%</v>
      </c>
      <c r="S531" s="1" t="str">
        <f t="shared" si="56"/>
        <v>20% To 30% COGS</v>
      </c>
    </row>
    <row r="532" spans="1:19">
      <c r="A532" s="5" t="s">
        <v>23</v>
      </c>
      <c r="B532" s="7" t="s">
        <v>24</v>
      </c>
      <c r="C532" s="6" t="s">
        <v>1439</v>
      </c>
      <c r="D532" s="6" t="s">
        <v>1440</v>
      </c>
      <c r="E532" s="6" t="s">
        <v>3</v>
      </c>
      <c r="F532" s="6" t="s">
        <v>22</v>
      </c>
      <c r="G532" s="6" t="s">
        <v>23</v>
      </c>
      <c r="H532" s="6" t="s">
        <v>24</v>
      </c>
      <c r="I532" s="6" t="s">
        <v>1432</v>
      </c>
      <c r="J532" s="12">
        <v>96</v>
      </c>
      <c r="K532" s="12">
        <f t="shared" si="52"/>
        <v>84.48</v>
      </c>
      <c r="L532" s="13">
        <v>0</v>
      </c>
      <c r="M532" s="13">
        <v>18.98</v>
      </c>
      <c r="N532" s="14">
        <f t="shared" si="51"/>
        <v>11.52</v>
      </c>
      <c r="O532" s="15">
        <v>2</v>
      </c>
      <c r="P532" s="16">
        <f t="shared" si="53"/>
        <v>0.224668560606061</v>
      </c>
      <c r="Q532" s="5" t="str">
        <f t="shared" si="54"/>
        <v>High then 10%</v>
      </c>
      <c r="R532" s="5" t="str">
        <f t="shared" si="55"/>
        <v>High Then 20%</v>
      </c>
      <c r="S532" s="1" t="str">
        <f t="shared" si="56"/>
        <v>20% To 30% COGS</v>
      </c>
    </row>
    <row r="533" spans="1:19">
      <c r="A533" s="5" t="s">
        <v>23</v>
      </c>
      <c r="B533" s="7" t="s">
        <v>24</v>
      </c>
      <c r="C533" s="6" t="s">
        <v>1441</v>
      </c>
      <c r="D533" s="6" t="s">
        <v>1442</v>
      </c>
      <c r="E533" s="6" t="s">
        <v>3</v>
      </c>
      <c r="F533" s="6" t="s">
        <v>22</v>
      </c>
      <c r="G533" s="6" t="s">
        <v>23</v>
      </c>
      <c r="H533" s="6" t="s">
        <v>24</v>
      </c>
      <c r="I533" s="6" t="s">
        <v>1432</v>
      </c>
      <c r="J533" s="12">
        <v>84</v>
      </c>
      <c r="K533" s="12">
        <f t="shared" si="52"/>
        <v>73.92</v>
      </c>
      <c r="L533" s="13">
        <v>0</v>
      </c>
      <c r="M533" s="13">
        <v>3.6</v>
      </c>
      <c r="N533" s="14">
        <f t="shared" si="51"/>
        <v>10.08</v>
      </c>
      <c r="O533" s="15">
        <v>3</v>
      </c>
      <c r="P533" s="16">
        <f t="shared" si="53"/>
        <v>4.8701298701298697E-2</v>
      </c>
      <c r="Q533" s="5" t="str">
        <f t="shared" si="54"/>
        <v>Low Then 10%</v>
      </c>
      <c r="R533" s="5" t="str">
        <f t="shared" si="55"/>
        <v>Low Then 20%</v>
      </c>
      <c r="S533" s="1" t="str">
        <f t="shared" si="56"/>
        <v>Below 10% COGS</v>
      </c>
    </row>
    <row r="534" spans="1:19">
      <c r="A534" s="5" t="s">
        <v>23</v>
      </c>
      <c r="B534" s="7" t="s">
        <v>24</v>
      </c>
      <c r="C534" s="6" t="s">
        <v>1443</v>
      </c>
      <c r="D534" s="6" t="s">
        <v>1444</v>
      </c>
      <c r="E534" s="6" t="s">
        <v>3</v>
      </c>
      <c r="F534" s="6" t="s">
        <v>22</v>
      </c>
      <c r="G534" s="6" t="s">
        <v>23</v>
      </c>
      <c r="H534" s="6" t="s">
        <v>24</v>
      </c>
      <c r="I534" s="6" t="s">
        <v>1432</v>
      </c>
      <c r="J534" s="12">
        <v>1680</v>
      </c>
      <c r="K534" s="12">
        <f t="shared" si="52"/>
        <v>1478.4</v>
      </c>
      <c r="L534" s="13">
        <v>0</v>
      </c>
      <c r="M534" s="13">
        <v>148.652619047619</v>
      </c>
      <c r="N534" s="14">
        <f t="shared" si="51"/>
        <v>201.6</v>
      </c>
      <c r="O534" s="15">
        <v>60</v>
      </c>
      <c r="P534" s="16">
        <f t="shared" si="53"/>
        <v>0.10054966115234</v>
      </c>
      <c r="Q534" s="5" t="str">
        <f t="shared" si="54"/>
        <v>High then 10%</v>
      </c>
      <c r="R534" s="5" t="str">
        <f t="shared" si="55"/>
        <v>Low Then 20%</v>
      </c>
      <c r="S534" s="1" t="str">
        <f t="shared" si="56"/>
        <v>10% To 20% COGS</v>
      </c>
    </row>
    <row r="535" spans="1:19">
      <c r="A535" s="5" t="s">
        <v>23</v>
      </c>
      <c r="B535" s="7" t="s">
        <v>24</v>
      </c>
      <c r="C535" s="6" t="s">
        <v>1445</v>
      </c>
      <c r="D535" s="6" t="s">
        <v>1446</v>
      </c>
      <c r="E535" s="6" t="s">
        <v>3</v>
      </c>
      <c r="F535" s="6" t="s">
        <v>22</v>
      </c>
      <c r="G535" s="6" t="s">
        <v>23</v>
      </c>
      <c r="H535" s="6" t="s">
        <v>24</v>
      </c>
      <c r="I535" s="6" t="s">
        <v>1432</v>
      </c>
      <c r="J535" s="12">
        <v>112</v>
      </c>
      <c r="K535" s="12">
        <f t="shared" si="52"/>
        <v>98.56</v>
      </c>
      <c r="L535" s="13">
        <v>0</v>
      </c>
      <c r="M535" s="13">
        <v>8.24</v>
      </c>
      <c r="N535" s="14">
        <f t="shared" si="51"/>
        <v>13.44</v>
      </c>
      <c r="O535" s="15">
        <v>4</v>
      </c>
      <c r="P535" s="16">
        <f t="shared" si="53"/>
        <v>8.3603896103896097E-2</v>
      </c>
      <c r="Q535" s="5" t="str">
        <f t="shared" si="54"/>
        <v>Low Then 10%</v>
      </c>
      <c r="R535" s="5" t="str">
        <f t="shared" si="55"/>
        <v>Low Then 20%</v>
      </c>
      <c r="S535" s="1" t="str">
        <f t="shared" si="56"/>
        <v>Below 10% COGS</v>
      </c>
    </row>
    <row r="536" spans="1:19">
      <c r="A536" s="5" t="s">
        <v>23</v>
      </c>
      <c r="B536" s="7" t="s">
        <v>24</v>
      </c>
      <c r="C536" s="6" t="s">
        <v>1447</v>
      </c>
      <c r="D536" s="6" t="s">
        <v>1448</v>
      </c>
      <c r="E536" s="6" t="s">
        <v>3</v>
      </c>
      <c r="F536" s="6" t="s">
        <v>22</v>
      </c>
      <c r="G536" s="6" t="s">
        <v>23</v>
      </c>
      <c r="H536" s="6" t="s">
        <v>24</v>
      </c>
      <c r="I536" s="6" t="s">
        <v>1449</v>
      </c>
      <c r="J536" s="12">
        <v>462</v>
      </c>
      <c r="K536" s="12">
        <f t="shared" si="52"/>
        <v>406.56</v>
      </c>
      <c r="L536" s="13">
        <v>0</v>
      </c>
      <c r="M536" s="13">
        <v>2.665</v>
      </c>
      <c r="N536" s="14">
        <f t="shared" si="51"/>
        <v>55.44</v>
      </c>
      <c r="O536" s="15">
        <v>21</v>
      </c>
      <c r="P536" s="16">
        <f t="shared" si="53"/>
        <v>6.5549980322707601E-3</v>
      </c>
      <c r="Q536" s="5" t="str">
        <f t="shared" si="54"/>
        <v>Low Then 10%</v>
      </c>
      <c r="R536" s="5" t="str">
        <f t="shared" si="55"/>
        <v>Low Then 20%</v>
      </c>
      <c r="S536" s="1" t="str">
        <f t="shared" si="56"/>
        <v>Below 10% COGS</v>
      </c>
    </row>
    <row r="537" spans="1:19">
      <c r="A537" s="5" t="s">
        <v>23</v>
      </c>
      <c r="B537" s="7" t="s">
        <v>24</v>
      </c>
      <c r="C537" s="6" t="s">
        <v>1450</v>
      </c>
      <c r="D537" s="6" t="s">
        <v>1451</v>
      </c>
      <c r="E537" s="6" t="s">
        <v>3</v>
      </c>
      <c r="F537" s="6" t="s">
        <v>22</v>
      </c>
      <c r="G537" s="6" t="s">
        <v>23</v>
      </c>
      <c r="H537" s="6" t="s">
        <v>24</v>
      </c>
      <c r="I537" s="6" t="s">
        <v>1449</v>
      </c>
      <c r="J537" s="12">
        <v>1023</v>
      </c>
      <c r="K537" s="12">
        <f t="shared" si="52"/>
        <v>900.88800000000003</v>
      </c>
      <c r="L537" s="13">
        <v>5.4</v>
      </c>
      <c r="M537" s="13">
        <v>9.8849999999999998</v>
      </c>
      <c r="N537" s="14">
        <f t="shared" si="51"/>
        <v>122.11199999999999</v>
      </c>
      <c r="O537" s="15">
        <v>46.5</v>
      </c>
      <c r="P537" s="16">
        <f t="shared" si="53"/>
        <v>1.0972507126302E-2</v>
      </c>
      <c r="Q537" s="5" t="str">
        <f t="shared" si="54"/>
        <v>Low Then 10%</v>
      </c>
      <c r="R537" s="5" t="str">
        <f t="shared" si="55"/>
        <v>Low Then 20%</v>
      </c>
      <c r="S537" s="1" t="str">
        <f t="shared" si="56"/>
        <v>Below 10% COGS</v>
      </c>
    </row>
    <row r="538" spans="1:19">
      <c r="A538" s="5" t="s">
        <v>23</v>
      </c>
      <c r="B538" s="7" t="s">
        <v>24</v>
      </c>
      <c r="C538" s="6" t="s">
        <v>1452</v>
      </c>
      <c r="D538" s="6" t="s">
        <v>1453</v>
      </c>
      <c r="E538" s="6" t="s">
        <v>3</v>
      </c>
      <c r="F538" s="6" t="s">
        <v>22</v>
      </c>
      <c r="G538" s="6" t="s">
        <v>23</v>
      </c>
      <c r="H538" s="6" t="s">
        <v>24</v>
      </c>
      <c r="I538" s="6" t="s">
        <v>1449</v>
      </c>
      <c r="J538" s="12">
        <v>2068</v>
      </c>
      <c r="K538" s="12">
        <f t="shared" si="52"/>
        <v>1821.16</v>
      </c>
      <c r="L538" s="13">
        <v>11</v>
      </c>
      <c r="M538" s="13">
        <v>16.5997435897436</v>
      </c>
      <c r="N538" s="14">
        <f t="shared" si="51"/>
        <v>246.84</v>
      </c>
      <c r="O538" s="15">
        <v>94</v>
      </c>
      <c r="P538" s="16">
        <f t="shared" si="53"/>
        <v>9.1149287211137898E-3</v>
      </c>
      <c r="Q538" s="5" t="str">
        <f t="shared" si="54"/>
        <v>Low Then 10%</v>
      </c>
      <c r="R538" s="5" t="str">
        <f t="shared" si="55"/>
        <v>Low Then 20%</v>
      </c>
      <c r="S538" s="1" t="str">
        <f t="shared" si="56"/>
        <v>Below 10% COGS</v>
      </c>
    </row>
    <row r="539" spans="1:19">
      <c r="A539" s="5" t="s">
        <v>23</v>
      </c>
      <c r="B539" s="7" t="s">
        <v>24</v>
      </c>
      <c r="C539" s="6" t="s">
        <v>1454</v>
      </c>
      <c r="D539" s="6" t="s">
        <v>1455</v>
      </c>
      <c r="E539" s="6" t="s">
        <v>3</v>
      </c>
      <c r="F539" s="6" t="s">
        <v>22</v>
      </c>
      <c r="G539" s="6" t="s">
        <v>23</v>
      </c>
      <c r="H539" s="6" t="s">
        <v>24</v>
      </c>
      <c r="I539" s="6" t="s">
        <v>1449</v>
      </c>
      <c r="J539" s="12">
        <v>330</v>
      </c>
      <c r="K539" s="12">
        <f t="shared" si="52"/>
        <v>290.39999999999998</v>
      </c>
      <c r="L539" s="13">
        <v>0</v>
      </c>
      <c r="M539" s="13">
        <v>0.28166666666666701</v>
      </c>
      <c r="N539" s="14">
        <f t="shared" si="51"/>
        <v>39.6</v>
      </c>
      <c r="O539" s="15">
        <v>15</v>
      </c>
      <c r="P539" s="16">
        <f t="shared" si="53"/>
        <v>9.6992653810835797E-4</v>
      </c>
      <c r="Q539" s="5" t="str">
        <f t="shared" si="54"/>
        <v>Low Then 10%</v>
      </c>
      <c r="R539" s="5" t="str">
        <f t="shared" si="55"/>
        <v>Low Then 20%</v>
      </c>
      <c r="S539" s="1" t="str">
        <f t="shared" si="56"/>
        <v>Below 10% COGS</v>
      </c>
    </row>
    <row r="540" spans="1:19">
      <c r="A540" s="5" t="s">
        <v>23</v>
      </c>
      <c r="B540" s="7" t="s">
        <v>24</v>
      </c>
      <c r="C540" s="6" t="s">
        <v>1456</v>
      </c>
      <c r="D540" s="6" t="s">
        <v>1457</v>
      </c>
      <c r="E540" s="6" t="s">
        <v>3</v>
      </c>
      <c r="F540" s="6" t="s">
        <v>22</v>
      </c>
      <c r="G540" s="6" t="s">
        <v>23</v>
      </c>
      <c r="H540" s="6" t="s">
        <v>24</v>
      </c>
      <c r="I540" s="6" t="s">
        <v>1449</v>
      </c>
      <c r="J540" s="12">
        <v>836</v>
      </c>
      <c r="K540" s="12">
        <f t="shared" si="52"/>
        <v>735.68</v>
      </c>
      <c r="L540" s="13">
        <v>0</v>
      </c>
      <c r="M540" s="13">
        <v>9.6649999999999991</v>
      </c>
      <c r="N540" s="14">
        <f t="shared" si="51"/>
        <v>100.32</v>
      </c>
      <c r="O540" s="15">
        <v>38</v>
      </c>
      <c r="P540" s="16">
        <f t="shared" si="53"/>
        <v>1.3137505437146599E-2</v>
      </c>
      <c r="Q540" s="5" t="str">
        <f t="shared" si="54"/>
        <v>Low Then 10%</v>
      </c>
      <c r="R540" s="5" t="str">
        <f t="shared" si="55"/>
        <v>Low Then 20%</v>
      </c>
      <c r="S540" s="1" t="str">
        <f t="shared" si="56"/>
        <v>Below 10% COGS</v>
      </c>
    </row>
    <row r="541" spans="1:19">
      <c r="A541" s="5" t="s">
        <v>23</v>
      </c>
      <c r="B541" s="7" t="s">
        <v>24</v>
      </c>
      <c r="C541" s="6" t="s">
        <v>1458</v>
      </c>
      <c r="D541" s="6" t="s">
        <v>1459</v>
      </c>
      <c r="E541" s="6" t="s">
        <v>3</v>
      </c>
      <c r="F541" s="6" t="s">
        <v>22</v>
      </c>
      <c r="G541" s="6" t="s">
        <v>23</v>
      </c>
      <c r="H541" s="6" t="s">
        <v>24</v>
      </c>
      <c r="I541" s="6" t="s">
        <v>1449</v>
      </c>
      <c r="J541" s="12">
        <v>44</v>
      </c>
      <c r="K541" s="12">
        <f t="shared" si="52"/>
        <v>38.72</v>
      </c>
      <c r="L541" s="13">
        <v>0</v>
      </c>
      <c r="M541" s="13">
        <v>0</v>
      </c>
      <c r="N541" s="14">
        <f t="shared" si="51"/>
        <v>5.28</v>
      </c>
      <c r="O541" s="15">
        <v>2</v>
      </c>
      <c r="P541" s="16">
        <f t="shared" si="53"/>
        <v>0</v>
      </c>
      <c r="Q541" s="5" t="str">
        <f t="shared" si="54"/>
        <v>Low Then 10%</v>
      </c>
      <c r="R541" s="5" t="str">
        <f t="shared" si="55"/>
        <v>Low Then 20%</v>
      </c>
      <c r="S541" s="1" t="str">
        <f t="shared" si="56"/>
        <v>Open Items</v>
      </c>
    </row>
    <row r="542" spans="1:19">
      <c r="A542" s="5" t="s">
        <v>23</v>
      </c>
      <c r="B542" s="7" t="s">
        <v>24</v>
      </c>
      <c r="C542" s="6" t="s">
        <v>1460</v>
      </c>
      <c r="D542" s="6" t="s">
        <v>1461</v>
      </c>
      <c r="E542" s="6" t="s">
        <v>3</v>
      </c>
      <c r="F542" s="6" t="s">
        <v>22</v>
      </c>
      <c r="G542" s="6" t="s">
        <v>23</v>
      </c>
      <c r="H542" s="6" t="s">
        <v>24</v>
      </c>
      <c r="I542" s="6" t="s">
        <v>1449</v>
      </c>
      <c r="J542" s="12">
        <v>132</v>
      </c>
      <c r="K542" s="12">
        <f t="shared" si="52"/>
        <v>116.16</v>
      </c>
      <c r="L542" s="13">
        <v>0</v>
      </c>
      <c r="M542" s="13">
        <v>10.8</v>
      </c>
      <c r="N542" s="14">
        <f t="shared" si="51"/>
        <v>15.84</v>
      </c>
      <c r="O542" s="15">
        <v>6</v>
      </c>
      <c r="P542" s="16">
        <f t="shared" si="53"/>
        <v>9.2975206611570299E-2</v>
      </c>
      <c r="Q542" s="5" t="str">
        <f t="shared" si="54"/>
        <v>Low Then 10%</v>
      </c>
      <c r="R542" s="5" t="str">
        <f t="shared" si="55"/>
        <v>Low Then 20%</v>
      </c>
      <c r="S542" s="1" t="str">
        <f t="shared" si="56"/>
        <v>Below 10% COGS</v>
      </c>
    </row>
    <row r="543" spans="1:19">
      <c r="A543" s="5" t="s">
        <v>23</v>
      </c>
      <c r="B543" s="7" t="s">
        <v>24</v>
      </c>
      <c r="C543" s="6" t="s">
        <v>1462</v>
      </c>
      <c r="D543" s="6" t="s">
        <v>1463</v>
      </c>
      <c r="E543" s="6" t="s">
        <v>3</v>
      </c>
      <c r="F543" s="6" t="s">
        <v>22</v>
      </c>
      <c r="G543" s="6" t="s">
        <v>23</v>
      </c>
      <c r="H543" s="6" t="s">
        <v>24</v>
      </c>
      <c r="I543" s="6" t="s">
        <v>1449</v>
      </c>
      <c r="J543" s="12">
        <v>550</v>
      </c>
      <c r="K543" s="12">
        <f t="shared" si="52"/>
        <v>484</v>
      </c>
      <c r="L543" s="13">
        <v>0</v>
      </c>
      <c r="M543" s="13">
        <v>3.2879999999999998</v>
      </c>
      <c r="N543" s="14">
        <f t="shared" si="51"/>
        <v>66</v>
      </c>
      <c r="O543" s="15">
        <v>25</v>
      </c>
      <c r="P543" s="16">
        <f t="shared" si="53"/>
        <v>6.7933884297520699E-3</v>
      </c>
      <c r="Q543" s="5" t="str">
        <f t="shared" si="54"/>
        <v>Low Then 10%</v>
      </c>
      <c r="R543" s="5" t="str">
        <f t="shared" si="55"/>
        <v>Low Then 20%</v>
      </c>
      <c r="S543" s="1" t="str">
        <f t="shared" si="56"/>
        <v>Below 10% COGS</v>
      </c>
    </row>
    <row r="544" spans="1:19">
      <c r="A544" s="5" t="s">
        <v>23</v>
      </c>
      <c r="B544" s="7" t="s">
        <v>24</v>
      </c>
      <c r="C544" s="6" t="s">
        <v>1464</v>
      </c>
      <c r="D544" s="6" t="s">
        <v>1465</v>
      </c>
      <c r="E544" s="6" t="s">
        <v>3</v>
      </c>
      <c r="F544" s="6" t="s">
        <v>22</v>
      </c>
      <c r="G544" s="6" t="s">
        <v>23</v>
      </c>
      <c r="H544" s="6" t="s">
        <v>24</v>
      </c>
      <c r="I544" s="6" t="s">
        <v>1449</v>
      </c>
      <c r="J544" s="12">
        <v>22</v>
      </c>
      <c r="K544" s="12">
        <f t="shared" si="52"/>
        <v>19.36</v>
      </c>
      <c r="L544" s="13">
        <v>0</v>
      </c>
      <c r="M544" s="13">
        <v>0.35</v>
      </c>
      <c r="N544" s="14">
        <f t="shared" si="51"/>
        <v>2.64</v>
      </c>
      <c r="O544" s="15">
        <v>1</v>
      </c>
      <c r="P544" s="16">
        <f t="shared" si="53"/>
        <v>1.80785123966942E-2</v>
      </c>
      <c r="Q544" s="5" t="str">
        <f t="shared" si="54"/>
        <v>Low Then 10%</v>
      </c>
      <c r="R544" s="5" t="str">
        <f t="shared" si="55"/>
        <v>Low Then 20%</v>
      </c>
      <c r="S544" s="1" t="str">
        <f t="shared" si="56"/>
        <v>Below 10% COGS</v>
      </c>
    </row>
    <row r="545" spans="1:19">
      <c r="A545" s="5" t="s">
        <v>23</v>
      </c>
      <c r="B545" s="7" t="s">
        <v>24</v>
      </c>
      <c r="C545" s="6" t="s">
        <v>1466</v>
      </c>
      <c r="D545" s="6" t="s">
        <v>1467</v>
      </c>
      <c r="E545" s="6" t="s">
        <v>3</v>
      </c>
      <c r="F545" s="6" t="s">
        <v>22</v>
      </c>
      <c r="G545" s="6" t="s">
        <v>23</v>
      </c>
      <c r="H545" s="6" t="s">
        <v>24</v>
      </c>
      <c r="I545" s="6" t="s">
        <v>1449</v>
      </c>
      <c r="J545" s="12">
        <v>902</v>
      </c>
      <c r="K545" s="12">
        <f t="shared" si="52"/>
        <v>794.55200000000002</v>
      </c>
      <c r="L545" s="13">
        <v>6.6</v>
      </c>
      <c r="M545" s="13">
        <v>9.35</v>
      </c>
      <c r="N545" s="14">
        <f t="shared" si="51"/>
        <v>107.44799999999999</v>
      </c>
      <c r="O545" s="15">
        <v>41</v>
      </c>
      <c r="P545" s="16">
        <f t="shared" si="53"/>
        <v>1.17676376121387E-2</v>
      </c>
      <c r="Q545" s="5" t="str">
        <f t="shared" si="54"/>
        <v>Low Then 10%</v>
      </c>
      <c r="R545" s="5" t="str">
        <f t="shared" si="55"/>
        <v>Low Then 20%</v>
      </c>
      <c r="S545" s="1" t="str">
        <f t="shared" si="56"/>
        <v>Below 10% COGS</v>
      </c>
    </row>
    <row r="546" spans="1:19">
      <c r="A546" s="5" t="s">
        <v>23</v>
      </c>
      <c r="B546" s="7" t="s">
        <v>24</v>
      </c>
      <c r="C546" s="6" t="s">
        <v>1468</v>
      </c>
      <c r="D546" s="6" t="s">
        <v>1469</v>
      </c>
      <c r="E546" s="6" t="s">
        <v>3</v>
      </c>
      <c r="F546" s="6" t="s">
        <v>22</v>
      </c>
      <c r="G546" s="6" t="s">
        <v>23</v>
      </c>
      <c r="H546" s="6" t="s">
        <v>24</v>
      </c>
      <c r="I546" s="6" t="s">
        <v>1449</v>
      </c>
      <c r="J546" s="12">
        <v>594</v>
      </c>
      <c r="K546" s="12">
        <f t="shared" si="52"/>
        <v>522.72</v>
      </c>
      <c r="L546" s="13">
        <v>0</v>
      </c>
      <c r="M546" s="13">
        <v>5.84</v>
      </c>
      <c r="N546" s="14">
        <f t="shared" si="51"/>
        <v>71.28</v>
      </c>
      <c r="O546" s="15">
        <v>27</v>
      </c>
      <c r="P546" s="16">
        <f t="shared" si="53"/>
        <v>1.1172329354147499E-2</v>
      </c>
      <c r="Q546" s="5" t="str">
        <f t="shared" si="54"/>
        <v>Low Then 10%</v>
      </c>
      <c r="R546" s="5" t="str">
        <f t="shared" si="55"/>
        <v>Low Then 20%</v>
      </c>
      <c r="S546" s="1" t="str">
        <f t="shared" si="56"/>
        <v>Below 10% COGS</v>
      </c>
    </row>
    <row r="547" spans="1:19">
      <c r="A547" s="5" t="s">
        <v>23</v>
      </c>
      <c r="B547" s="7" t="s">
        <v>24</v>
      </c>
      <c r="C547" s="6" t="s">
        <v>1470</v>
      </c>
      <c r="D547" s="6" t="s">
        <v>1471</v>
      </c>
      <c r="E547" s="6" t="s">
        <v>3</v>
      </c>
      <c r="F547" s="6" t="s">
        <v>22</v>
      </c>
      <c r="G547" s="6" t="s">
        <v>23</v>
      </c>
      <c r="H547" s="6" t="s">
        <v>24</v>
      </c>
      <c r="I547" s="6" t="s">
        <v>1449</v>
      </c>
      <c r="J547" s="12">
        <v>198</v>
      </c>
      <c r="K547" s="12">
        <f t="shared" si="52"/>
        <v>174.24</v>
      </c>
      <c r="L547" s="13">
        <v>0</v>
      </c>
      <c r="M547" s="13">
        <v>2.7</v>
      </c>
      <c r="N547" s="14">
        <f t="shared" si="51"/>
        <v>23.76</v>
      </c>
      <c r="O547" s="15">
        <v>9</v>
      </c>
      <c r="P547" s="16">
        <f t="shared" si="53"/>
        <v>1.5495867768595E-2</v>
      </c>
      <c r="Q547" s="5" t="str">
        <f t="shared" si="54"/>
        <v>Low Then 10%</v>
      </c>
      <c r="R547" s="5" t="str">
        <f t="shared" si="55"/>
        <v>Low Then 20%</v>
      </c>
      <c r="S547" s="1" t="str">
        <f t="shared" si="56"/>
        <v>Below 10% COGS</v>
      </c>
    </row>
    <row r="548" spans="1:19">
      <c r="A548" s="5" t="s">
        <v>23</v>
      </c>
      <c r="B548" s="7" t="s">
        <v>24</v>
      </c>
      <c r="C548" s="6" t="s">
        <v>1472</v>
      </c>
      <c r="D548" s="6" t="s">
        <v>1473</v>
      </c>
      <c r="E548" s="6" t="s">
        <v>3</v>
      </c>
      <c r="F548" s="6" t="s">
        <v>22</v>
      </c>
      <c r="G548" s="6" t="s">
        <v>23</v>
      </c>
      <c r="H548" s="6" t="s">
        <v>24</v>
      </c>
      <c r="I548" s="6" t="s">
        <v>1449</v>
      </c>
      <c r="J548" s="12">
        <v>176</v>
      </c>
      <c r="K548" s="12">
        <f t="shared" si="52"/>
        <v>154.88</v>
      </c>
      <c r="L548" s="13">
        <v>0</v>
      </c>
      <c r="M548" s="13">
        <v>0.87</v>
      </c>
      <c r="N548" s="14">
        <f t="shared" si="51"/>
        <v>21.12</v>
      </c>
      <c r="O548" s="15">
        <v>8</v>
      </c>
      <c r="P548" s="16">
        <f t="shared" si="53"/>
        <v>5.6172520661157003E-3</v>
      </c>
      <c r="Q548" s="5" t="str">
        <f t="shared" si="54"/>
        <v>Low Then 10%</v>
      </c>
      <c r="R548" s="5" t="str">
        <f t="shared" si="55"/>
        <v>Low Then 20%</v>
      </c>
      <c r="S548" s="1" t="str">
        <f t="shared" si="56"/>
        <v>Below 10% COGS</v>
      </c>
    </row>
    <row r="549" spans="1:19">
      <c r="A549" s="5" t="s">
        <v>23</v>
      </c>
      <c r="B549" s="7" t="s">
        <v>24</v>
      </c>
      <c r="C549" s="6" t="s">
        <v>1474</v>
      </c>
      <c r="D549" s="6" t="s">
        <v>1475</v>
      </c>
      <c r="E549" s="6" t="s">
        <v>3</v>
      </c>
      <c r="F549" s="6" t="s">
        <v>22</v>
      </c>
      <c r="G549" s="6" t="s">
        <v>23</v>
      </c>
      <c r="H549" s="6" t="s">
        <v>24</v>
      </c>
      <c r="I549" s="6" t="s">
        <v>1449</v>
      </c>
      <c r="J549" s="12">
        <v>286</v>
      </c>
      <c r="K549" s="12">
        <f t="shared" si="52"/>
        <v>251.68</v>
      </c>
      <c r="L549" s="13">
        <v>0</v>
      </c>
      <c r="M549" s="13">
        <v>1.27</v>
      </c>
      <c r="N549" s="14">
        <f t="shared" si="51"/>
        <v>34.32</v>
      </c>
      <c r="O549" s="15">
        <v>13</v>
      </c>
      <c r="P549" s="16">
        <f t="shared" si="53"/>
        <v>5.0460902733630002E-3</v>
      </c>
      <c r="Q549" s="5" t="str">
        <f t="shared" si="54"/>
        <v>Low Then 10%</v>
      </c>
      <c r="R549" s="5" t="str">
        <f t="shared" si="55"/>
        <v>Low Then 20%</v>
      </c>
      <c r="S549" s="1" t="str">
        <f t="shared" si="56"/>
        <v>Below 10% COGS</v>
      </c>
    </row>
    <row r="550" spans="1:19">
      <c r="A550" s="5" t="s">
        <v>23</v>
      </c>
      <c r="B550" s="7" t="s">
        <v>24</v>
      </c>
      <c r="C550" s="6" t="s">
        <v>1476</v>
      </c>
      <c r="D550" s="6" t="s">
        <v>1477</v>
      </c>
      <c r="E550" s="6" t="s">
        <v>3</v>
      </c>
      <c r="F550" s="6" t="s">
        <v>22</v>
      </c>
      <c r="G550" s="6" t="s">
        <v>23</v>
      </c>
      <c r="H550" s="6" t="s">
        <v>24</v>
      </c>
      <c r="I550" s="6" t="s">
        <v>1449</v>
      </c>
      <c r="J550" s="12">
        <v>22</v>
      </c>
      <c r="K550" s="12">
        <f t="shared" si="52"/>
        <v>19.36</v>
      </c>
      <c r="L550" s="13">
        <v>0</v>
      </c>
      <c r="M550" s="13">
        <v>0.06</v>
      </c>
      <c r="N550" s="14">
        <f t="shared" si="51"/>
        <v>2.64</v>
      </c>
      <c r="O550" s="15">
        <v>1</v>
      </c>
      <c r="P550" s="16">
        <f t="shared" si="53"/>
        <v>3.0991735537190101E-3</v>
      </c>
      <c r="Q550" s="5" t="str">
        <f t="shared" si="54"/>
        <v>Low Then 10%</v>
      </c>
      <c r="R550" s="5" t="str">
        <f t="shared" si="55"/>
        <v>Low Then 20%</v>
      </c>
      <c r="S550" s="1" t="str">
        <f t="shared" si="56"/>
        <v>Below 10% COGS</v>
      </c>
    </row>
    <row r="551" spans="1:19">
      <c r="A551" s="5" t="s">
        <v>23</v>
      </c>
      <c r="B551" s="7" t="s">
        <v>24</v>
      </c>
      <c r="C551" s="6" t="s">
        <v>1478</v>
      </c>
      <c r="D551" s="6" t="s">
        <v>1479</v>
      </c>
      <c r="E551" s="6" t="s">
        <v>3</v>
      </c>
      <c r="F551" s="6" t="s">
        <v>22</v>
      </c>
      <c r="G551" s="6" t="s">
        <v>23</v>
      </c>
      <c r="H551" s="6" t="s">
        <v>24</v>
      </c>
      <c r="I551" s="6" t="s">
        <v>1449</v>
      </c>
      <c r="J551" s="12">
        <v>198</v>
      </c>
      <c r="K551" s="12">
        <f t="shared" si="52"/>
        <v>174.24</v>
      </c>
      <c r="L551" s="13">
        <v>0</v>
      </c>
      <c r="M551" s="13">
        <v>1.34</v>
      </c>
      <c r="N551" s="14">
        <f t="shared" si="51"/>
        <v>23.76</v>
      </c>
      <c r="O551" s="15">
        <v>9</v>
      </c>
      <c r="P551" s="16">
        <f t="shared" si="53"/>
        <v>7.6905417814508697E-3</v>
      </c>
      <c r="Q551" s="5" t="str">
        <f t="shared" si="54"/>
        <v>Low Then 10%</v>
      </c>
      <c r="R551" s="5" t="str">
        <f t="shared" si="55"/>
        <v>Low Then 20%</v>
      </c>
      <c r="S551" s="1" t="str">
        <f t="shared" si="56"/>
        <v>Below 10% COGS</v>
      </c>
    </row>
    <row r="552" spans="1:19">
      <c r="A552" s="5" t="s">
        <v>23</v>
      </c>
      <c r="B552" s="7" t="s">
        <v>24</v>
      </c>
      <c r="C552" s="6" t="s">
        <v>1480</v>
      </c>
      <c r="D552" s="6" t="s">
        <v>1481</v>
      </c>
      <c r="E552" s="6" t="s">
        <v>3</v>
      </c>
      <c r="F552" s="6" t="s">
        <v>22</v>
      </c>
      <c r="G552" s="6" t="s">
        <v>23</v>
      </c>
      <c r="H552" s="6" t="s">
        <v>24</v>
      </c>
      <c r="I552" s="6" t="s">
        <v>1449</v>
      </c>
      <c r="J552" s="12">
        <v>264</v>
      </c>
      <c r="K552" s="12">
        <f t="shared" si="52"/>
        <v>233.376</v>
      </c>
      <c r="L552" s="13">
        <v>8.8000000000000007</v>
      </c>
      <c r="M552" s="13">
        <v>2.0699999999999998</v>
      </c>
      <c r="N552" s="14">
        <f t="shared" si="51"/>
        <v>30.623999999999999</v>
      </c>
      <c r="O552" s="15">
        <v>12</v>
      </c>
      <c r="P552" s="16">
        <f t="shared" si="53"/>
        <v>8.8698066639243105E-3</v>
      </c>
      <c r="Q552" s="5" t="str">
        <f t="shared" si="54"/>
        <v>Low Then 10%</v>
      </c>
      <c r="R552" s="5" t="str">
        <f t="shared" si="55"/>
        <v>Low Then 20%</v>
      </c>
      <c r="S552" s="1" t="str">
        <f t="shared" si="56"/>
        <v>Below 10% COGS</v>
      </c>
    </row>
    <row r="553" spans="1:19">
      <c r="A553" s="5" t="s">
        <v>23</v>
      </c>
      <c r="B553" s="7" t="s">
        <v>24</v>
      </c>
      <c r="C553" s="6" t="s">
        <v>1482</v>
      </c>
      <c r="D553" s="6" t="s">
        <v>1483</v>
      </c>
      <c r="E553" s="6" t="s">
        <v>3</v>
      </c>
      <c r="F553" s="6" t="s">
        <v>22</v>
      </c>
      <c r="G553" s="6" t="s">
        <v>23</v>
      </c>
      <c r="H553" s="6" t="s">
        <v>24</v>
      </c>
      <c r="I553" s="6" t="s">
        <v>137</v>
      </c>
      <c r="J553" s="12">
        <v>25746</v>
      </c>
      <c r="K553" s="12">
        <f t="shared" si="52"/>
        <v>22660.3704</v>
      </c>
      <c r="L553" s="13">
        <v>32.42</v>
      </c>
      <c r="M553" s="13">
        <v>3371.5</v>
      </c>
      <c r="N553" s="14">
        <f t="shared" si="51"/>
        <v>3085.6296000000002</v>
      </c>
      <c r="O553" s="15">
        <v>613</v>
      </c>
      <c r="P553" s="16">
        <f t="shared" si="53"/>
        <v>0.148783975746486</v>
      </c>
      <c r="Q553" s="5" t="str">
        <f t="shared" si="54"/>
        <v>High then 10%</v>
      </c>
      <c r="R553" s="5" t="str">
        <f t="shared" si="55"/>
        <v>Low Then 20%</v>
      </c>
      <c r="S553" s="1" t="str">
        <f t="shared" si="56"/>
        <v>10% To 20% COGS</v>
      </c>
    </row>
    <row r="554" spans="1:19">
      <c r="A554" s="5" t="s">
        <v>23</v>
      </c>
      <c r="B554" s="7" t="s">
        <v>24</v>
      </c>
      <c r="C554" s="6" t="s">
        <v>1484</v>
      </c>
      <c r="D554" s="6" t="s">
        <v>1485</v>
      </c>
      <c r="E554" s="6" t="s">
        <v>3</v>
      </c>
      <c r="F554" s="6" t="s">
        <v>22</v>
      </c>
      <c r="G554" s="6" t="s">
        <v>23</v>
      </c>
      <c r="H554" s="6" t="s">
        <v>24</v>
      </c>
      <c r="I554" s="6" t="s">
        <v>137</v>
      </c>
      <c r="J554" s="12">
        <v>2112</v>
      </c>
      <c r="K554" s="12">
        <f t="shared" si="52"/>
        <v>1858.56</v>
      </c>
      <c r="L554" s="13">
        <v>0</v>
      </c>
      <c r="M554" s="13">
        <v>242.00116666666699</v>
      </c>
      <c r="N554" s="14">
        <f t="shared" si="51"/>
        <v>253.44</v>
      </c>
      <c r="O554" s="15">
        <v>66</v>
      </c>
      <c r="P554" s="16">
        <f t="shared" si="53"/>
        <v>0.13020896105945801</v>
      </c>
      <c r="Q554" s="5" t="str">
        <f t="shared" si="54"/>
        <v>High then 10%</v>
      </c>
      <c r="R554" s="5" t="str">
        <f t="shared" si="55"/>
        <v>Low Then 20%</v>
      </c>
      <c r="S554" s="1" t="str">
        <f t="shared" si="56"/>
        <v>10% To 20% COGS</v>
      </c>
    </row>
    <row r="555" spans="1:19">
      <c r="A555" s="5" t="s">
        <v>23</v>
      </c>
      <c r="B555" s="7" t="s">
        <v>24</v>
      </c>
      <c r="C555" s="6" t="s">
        <v>1486</v>
      </c>
      <c r="D555" s="6" t="s">
        <v>1487</v>
      </c>
      <c r="E555" s="6" t="s">
        <v>3</v>
      </c>
      <c r="F555" s="6" t="s">
        <v>22</v>
      </c>
      <c r="G555" s="6" t="s">
        <v>23</v>
      </c>
      <c r="H555" s="6" t="s">
        <v>24</v>
      </c>
      <c r="I555" s="6" t="s">
        <v>137</v>
      </c>
      <c r="J555" s="12">
        <v>6510</v>
      </c>
      <c r="K555" s="12">
        <f t="shared" si="52"/>
        <v>5728.8</v>
      </c>
      <c r="L555" s="13">
        <v>0</v>
      </c>
      <c r="M555" s="13">
        <v>865.41666666666595</v>
      </c>
      <c r="N555" s="14">
        <f t="shared" si="51"/>
        <v>781.2</v>
      </c>
      <c r="O555" s="15">
        <v>155</v>
      </c>
      <c r="P555" s="16">
        <f t="shared" si="53"/>
        <v>0.15106421356421301</v>
      </c>
      <c r="Q555" s="5" t="str">
        <f t="shared" si="54"/>
        <v>High then 10%</v>
      </c>
      <c r="R555" s="5" t="str">
        <f t="shared" si="55"/>
        <v>Low Then 20%</v>
      </c>
      <c r="S555" s="1" t="str">
        <f t="shared" si="56"/>
        <v>10% To 20% COGS</v>
      </c>
    </row>
    <row r="556" spans="1:19">
      <c r="A556" s="5" t="s">
        <v>23</v>
      </c>
      <c r="B556" s="7" t="s">
        <v>24</v>
      </c>
      <c r="C556" s="6" t="s">
        <v>1488</v>
      </c>
      <c r="D556" s="6" t="s">
        <v>1489</v>
      </c>
      <c r="E556" s="6" t="s">
        <v>3</v>
      </c>
      <c r="F556" s="6" t="s">
        <v>22</v>
      </c>
      <c r="G556" s="6" t="s">
        <v>23</v>
      </c>
      <c r="H556" s="6" t="s">
        <v>24</v>
      </c>
      <c r="I556" s="6" t="s">
        <v>137</v>
      </c>
      <c r="J556" s="12">
        <v>1600</v>
      </c>
      <c r="K556" s="12">
        <f t="shared" si="52"/>
        <v>1408</v>
      </c>
      <c r="L556" s="13">
        <v>0</v>
      </c>
      <c r="M556" s="13">
        <v>206.24166666666699</v>
      </c>
      <c r="N556" s="14">
        <f t="shared" si="51"/>
        <v>192</v>
      </c>
      <c r="O556" s="15">
        <v>50</v>
      </c>
      <c r="P556" s="16">
        <f t="shared" si="53"/>
        <v>0.146478456439394</v>
      </c>
      <c r="Q556" s="5" t="str">
        <f t="shared" si="54"/>
        <v>High then 10%</v>
      </c>
      <c r="R556" s="5" t="str">
        <f t="shared" si="55"/>
        <v>Low Then 20%</v>
      </c>
      <c r="S556" s="1" t="str">
        <f t="shared" si="56"/>
        <v>10% To 20% COGS</v>
      </c>
    </row>
    <row r="557" spans="1:19">
      <c r="A557" s="6" t="s">
        <v>16</v>
      </c>
      <c r="B557" s="5" t="s">
        <v>1949</v>
      </c>
      <c r="C557" s="6" t="s">
        <v>1490</v>
      </c>
      <c r="D557" s="6" t="s">
        <v>1491</v>
      </c>
      <c r="E557" s="6" t="s">
        <v>3</v>
      </c>
      <c r="F557" s="6" t="s">
        <v>16</v>
      </c>
      <c r="G557" s="6" t="s">
        <v>17</v>
      </c>
      <c r="H557" s="6" t="s">
        <v>226</v>
      </c>
      <c r="I557" s="6" t="s">
        <v>230</v>
      </c>
      <c r="J557" s="12">
        <v>6390</v>
      </c>
      <c r="K557" s="12">
        <f t="shared" si="52"/>
        <v>5631.7619999999997</v>
      </c>
      <c r="L557" s="13">
        <v>71.349999999999994</v>
      </c>
      <c r="M557" s="13">
        <v>1119.52</v>
      </c>
      <c r="N557" s="14">
        <f t="shared" si="51"/>
        <v>758.23800000000006</v>
      </c>
      <c r="O557" s="15">
        <v>426</v>
      </c>
      <c r="P557" s="16">
        <f t="shared" si="53"/>
        <v>0.19878680952781699</v>
      </c>
      <c r="Q557" s="5" t="str">
        <f t="shared" si="54"/>
        <v>High then 10%</v>
      </c>
      <c r="R557" s="5" t="str">
        <f t="shared" si="55"/>
        <v>Low Then 20%</v>
      </c>
      <c r="S557" s="1" t="str">
        <f t="shared" si="56"/>
        <v>10% To 20% COGS</v>
      </c>
    </row>
    <row r="558" spans="1:19">
      <c r="A558" s="6" t="s">
        <v>16</v>
      </c>
      <c r="B558" s="5" t="s">
        <v>1949</v>
      </c>
      <c r="C558" s="6" t="s">
        <v>1492</v>
      </c>
      <c r="D558" s="6" t="s">
        <v>1493</v>
      </c>
      <c r="E558" s="6" t="s">
        <v>3</v>
      </c>
      <c r="F558" s="6" t="s">
        <v>16</v>
      </c>
      <c r="G558" s="6" t="s">
        <v>17</v>
      </c>
      <c r="H558" s="6" t="s">
        <v>226</v>
      </c>
      <c r="I558" s="6" t="s">
        <v>230</v>
      </c>
      <c r="J558" s="12">
        <v>2250</v>
      </c>
      <c r="K558" s="12">
        <f t="shared" si="52"/>
        <v>1980.5976000000001</v>
      </c>
      <c r="L558" s="13">
        <v>4.9800000000000004</v>
      </c>
      <c r="M558" s="13">
        <v>123.33</v>
      </c>
      <c r="N558" s="14">
        <f t="shared" si="51"/>
        <v>269.4024</v>
      </c>
      <c r="O558" s="15">
        <v>45</v>
      </c>
      <c r="P558" s="16">
        <f t="shared" si="53"/>
        <v>6.2269084845907097E-2</v>
      </c>
      <c r="Q558" s="5" t="str">
        <f t="shared" si="54"/>
        <v>Low Then 10%</v>
      </c>
      <c r="R558" s="5" t="str">
        <f t="shared" si="55"/>
        <v>Low Then 20%</v>
      </c>
      <c r="S558" s="1" t="str">
        <f t="shared" si="56"/>
        <v>Below 10% COGS</v>
      </c>
    </row>
    <row r="559" spans="1:19">
      <c r="A559" s="6" t="s">
        <v>16</v>
      </c>
      <c r="B559" s="5" t="s">
        <v>1949</v>
      </c>
      <c r="C559" s="6" t="s">
        <v>1494</v>
      </c>
      <c r="D559" s="6" t="s">
        <v>1495</v>
      </c>
      <c r="E559" s="6" t="s">
        <v>3</v>
      </c>
      <c r="F559" s="6" t="s">
        <v>16</v>
      </c>
      <c r="G559" s="6" t="s">
        <v>17</v>
      </c>
      <c r="H559" s="6" t="s">
        <v>226</v>
      </c>
      <c r="I559" s="6" t="s">
        <v>227</v>
      </c>
      <c r="J559" s="12">
        <v>2340</v>
      </c>
      <c r="K559" s="12">
        <f t="shared" si="52"/>
        <v>2059.4027999999998</v>
      </c>
      <c r="L559" s="13">
        <v>1.69</v>
      </c>
      <c r="M559" s="13">
        <v>402.55</v>
      </c>
      <c r="N559" s="14">
        <f t="shared" si="51"/>
        <v>280.59719999999999</v>
      </c>
      <c r="O559" s="15">
        <v>234</v>
      </c>
      <c r="P559" s="16">
        <f t="shared" si="53"/>
        <v>0.19546928847528</v>
      </c>
      <c r="Q559" s="5" t="str">
        <f t="shared" si="54"/>
        <v>High then 10%</v>
      </c>
      <c r="R559" s="5" t="str">
        <f t="shared" si="55"/>
        <v>Low Then 20%</v>
      </c>
      <c r="S559" s="1" t="str">
        <f t="shared" si="56"/>
        <v>10% To 20% COGS</v>
      </c>
    </row>
    <row r="560" spans="1:19">
      <c r="A560" s="6" t="s">
        <v>16</v>
      </c>
      <c r="B560" s="5" t="s">
        <v>1949</v>
      </c>
      <c r="C560" s="6" t="s">
        <v>1496</v>
      </c>
      <c r="D560" s="6" t="s">
        <v>1497</v>
      </c>
      <c r="E560" s="6" t="s">
        <v>3</v>
      </c>
      <c r="F560" s="6" t="s">
        <v>16</v>
      </c>
      <c r="G560" s="6" t="s">
        <v>17</v>
      </c>
      <c r="H560" s="6" t="s">
        <v>226</v>
      </c>
      <c r="I560" s="6" t="s">
        <v>227</v>
      </c>
      <c r="J560" s="12">
        <v>490</v>
      </c>
      <c r="K560" s="12">
        <f t="shared" si="52"/>
        <v>431.30079999999998</v>
      </c>
      <c r="L560" s="13">
        <v>0.84</v>
      </c>
      <c r="M560" s="13">
        <v>108.7</v>
      </c>
      <c r="N560" s="14">
        <f t="shared" si="51"/>
        <v>58.699199999999998</v>
      </c>
      <c r="O560" s="15">
        <v>49</v>
      </c>
      <c r="P560" s="16">
        <f t="shared" si="53"/>
        <v>0.25202828281329398</v>
      </c>
      <c r="Q560" s="5" t="str">
        <f t="shared" si="54"/>
        <v>High then 10%</v>
      </c>
      <c r="R560" s="5" t="str">
        <f t="shared" si="55"/>
        <v>High Then 20%</v>
      </c>
      <c r="S560" s="1" t="str">
        <f t="shared" si="56"/>
        <v>20% To 30% COGS</v>
      </c>
    </row>
    <row r="561" spans="1:19">
      <c r="A561" s="6" t="s">
        <v>16</v>
      </c>
      <c r="B561" s="5" t="s">
        <v>1949</v>
      </c>
      <c r="C561" s="6" t="s">
        <v>1498</v>
      </c>
      <c r="D561" s="6" t="s">
        <v>1499</v>
      </c>
      <c r="E561" s="6" t="s">
        <v>3</v>
      </c>
      <c r="F561" s="6" t="s">
        <v>16</v>
      </c>
      <c r="G561" s="6" t="s">
        <v>17</v>
      </c>
      <c r="H561" s="6" t="s">
        <v>226</v>
      </c>
      <c r="I561" s="6" t="s">
        <v>227</v>
      </c>
      <c r="J561" s="12">
        <v>2798</v>
      </c>
      <c r="K561" s="12">
        <f t="shared" si="52"/>
        <v>2467.6723999999999</v>
      </c>
      <c r="L561" s="13">
        <v>45.27</v>
      </c>
      <c r="M561" s="13">
        <v>545.48</v>
      </c>
      <c r="N561" s="14">
        <f t="shared" si="51"/>
        <v>330.32760000000002</v>
      </c>
      <c r="O561" s="15">
        <v>257</v>
      </c>
      <c r="P561" s="16">
        <f t="shared" si="53"/>
        <v>0.221050411715915</v>
      </c>
      <c r="Q561" s="5" t="str">
        <f t="shared" si="54"/>
        <v>High then 10%</v>
      </c>
      <c r="R561" s="5" t="str">
        <f t="shared" si="55"/>
        <v>High Then 20%</v>
      </c>
      <c r="S561" s="1" t="str">
        <f t="shared" si="56"/>
        <v>20% To 30% COGS</v>
      </c>
    </row>
    <row r="562" spans="1:19">
      <c r="A562" s="6" t="s">
        <v>16</v>
      </c>
      <c r="B562" s="5" t="s">
        <v>1949</v>
      </c>
      <c r="C562" s="6" t="s">
        <v>1500</v>
      </c>
      <c r="D562" s="6" t="s">
        <v>1501</v>
      </c>
      <c r="E562" s="6" t="s">
        <v>3</v>
      </c>
      <c r="F562" s="6" t="s">
        <v>16</v>
      </c>
      <c r="G562" s="6" t="s">
        <v>17</v>
      </c>
      <c r="H562" s="6" t="s">
        <v>226</v>
      </c>
      <c r="I562" s="6" t="s">
        <v>227</v>
      </c>
      <c r="J562" s="12">
        <v>2416</v>
      </c>
      <c r="K562" s="12">
        <f t="shared" si="52"/>
        <v>2126.4268000000002</v>
      </c>
      <c r="L562" s="13">
        <v>2.89</v>
      </c>
      <c r="M562" s="13">
        <v>564.63</v>
      </c>
      <c r="N562" s="14">
        <f t="shared" si="51"/>
        <v>289.57319999999999</v>
      </c>
      <c r="O562" s="15">
        <v>156</v>
      </c>
      <c r="P562" s="16">
        <f t="shared" si="53"/>
        <v>0.26552994911463701</v>
      </c>
      <c r="Q562" s="5" t="str">
        <f t="shared" si="54"/>
        <v>High then 10%</v>
      </c>
      <c r="R562" s="5" t="str">
        <f t="shared" si="55"/>
        <v>High Then 20%</v>
      </c>
      <c r="S562" s="1" t="str">
        <f t="shared" si="56"/>
        <v>20% To 30% COGS</v>
      </c>
    </row>
    <row r="563" spans="1:19">
      <c r="A563" s="6" t="s">
        <v>16</v>
      </c>
      <c r="B563" s="5" t="s">
        <v>1949</v>
      </c>
      <c r="C563" s="6" t="s">
        <v>1502</v>
      </c>
      <c r="D563" s="6" t="s">
        <v>1503</v>
      </c>
      <c r="E563" s="6" t="s">
        <v>3</v>
      </c>
      <c r="F563" s="6" t="s">
        <v>16</v>
      </c>
      <c r="G563" s="6" t="s">
        <v>17</v>
      </c>
      <c r="H563" s="6" t="s">
        <v>226</v>
      </c>
      <c r="I563" s="6" t="s">
        <v>227</v>
      </c>
      <c r="J563" s="12">
        <v>2400</v>
      </c>
      <c r="K563" s="12">
        <f t="shared" si="52"/>
        <v>2112.1415999999999</v>
      </c>
      <c r="L563" s="13">
        <v>1.18</v>
      </c>
      <c r="M563" s="13">
        <v>523.76</v>
      </c>
      <c r="N563" s="14">
        <f t="shared" si="51"/>
        <v>287.85840000000002</v>
      </c>
      <c r="O563" s="15">
        <v>80</v>
      </c>
      <c r="P563" s="16">
        <f t="shared" si="53"/>
        <v>0.24797579859229099</v>
      </c>
      <c r="Q563" s="5" t="str">
        <f t="shared" si="54"/>
        <v>High then 10%</v>
      </c>
      <c r="R563" s="5" t="str">
        <f t="shared" si="55"/>
        <v>High Then 20%</v>
      </c>
      <c r="S563" s="1" t="str">
        <f t="shared" si="56"/>
        <v>20% To 30% COGS</v>
      </c>
    </row>
    <row r="564" spans="1:19">
      <c r="A564" s="6" t="s">
        <v>16</v>
      </c>
      <c r="B564" s="5" t="s">
        <v>1949</v>
      </c>
      <c r="C564" s="6" t="s">
        <v>1504</v>
      </c>
      <c r="D564" s="6" t="s">
        <v>1505</v>
      </c>
      <c r="E564" s="6" t="s">
        <v>3</v>
      </c>
      <c r="F564" s="6" t="s">
        <v>16</v>
      </c>
      <c r="G564" s="6" t="s">
        <v>17</v>
      </c>
      <c r="H564" s="6" t="s">
        <v>226</v>
      </c>
      <c r="I564" s="6" t="s">
        <v>227</v>
      </c>
      <c r="J564" s="12">
        <v>795</v>
      </c>
      <c r="K564" s="12">
        <f t="shared" si="52"/>
        <v>705.24599999999998</v>
      </c>
      <c r="L564" s="13">
        <v>47.05</v>
      </c>
      <c r="M564" s="13">
        <v>255.65</v>
      </c>
      <c r="N564" s="14">
        <f t="shared" ref="N564:N627" si="57">(J564-L564)*12%</f>
        <v>89.754000000000005</v>
      </c>
      <c r="O564" s="15">
        <v>53</v>
      </c>
      <c r="P564" s="16">
        <f t="shared" si="53"/>
        <v>0.36249762494221899</v>
      </c>
      <c r="Q564" s="5" t="str">
        <f t="shared" si="54"/>
        <v>High then 10%</v>
      </c>
      <c r="R564" s="5" t="str">
        <f t="shared" si="55"/>
        <v>High Then 20%</v>
      </c>
      <c r="S564" s="1" t="str">
        <f t="shared" si="56"/>
        <v>Above 30% COGS</v>
      </c>
    </row>
    <row r="565" spans="1:19">
      <c r="A565" s="6" t="s">
        <v>16</v>
      </c>
      <c r="B565" s="5" t="s">
        <v>1949</v>
      </c>
      <c r="C565" s="6" t="s">
        <v>1506</v>
      </c>
      <c r="D565" s="6" t="s">
        <v>1507</v>
      </c>
      <c r="E565" s="6" t="s">
        <v>3</v>
      </c>
      <c r="F565" s="6" t="s">
        <v>16</v>
      </c>
      <c r="G565" s="6" t="s">
        <v>17</v>
      </c>
      <c r="H565" s="6" t="s">
        <v>226</v>
      </c>
      <c r="I565" s="6" t="s">
        <v>227</v>
      </c>
      <c r="J565" s="12">
        <v>772</v>
      </c>
      <c r="K565" s="12">
        <f t="shared" si="52"/>
        <v>680.38840000000005</v>
      </c>
      <c r="L565" s="13">
        <v>8.57</v>
      </c>
      <c r="M565" s="13">
        <v>124.15</v>
      </c>
      <c r="N565" s="14">
        <f t="shared" si="57"/>
        <v>91.611599999999996</v>
      </c>
      <c r="O565" s="15">
        <v>38.6</v>
      </c>
      <c r="P565" s="16">
        <f t="shared" si="53"/>
        <v>0.182469307236866</v>
      </c>
      <c r="Q565" s="5" t="str">
        <f t="shared" si="54"/>
        <v>High then 10%</v>
      </c>
      <c r="R565" s="5" t="str">
        <f t="shared" si="55"/>
        <v>Low Then 20%</v>
      </c>
      <c r="S565" s="1" t="str">
        <f t="shared" si="56"/>
        <v>10% To 20% COGS</v>
      </c>
    </row>
    <row r="566" spans="1:19">
      <c r="A566" s="6" t="s">
        <v>16</v>
      </c>
      <c r="B566" s="5" t="s">
        <v>1949</v>
      </c>
      <c r="C566" s="6" t="s">
        <v>1508</v>
      </c>
      <c r="D566" s="6" t="s">
        <v>1509</v>
      </c>
      <c r="E566" s="6" t="s">
        <v>3</v>
      </c>
      <c r="F566" s="6" t="s">
        <v>16</v>
      </c>
      <c r="G566" s="6" t="s">
        <v>17</v>
      </c>
      <c r="H566" s="6" t="s">
        <v>226</v>
      </c>
      <c r="I566" s="6" t="s">
        <v>227</v>
      </c>
      <c r="J566" s="12">
        <v>940</v>
      </c>
      <c r="K566" s="12">
        <f t="shared" si="52"/>
        <v>832.51840000000004</v>
      </c>
      <c r="L566" s="13">
        <v>44.32</v>
      </c>
      <c r="M566" s="13">
        <v>251.75</v>
      </c>
      <c r="N566" s="14">
        <f t="shared" si="57"/>
        <v>107.4816</v>
      </c>
      <c r="O566" s="15">
        <v>47</v>
      </c>
      <c r="P566" s="16">
        <f t="shared" si="53"/>
        <v>0.30239571882135002</v>
      </c>
      <c r="Q566" s="5" t="str">
        <f t="shared" si="54"/>
        <v>High then 10%</v>
      </c>
      <c r="R566" s="5" t="str">
        <f t="shared" si="55"/>
        <v>High Then 20%</v>
      </c>
      <c r="S566" s="1" t="str">
        <f t="shared" si="56"/>
        <v>Above 30% COGS</v>
      </c>
    </row>
    <row r="567" spans="1:19">
      <c r="A567" s="6" t="s">
        <v>16</v>
      </c>
      <c r="B567" s="5" t="s">
        <v>1949</v>
      </c>
      <c r="C567" s="6" t="s">
        <v>1510</v>
      </c>
      <c r="D567" s="6" t="s">
        <v>1511</v>
      </c>
      <c r="E567" s="6" t="s">
        <v>3</v>
      </c>
      <c r="F567" s="6" t="s">
        <v>16</v>
      </c>
      <c r="G567" s="6" t="s">
        <v>17</v>
      </c>
      <c r="H567" s="6" t="s">
        <v>226</v>
      </c>
      <c r="I567" s="6" t="s">
        <v>227</v>
      </c>
      <c r="J567" s="12">
        <v>2152</v>
      </c>
      <c r="K567" s="12">
        <f t="shared" si="52"/>
        <v>1898.2588000000001</v>
      </c>
      <c r="L567" s="13">
        <v>37.49</v>
      </c>
      <c r="M567" s="13">
        <v>491.8</v>
      </c>
      <c r="N567" s="14">
        <f t="shared" si="57"/>
        <v>253.74119999999999</v>
      </c>
      <c r="O567" s="15">
        <v>107.6</v>
      </c>
      <c r="P567" s="16">
        <f t="shared" si="53"/>
        <v>0.259079531199855</v>
      </c>
      <c r="Q567" s="5" t="str">
        <f t="shared" si="54"/>
        <v>High then 10%</v>
      </c>
      <c r="R567" s="5" t="str">
        <f t="shared" si="55"/>
        <v>High Then 20%</v>
      </c>
      <c r="S567" s="1" t="str">
        <f t="shared" si="56"/>
        <v>20% To 30% COGS</v>
      </c>
    </row>
    <row r="568" spans="1:19">
      <c r="A568" s="6" t="s">
        <v>16</v>
      </c>
      <c r="B568" s="5" t="s">
        <v>1949</v>
      </c>
      <c r="C568" s="6" t="s">
        <v>1512</v>
      </c>
      <c r="D568" s="6" t="s">
        <v>1513</v>
      </c>
      <c r="E568" s="6" t="s">
        <v>3</v>
      </c>
      <c r="F568" s="6" t="s">
        <v>16</v>
      </c>
      <c r="G568" s="6" t="s">
        <v>17</v>
      </c>
      <c r="H568" s="6" t="s">
        <v>226</v>
      </c>
      <c r="I568" s="6" t="s">
        <v>227</v>
      </c>
      <c r="J568" s="12">
        <v>30</v>
      </c>
      <c r="K568" s="12">
        <f t="shared" si="52"/>
        <v>26.4</v>
      </c>
      <c r="L568" s="13">
        <v>0</v>
      </c>
      <c r="M568" s="13">
        <v>2.76</v>
      </c>
      <c r="N568" s="14">
        <f t="shared" si="57"/>
        <v>3.6</v>
      </c>
      <c r="O568" s="15">
        <v>1</v>
      </c>
      <c r="P568" s="16">
        <f t="shared" si="53"/>
        <v>0.104545454545455</v>
      </c>
      <c r="Q568" s="5" t="str">
        <f t="shared" si="54"/>
        <v>High then 10%</v>
      </c>
      <c r="R568" s="5" t="str">
        <f t="shared" si="55"/>
        <v>Low Then 20%</v>
      </c>
      <c r="S568" s="1" t="str">
        <f t="shared" si="56"/>
        <v>10% To 20% COGS</v>
      </c>
    </row>
    <row r="569" spans="1:19">
      <c r="A569" s="6" t="s">
        <v>156</v>
      </c>
      <c r="B569" s="7" t="s">
        <v>165</v>
      </c>
      <c r="C569" s="6" t="s">
        <v>1514</v>
      </c>
      <c r="D569" s="6" t="s">
        <v>1515</v>
      </c>
      <c r="E569" s="6" t="s">
        <v>3</v>
      </c>
      <c r="F569" s="6" t="s">
        <v>16</v>
      </c>
      <c r="G569" s="6" t="s">
        <v>17</v>
      </c>
      <c r="H569" s="6" t="s">
        <v>165</v>
      </c>
      <c r="I569" s="6" t="s">
        <v>841</v>
      </c>
      <c r="J569" s="12">
        <v>5500</v>
      </c>
      <c r="K569" s="12">
        <f t="shared" si="52"/>
        <v>4841.1004000000003</v>
      </c>
      <c r="L569" s="13">
        <v>9.17</v>
      </c>
      <c r="M569" s="13">
        <v>891.57249999999999</v>
      </c>
      <c r="N569" s="14">
        <f t="shared" si="57"/>
        <v>658.89959999999996</v>
      </c>
      <c r="O569" s="15">
        <v>22</v>
      </c>
      <c r="P569" s="16">
        <f t="shared" si="53"/>
        <v>0.18416732278471201</v>
      </c>
      <c r="Q569" s="5" t="str">
        <f t="shared" si="54"/>
        <v>High then 10%</v>
      </c>
      <c r="R569" s="5" t="str">
        <f t="shared" si="55"/>
        <v>Low Then 20%</v>
      </c>
      <c r="S569" s="1" t="str">
        <f t="shared" si="56"/>
        <v>10% To 20% COGS</v>
      </c>
    </row>
    <row r="570" spans="1:19">
      <c r="A570" s="6" t="s">
        <v>156</v>
      </c>
      <c r="B570" s="7" t="s">
        <v>165</v>
      </c>
      <c r="C570" s="8" t="s">
        <v>1514</v>
      </c>
      <c r="D570" s="8" t="s">
        <v>1515</v>
      </c>
      <c r="E570" s="8" t="s">
        <v>3</v>
      </c>
      <c r="F570" s="6" t="s">
        <v>16</v>
      </c>
      <c r="G570" s="6" t="s">
        <v>156</v>
      </c>
      <c r="H570" s="6" t="s">
        <v>165</v>
      </c>
      <c r="I570" s="6" t="s">
        <v>841</v>
      </c>
      <c r="J570" s="12">
        <v>1250</v>
      </c>
      <c r="K570" s="12">
        <f t="shared" si="52"/>
        <v>1118.8699999999999</v>
      </c>
      <c r="L570" s="13">
        <v>157.25</v>
      </c>
      <c r="M570" s="13">
        <v>213.65</v>
      </c>
      <c r="N570" s="14">
        <f t="shared" si="57"/>
        <v>131.13</v>
      </c>
      <c r="O570" s="15">
        <v>5</v>
      </c>
      <c r="P570" s="16">
        <f t="shared" si="53"/>
        <v>0.190951585081377</v>
      </c>
      <c r="Q570" s="5" t="str">
        <f t="shared" si="54"/>
        <v>High then 10%</v>
      </c>
      <c r="R570" s="5" t="str">
        <f t="shared" si="55"/>
        <v>Low Then 20%</v>
      </c>
      <c r="S570" s="1" t="str">
        <f t="shared" si="56"/>
        <v>10% To 20% COGS</v>
      </c>
    </row>
    <row r="571" spans="1:19">
      <c r="A571" s="6" t="s">
        <v>16</v>
      </c>
      <c r="B571" s="5" t="s">
        <v>1949</v>
      </c>
      <c r="C571" s="6" t="s">
        <v>1516</v>
      </c>
      <c r="D571" s="6" t="s">
        <v>1517</v>
      </c>
      <c r="E571" s="6" t="s">
        <v>3</v>
      </c>
      <c r="F571" s="6" t="s">
        <v>16</v>
      </c>
      <c r="G571" s="6" t="s">
        <v>17</v>
      </c>
      <c r="H571" s="6" t="s">
        <v>226</v>
      </c>
      <c r="I571" s="6" t="s">
        <v>841</v>
      </c>
      <c r="J571" s="12">
        <v>5178</v>
      </c>
      <c r="K571" s="12">
        <f t="shared" si="52"/>
        <v>4557.9084000000003</v>
      </c>
      <c r="L571" s="13">
        <v>10.57</v>
      </c>
      <c r="M571" s="13">
        <v>1076.75</v>
      </c>
      <c r="N571" s="14">
        <f t="shared" si="57"/>
        <v>620.09159999999997</v>
      </c>
      <c r="O571" s="15">
        <v>21.68</v>
      </c>
      <c r="P571" s="16">
        <f t="shared" si="53"/>
        <v>0.236237744488239</v>
      </c>
      <c r="Q571" s="5" t="str">
        <f t="shared" si="54"/>
        <v>High then 10%</v>
      </c>
      <c r="R571" s="5" t="str">
        <f t="shared" si="55"/>
        <v>High Then 20%</v>
      </c>
      <c r="S571" s="1" t="str">
        <f t="shared" si="56"/>
        <v>20% To 30% COGS</v>
      </c>
    </row>
    <row r="572" spans="1:19">
      <c r="A572" s="6" t="s">
        <v>16</v>
      </c>
      <c r="B572" s="5" t="s">
        <v>1949</v>
      </c>
      <c r="C572" s="6" t="s">
        <v>1518</v>
      </c>
      <c r="D572" s="6" t="s">
        <v>1519</v>
      </c>
      <c r="E572" s="6" t="s">
        <v>3</v>
      </c>
      <c r="F572" s="6" t="s">
        <v>16</v>
      </c>
      <c r="G572" s="6" t="s">
        <v>17</v>
      </c>
      <c r="H572" s="6" t="s">
        <v>226</v>
      </c>
      <c r="I572" s="6" t="s">
        <v>233</v>
      </c>
      <c r="J572" s="12">
        <v>1200</v>
      </c>
      <c r="K572" s="12">
        <f t="shared" si="52"/>
        <v>1056</v>
      </c>
      <c r="L572" s="13">
        <v>0</v>
      </c>
      <c r="M572" s="13">
        <v>112.97</v>
      </c>
      <c r="N572" s="14">
        <f t="shared" si="57"/>
        <v>144</v>
      </c>
      <c r="O572" s="15">
        <v>6</v>
      </c>
      <c r="P572" s="16">
        <f t="shared" si="53"/>
        <v>0.106979166666667</v>
      </c>
      <c r="Q572" s="5" t="str">
        <f t="shared" si="54"/>
        <v>High then 10%</v>
      </c>
      <c r="R572" s="5" t="str">
        <f t="shared" si="55"/>
        <v>Low Then 20%</v>
      </c>
      <c r="S572" s="1" t="str">
        <f t="shared" si="56"/>
        <v>10% To 20% COGS</v>
      </c>
    </row>
    <row r="573" spans="1:19">
      <c r="A573" s="6" t="s">
        <v>16</v>
      </c>
      <c r="B573" s="5" t="s">
        <v>1949</v>
      </c>
      <c r="C573" s="6" t="s">
        <v>1520</v>
      </c>
      <c r="D573" s="6" t="s">
        <v>1521</v>
      </c>
      <c r="E573" s="6" t="s">
        <v>3</v>
      </c>
      <c r="F573" s="6" t="s">
        <v>16</v>
      </c>
      <c r="G573" s="6" t="s">
        <v>17</v>
      </c>
      <c r="H573" s="6" t="s">
        <v>226</v>
      </c>
      <c r="I573" s="6" t="s">
        <v>233</v>
      </c>
      <c r="J573" s="12">
        <v>345</v>
      </c>
      <c r="K573" s="12">
        <f t="shared" si="52"/>
        <v>303.60000000000002</v>
      </c>
      <c r="L573" s="13">
        <v>0</v>
      </c>
      <c r="M573" s="13">
        <v>68.290000000000006</v>
      </c>
      <c r="N573" s="14">
        <f t="shared" si="57"/>
        <v>41.4</v>
      </c>
      <c r="O573" s="15">
        <v>3</v>
      </c>
      <c r="P573" s="16">
        <f t="shared" si="53"/>
        <v>0.22493412384716699</v>
      </c>
      <c r="Q573" s="5" t="str">
        <f t="shared" si="54"/>
        <v>High then 10%</v>
      </c>
      <c r="R573" s="5" t="str">
        <f t="shared" si="55"/>
        <v>High Then 20%</v>
      </c>
      <c r="S573" s="1" t="str">
        <f t="shared" si="56"/>
        <v>20% To 30% COGS</v>
      </c>
    </row>
    <row r="574" spans="1:19">
      <c r="A574" s="5" t="s">
        <v>17</v>
      </c>
      <c r="B574" s="5" t="s">
        <v>1948</v>
      </c>
      <c r="C574" s="6" t="s">
        <v>1522</v>
      </c>
      <c r="D574" s="6" t="s">
        <v>1523</v>
      </c>
      <c r="E574" s="6" t="s">
        <v>3</v>
      </c>
      <c r="F574" s="6" t="s">
        <v>16</v>
      </c>
      <c r="G574" s="6" t="s">
        <v>427</v>
      </c>
      <c r="H574" s="6" t="s">
        <v>18</v>
      </c>
      <c r="I574" s="6" t="s">
        <v>240</v>
      </c>
      <c r="J574" s="12">
        <v>1365</v>
      </c>
      <c r="K574" s="12">
        <f t="shared" si="52"/>
        <v>1201.71</v>
      </c>
      <c r="L574" s="13">
        <v>4.25</v>
      </c>
      <c r="M574" s="13">
        <v>234.79</v>
      </c>
      <c r="N574" s="14">
        <f t="shared" si="57"/>
        <v>163.29</v>
      </c>
      <c r="O574" s="15">
        <v>13</v>
      </c>
      <c r="P574" s="16">
        <f t="shared" si="53"/>
        <v>0.195379916951677</v>
      </c>
      <c r="Q574" s="5" t="str">
        <f t="shared" si="54"/>
        <v>High then 10%</v>
      </c>
      <c r="R574" s="5" t="str">
        <f t="shared" si="55"/>
        <v>Low Then 20%</v>
      </c>
      <c r="S574" s="1" t="str">
        <f t="shared" si="56"/>
        <v>10% To 20% COGS</v>
      </c>
    </row>
    <row r="575" spans="1:19">
      <c r="A575" s="6" t="s">
        <v>16</v>
      </c>
      <c r="B575" s="5" t="s">
        <v>1949</v>
      </c>
      <c r="C575" s="6" t="s">
        <v>1524</v>
      </c>
      <c r="D575" s="6" t="s">
        <v>1525</v>
      </c>
      <c r="E575" s="6" t="s">
        <v>3</v>
      </c>
      <c r="F575" s="6" t="s">
        <v>16</v>
      </c>
      <c r="G575" s="6" t="s">
        <v>17</v>
      </c>
      <c r="H575" s="6" t="s">
        <v>226</v>
      </c>
      <c r="I575" s="6" t="s">
        <v>233</v>
      </c>
      <c r="J575" s="12">
        <v>2640</v>
      </c>
      <c r="K575" s="12">
        <f t="shared" si="52"/>
        <v>2329.4856</v>
      </c>
      <c r="L575" s="13">
        <v>52.38</v>
      </c>
      <c r="M575" s="13">
        <v>731.89</v>
      </c>
      <c r="N575" s="14">
        <f t="shared" si="57"/>
        <v>310.51440000000002</v>
      </c>
      <c r="O575" s="15">
        <v>17.399999999999999</v>
      </c>
      <c r="P575" s="16">
        <f t="shared" si="53"/>
        <v>0.31418524330006598</v>
      </c>
      <c r="Q575" s="5" t="str">
        <f t="shared" si="54"/>
        <v>High then 10%</v>
      </c>
      <c r="R575" s="5" t="str">
        <f t="shared" si="55"/>
        <v>High Then 20%</v>
      </c>
      <c r="S575" s="1" t="str">
        <f t="shared" si="56"/>
        <v>Above 30% COGS</v>
      </c>
    </row>
    <row r="576" spans="1:19">
      <c r="A576" s="6" t="s">
        <v>16</v>
      </c>
      <c r="B576" s="5" t="s">
        <v>1949</v>
      </c>
      <c r="C576" s="6" t="s">
        <v>1526</v>
      </c>
      <c r="D576" s="6" t="s">
        <v>1527</v>
      </c>
      <c r="E576" s="6" t="s">
        <v>3</v>
      </c>
      <c r="F576" s="6" t="s">
        <v>16</v>
      </c>
      <c r="G576" s="6" t="s">
        <v>17</v>
      </c>
      <c r="H576" s="6" t="s">
        <v>226</v>
      </c>
      <c r="I576" s="6" t="s">
        <v>233</v>
      </c>
      <c r="J576" s="12">
        <v>4440</v>
      </c>
      <c r="K576" s="12">
        <f t="shared" si="52"/>
        <v>3913.7195999999999</v>
      </c>
      <c r="L576" s="13">
        <v>54.33</v>
      </c>
      <c r="M576" s="13">
        <v>1636.28</v>
      </c>
      <c r="N576" s="14">
        <f t="shared" si="57"/>
        <v>526.28039999999999</v>
      </c>
      <c r="O576" s="15">
        <v>29.4</v>
      </c>
      <c r="P576" s="16">
        <f t="shared" si="53"/>
        <v>0.41808820437723698</v>
      </c>
      <c r="Q576" s="5" t="str">
        <f t="shared" si="54"/>
        <v>High then 10%</v>
      </c>
      <c r="R576" s="5" t="str">
        <f t="shared" si="55"/>
        <v>High Then 20%</v>
      </c>
      <c r="S576" s="1" t="str">
        <f t="shared" si="56"/>
        <v>Above 30% COGS</v>
      </c>
    </row>
    <row r="577" spans="1:19">
      <c r="A577" s="6" t="s">
        <v>16</v>
      </c>
      <c r="B577" s="5" t="s">
        <v>1949</v>
      </c>
      <c r="C577" s="6" t="s">
        <v>1528</v>
      </c>
      <c r="D577" s="6" t="s">
        <v>1529</v>
      </c>
      <c r="E577" s="6" t="s">
        <v>3</v>
      </c>
      <c r="F577" s="6" t="s">
        <v>16</v>
      </c>
      <c r="G577" s="6" t="s">
        <v>17</v>
      </c>
      <c r="H577" s="6" t="s">
        <v>226</v>
      </c>
      <c r="I577" s="6" t="s">
        <v>233</v>
      </c>
      <c r="J577" s="12">
        <v>3125</v>
      </c>
      <c r="K577" s="12">
        <f t="shared" si="52"/>
        <v>2757.7939999999999</v>
      </c>
      <c r="L577" s="13">
        <v>64.95</v>
      </c>
      <c r="M577" s="13">
        <v>314.8</v>
      </c>
      <c r="N577" s="14">
        <f t="shared" si="57"/>
        <v>367.20600000000002</v>
      </c>
      <c r="O577" s="15">
        <v>25</v>
      </c>
      <c r="P577" s="16">
        <f t="shared" si="53"/>
        <v>0.114149207663807</v>
      </c>
      <c r="Q577" s="5" t="str">
        <f t="shared" si="54"/>
        <v>High then 10%</v>
      </c>
      <c r="R577" s="5" t="str">
        <f t="shared" si="55"/>
        <v>Low Then 20%</v>
      </c>
      <c r="S577" s="1" t="str">
        <f t="shared" si="56"/>
        <v>10% To 20% COGS</v>
      </c>
    </row>
    <row r="578" spans="1:19">
      <c r="A578" s="6" t="s">
        <v>16</v>
      </c>
      <c r="B578" s="5" t="s">
        <v>1949</v>
      </c>
      <c r="C578" s="6" t="s">
        <v>1530</v>
      </c>
      <c r="D578" s="6" t="s">
        <v>1531</v>
      </c>
      <c r="E578" s="6" t="s">
        <v>3</v>
      </c>
      <c r="F578" s="6" t="s">
        <v>16</v>
      </c>
      <c r="G578" s="6" t="s">
        <v>17</v>
      </c>
      <c r="H578" s="6" t="s">
        <v>226</v>
      </c>
      <c r="I578" s="6" t="s">
        <v>240</v>
      </c>
      <c r="J578" s="12">
        <v>4050</v>
      </c>
      <c r="K578" s="12">
        <f t="shared" ref="K578:K641" si="58">J578-N578</f>
        <v>3570.5279999999998</v>
      </c>
      <c r="L578" s="13">
        <v>54.4</v>
      </c>
      <c r="M578" s="13">
        <v>515.17999999999995</v>
      </c>
      <c r="N578" s="14">
        <f t="shared" si="57"/>
        <v>479.47199999999998</v>
      </c>
      <c r="O578" s="15">
        <v>54</v>
      </c>
      <c r="P578" s="16">
        <f t="shared" ref="P578:P641" si="59">IFERROR(M578/K578,100%)</f>
        <v>0.14428678335529099</v>
      </c>
      <c r="Q578" s="5" t="str">
        <f t="shared" ref="Q578:Q641" si="60">IF(P578&gt;10%,"High then 10%","Low Then 10%")</f>
        <v>High then 10%</v>
      </c>
      <c r="R578" s="5" t="str">
        <f t="shared" ref="R578:R641" si="61">IF(P578&gt;20%,"High Then 20%","Low Then 20%")</f>
        <v>Low Then 20%</v>
      </c>
      <c r="S578" s="1" t="str">
        <f t="shared" ref="S578:S641" si="62">IF(P578=100%,"Modifier",IF(P578&gt;30%,"Above 30% COGS",IF(P578&gt;20%,"20% To 30% COGS",IF(P578&gt;10%,"10% To 20% COGS",IF(P578&gt;0%,"Below 10% COGS","Open Items")))))</f>
        <v>10% To 20% COGS</v>
      </c>
    </row>
    <row r="579" spans="1:19">
      <c r="A579" s="6" t="s">
        <v>16</v>
      </c>
      <c r="B579" s="5" t="s">
        <v>1949</v>
      </c>
      <c r="C579" s="6" t="s">
        <v>1532</v>
      </c>
      <c r="D579" s="6" t="s">
        <v>1533</v>
      </c>
      <c r="E579" s="6" t="s">
        <v>3</v>
      </c>
      <c r="F579" s="6" t="s">
        <v>16</v>
      </c>
      <c r="G579" s="6" t="s">
        <v>17</v>
      </c>
      <c r="H579" s="6" t="s">
        <v>226</v>
      </c>
      <c r="I579" s="6" t="s">
        <v>240</v>
      </c>
      <c r="J579" s="12">
        <v>1800</v>
      </c>
      <c r="K579" s="12">
        <f t="shared" si="58"/>
        <v>1584.1487999999999</v>
      </c>
      <c r="L579" s="13">
        <v>1.24</v>
      </c>
      <c r="M579" s="13">
        <v>313.863333333333</v>
      </c>
      <c r="N579" s="14">
        <f t="shared" si="57"/>
        <v>215.85120000000001</v>
      </c>
      <c r="O579" s="15">
        <v>24</v>
      </c>
      <c r="P579" s="16">
        <f t="shared" si="59"/>
        <v>0.198127431800178</v>
      </c>
      <c r="Q579" s="5" t="str">
        <f t="shared" si="60"/>
        <v>High then 10%</v>
      </c>
      <c r="R579" s="5" t="str">
        <f t="shared" si="61"/>
        <v>Low Then 20%</v>
      </c>
      <c r="S579" s="1" t="str">
        <f t="shared" si="62"/>
        <v>10% To 20% COGS</v>
      </c>
    </row>
    <row r="580" spans="1:19">
      <c r="A580" s="6" t="s">
        <v>16</v>
      </c>
      <c r="B580" s="5" t="s">
        <v>1949</v>
      </c>
      <c r="C580" s="6" t="s">
        <v>1534</v>
      </c>
      <c r="D580" s="6" t="s">
        <v>1535</v>
      </c>
      <c r="E580" s="6" t="s">
        <v>3</v>
      </c>
      <c r="F580" s="6" t="s">
        <v>16</v>
      </c>
      <c r="G580" s="6" t="s">
        <v>17</v>
      </c>
      <c r="H580" s="6" t="s">
        <v>226</v>
      </c>
      <c r="I580" s="6" t="s">
        <v>240</v>
      </c>
      <c r="J580" s="12">
        <v>855</v>
      </c>
      <c r="K580" s="12">
        <f t="shared" si="58"/>
        <v>752.57280000000003</v>
      </c>
      <c r="L580" s="13">
        <v>1.44</v>
      </c>
      <c r="M580" s="13">
        <v>238.4</v>
      </c>
      <c r="N580" s="14">
        <f t="shared" si="57"/>
        <v>102.4272</v>
      </c>
      <c r="O580" s="15">
        <v>9</v>
      </c>
      <c r="P580" s="16">
        <f t="shared" si="59"/>
        <v>0.31677998460746898</v>
      </c>
      <c r="Q580" s="5" t="str">
        <f t="shared" si="60"/>
        <v>High then 10%</v>
      </c>
      <c r="R580" s="5" t="str">
        <f t="shared" si="61"/>
        <v>High Then 20%</v>
      </c>
      <c r="S580" s="1" t="str">
        <f t="shared" si="62"/>
        <v>Above 30% COGS</v>
      </c>
    </row>
    <row r="581" spans="1:19">
      <c r="A581" s="6" t="s">
        <v>16</v>
      </c>
      <c r="B581" s="5" t="s">
        <v>1949</v>
      </c>
      <c r="C581" s="6" t="s">
        <v>1536</v>
      </c>
      <c r="D581" s="6" t="s">
        <v>1537</v>
      </c>
      <c r="E581" s="6" t="s">
        <v>3</v>
      </c>
      <c r="F581" s="6" t="s">
        <v>16</v>
      </c>
      <c r="G581" s="6" t="s">
        <v>17</v>
      </c>
      <c r="H581" s="6" t="s">
        <v>226</v>
      </c>
      <c r="I581" s="6" t="s">
        <v>240</v>
      </c>
      <c r="J581" s="12">
        <v>2635</v>
      </c>
      <c r="K581" s="12">
        <f t="shared" si="58"/>
        <v>2319.3112000000001</v>
      </c>
      <c r="L581" s="13">
        <v>4.26</v>
      </c>
      <c r="M581" s="13">
        <v>480.51</v>
      </c>
      <c r="N581" s="14">
        <f t="shared" si="57"/>
        <v>315.68880000000001</v>
      </c>
      <c r="O581" s="15">
        <v>31</v>
      </c>
      <c r="P581" s="16">
        <f t="shared" si="59"/>
        <v>0.207177889711394</v>
      </c>
      <c r="Q581" s="5" t="str">
        <f t="shared" si="60"/>
        <v>High then 10%</v>
      </c>
      <c r="R581" s="5" t="str">
        <f t="shared" si="61"/>
        <v>High Then 20%</v>
      </c>
      <c r="S581" s="1" t="str">
        <f t="shared" si="62"/>
        <v>20% To 30% COGS</v>
      </c>
    </row>
    <row r="582" spans="1:19">
      <c r="A582" s="6" t="s">
        <v>16</v>
      </c>
      <c r="B582" s="5" t="s">
        <v>1949</v>
      </c>
      <c r="C582" s="6" t="s">
        <v>1538</v>
      </c>
      <c r="D582" s="6" t="s">
        <v>1539</v>
      </c>
      <c r="E582" s="6" t="s">
        <v>3</v>
      </c>
      <c r="F582" s="6" t="s">
        <v>16</v>
      </c>
      <c r="G582" s="6" t="s">
        <v>17</v>
      </c>
      <c r="H582" s="6" t="s">
        <v>226</v>
      </c>
      <c r="I582" s="6" t="s">
        <v>245</v>
      </c>
      <c r="J582" s="12">
        <v>3825</v>
      </c>
      <c r="K582" s="12">
        <f t="shared" si="58"/>
        <v>3380.5956000000001</v>
      </c>
      <c r="L582" s="13">
        <v>121.63</v>
      </c>
      <c r="M582" s="13">
        <v>961.30454545454597</v>
      </c>
      <c r="N582" s="14">
        <f t="shared" si="57"/>
        <v>444.40440000000001</v>
      </c>
      <c r="O582" s="15">
        <v>45</v>
      </c>
      <c r="P582" s="16">
        <f t="shared" si="59"/>
        <v>0.28435952098338702</v>
      </c>
      <c r="Q582" s="5" t="str">
        <f t="shared" si="60"/>
        <v>High then 10%</v>
      </c>
      <c r="R582" s="5" t="str">
        <f t="shared" si="61"/>
        <v>High Then 20%</v>
      </c>
      <c r="S582" s="1" t="str">
        <f t="shared" si="62"/>
        <v>20% To 30% COGS</v>
      </c>
    </row>
    <row r="583" spans="1:19">
      <c r="A583" s="6" t="s">
        <v>16</v>
      </c>
      <c r="B583" s="5" t="s">
        <v>1949</v>
      </c>
      <c r="C583" s="6" t="s">
        <v>1540</v>
      </c>
      <c r="D583" s="6" t="s">
        <v>1541</v>
      </c>
      <c r="E583" s="6" t="s">
        <v>3</v>
      </c>
      <c r="F583" s="6" t="s">
        <v>16</v>
      </c>
      <c r="G583" s="6" t="s">
        <v>17</v>
      </c>
      <c r="H583" s="6" t="s">
        <v>226</v>
      </c>
      <c r="I583" s="6" t="s">
        <v>245</v>
      </c>
      <c r="J583" s="12">
        <v>2585</v>
      </c>
      <c r="K583" s="12">
        <f t="shared" si="58"/>
        <v>2275.0459999999998</v>
      </c>
      <c r="L583" s="13">
        <v>2.0499999999999998</v>
      </c>
      <c r="M583" s="13">
        <v>554.35</v>
      </c>
      <c r="N583" s="14">
        <f t="shared" si="57"/>
        <v>309.95400000000001</v>
      </c>
      <c r="O583" s="15">
        <v>47</v>
      </c>
      <c r="P583" s="16">
        <f t="shared" si="59"/>
        <v>0.24366540280943799</v>
      </c>
      <c r="Q583" s="5" t="str">
        <f t="shared" si="60"/>
        <v>High then 10%</v>
      </c>
      <c r="R583" s="5" t="str">
        <f t="shared" si="61"/>
        <v>High Then 20%</v>
      </c>
      <c r="S583" s="1" t="str">
        <f t="shared" si="62"/>
        <v>20% To 30% COGS</v>
      </c>
    </row>
    <row r="584" spans="1:19">
      <c r="A584" s="6" t="s">
        <v>16</v>
      </c>
      <c r="B584" s="5" t="s">
        <v>1949</v>
      </c>
      <c r="C584" s="6" t="s">
        <v>1542</v>
      </c>
      <c r="D584" s="6" t="s">
        <v>1543</v>
      </c>
      <c r="E584" s="6" t="s">
        <v>3</v>
      </c>
      <c r="F584" s="6" t="s">
        <v>16</v>
      </c>
      <c r="G584" s="6" t="s">
        <v>17</v>
      </c>
      <c r="H584" s="6" t="s">
        <v>226</v>
      </c>
      <c r="I584" s="6" t="s">
        <v>245</v>
      </c>
      <c r="J584" s="12">
        <v>210</v>
      </c>
      <c r="K584" s="12">
        <f t="shared" si="58"/>
        <v>184.8</v>
      </c>
      <c r="L584" s="13">
        <v>0</v>
      </c>
      <c r="M584" s="13">
        <v>59.35</v>
      </c>
      <c r="N584" s="14">
        <f t="shared" si="57"/>
        <v>25.2</v>
      </c>
      <c r="O584" s="15">
        <v>3</v>
      </c>
      <c r="P584" s="16">
        <f t="shared" si="59"/>
        <v>0.32115800865800898</v>
      </c>
      <c r="Q584" s="5" t="str">
        <f t="shared" si="60"/>
        <v>High then 10%</v>
      </c>
      <c r="R584" s="5" t="str">
        <f t="shared" si="61"/>
        <v>High Then 20%</v>
      </c>
      <c r="S584" s="1" t="str">
        <f t="shared" si="62"/>
        <v>Above 30% COGS</v>
      </c>
    </row>
    <row r="585" spans="1:19">
      <c r="A585" s="5" t="s">
        <v>17</v>
      </c>
      <c r="B585" s="5" t="s">
        <v>1948</v>
      </c>
      <c r="C585" s="6" t="s">
        <v>1544</v>
      </c>
      <c r="D585" s="6" t="s">
        <v>1545</v>
      </c>
      <c r="E585" s="6" t="s">
        <v>3</v>
      </c>
      <c r="F585" s="6" t="s">
        <v>16</v>
      </c>
      <c r="G585" s="6" t="s">
        <v>17</v>
      </c>
      <c r="H585" s="6" t="s">
        <v>18</v>
      </c>
      <c r="I585" s="6" t="s">
        <v>252</v>
      </c>
      <c r="J585" s="12">
        <v>1350</v>
      </c>
      <c r="K585" s="12">
        <f t="shared" si="58"/>
        <v>1188.7164</v>
      </c>
      <c r="L585" s="13">
        <v>5.97</v>
      </c>
      <c r="M585" s="13">
        <v>764.78</v>
      </c>
      <c r="N585" s="14">
        <f t="shared" si="57"/>
        <v>161.28360000000001</v>
      </c>
      <c r="O585" s="15">
        <v>3</v>
      </c>
      <c r="P585" s="16">
        <f t="shared" si="59"/>
        <v>0.64336623941589399</v>
      </c>
      <c r="Q585" s="5" t="str">
        <f t="shared" si="60"/>
        <v>High then 10%</v>
      </c>
      <c r="R585" s="5" t="str">
        <f t="shared" si="61"/>
        <v>High Then 20%</v>
      </c>
      <c r="S585" s="1" t="str">
        <f t="shared" si="62"/>
        <v>Above 30% COGS</v>
      </c>
    </row>
    <row r="586" spans="1:19">
      <c r="A586" s="5" t="s">
        <v>17</v>
      </c>
      <c r="B586" s="5" t="s">
        <v>1948</v>
      </c>
      <c r="C586" s="6" t="s">
        <v>1546</v>
      </c>
      <c r="D586" s="6" t="s">
        <v>1547</v>
      </c>
      <c r="E586" s="6" t="s">
        <v>3</v>
      </c>
      <c r="F586" s="6" t="s">
        <v>16</v>
      </c>
      <c r="G586" s="6" t="s">
        <v>17</v>
      </c>
      <c r="H586" s="6" t="s">
        <v>18</v>
      </c>
      <c r="I586" s="6" t="s">
        <v>252</v>
      </c>
      <c r="J586" s="12">
        <v>2500</v>
      </c>
      <c r="K586" s="12">
        <f t="shared" si="58"/>
        <v>2206.0947999999999</v>
      </c>
      <c r="L586" s="13">
        <v>50.79</v>
      </c>
      <c r="M586" s="13">
        <v>559.59</v>
      </c>
      <c r="N586" s="14">
        <f t="shared" si="57"/>
        <v>293.90519999999998</v>
      </c>
      <c r="O586" s="15">
        <v>2</v>
      </c>
      <c r="P586" s="16">
        <f t="shared" si="59"/>
        <v>0.25365637052405898</v>
      </c>
      <c r="Q586" s="5" t="str">
        <f t="shared" si="60"/>
        <v>High then 10%</v>
      </c>
      <c r="R586" s="5" t="str">
        <f t="shared" si="61"/>
        <v>High Then 20%</v>
      </c>
      <c r="S586" s="1" t="str">
        <f t="shared" si="62"/>
        <v>20% To 30% COGS</v>
      </c>
    </row>
    <row r="587" spans="1:19">
      <c r="A587" s="5" t="s">
        <v>17</v>
      </c>
      <c r="B587" s="5" t="s">
        <v>1948</v>
      </c>
      <c r="C587" s="6" t="s">
        <v>1548</v>
      </c>
      <c r="D587" s="6" t="s">
        <v>1549</v>
      </c>
      <c r="E587" s="6" t="s">
        <v>3</v>
      </c>
      <c r="F587" s="6" t="s">
        <v>16</v>
      </c>
      <c r="G587" s="6" t="s">
        <v>17</v>
      </c>
      <c r="H587" s="6" t="s">
        <v>18</v>
      </c>
      <c r="I587" s="6" t="s">
        <v>252</v>
      </c>
      <c r="J587" s="12">
        <v>5400</v>
      </c>
      <c r="K587" s="12">
        <f t="shared" si="58"/>
        <v>4753.4628000000002</v>
      </c>
      <c r="L587" s="13">
        <v>12.19</v>
      </c>
      <c r="M587" s="13">
        <v>717.22</v>
      </c>
      <c r="N587" s="14">
        <f t="shared" si="57"/>
        <v>646.53719999999998</v>
      </c>
      <c r="O587" s="15">
        <v>3</v>
      </c>
      <c r="P587" s="16">
        <f t="shared" si="59"/>
        <v>0.15088368841342401</v>
      </c>
      <c r="Q587" s="5" t="str">
        <f t="shared" si="60"/>
        <v>High then 10%</v>
      </c>
      <c r="R587" s="5" t="str">
        <f t="shared" si="61"/>
        <v>Low Then 20%</v>
      </c>
      <c r="S587" s="1" t="str">
        <f t="shared" si="62"/>
        <v>10% To 20% COGS</v>
      </c>
    </row>
    <row r="588" spans="1:19">
      <c r="A588" s="5" t="s">
        <v>17</v>
      </c>
      <c r="B588" s="5" t="s">
        <v>1948</v>
      </c>
      <c r="C588" s="6" t="s">
        <v>1550</v>
      </c>
      <c r="D588" s="6" t="s">
        <v>1551</v>
      </c>
      <c r="E588" s="6" t="s">
        <v>3</v>
      </c>
      <c r="F588" s="6" t="s">
        <v>16</v>
      </c>
      <c r="G588" s="6" t="s">
        <v>17</v>
      </c>
      <c r="H588" s="6" t="s">
        <v>18</v>
      </c>
      <c r="I588" s="6" t="s">
        <v>252</v>
      </c>
      <c r="J588" s="12">
        <v>700</v>
      </c>
      <c r="K588" s="12">
        <f t="shared" si="58"/>
        <v>617.70640000000003</v>
      </c>
      <c r="L588" s="13">
        <v>14.22</v>
      </c>
      <c r="M588" s="13">
        <v>130.75</v>
      </c>
      <c r="N588" s="14">
        <f t="shared" si="57"/>
        <v>82.293599999999998</v>
      </c>
      <c r="O588" s="15">
        <v>2</v>
      </c>
      <c r="P588" s="16">
        <f t="shared" si="59"/>
        <v>0.21167013972981299</v>
      </c>
      <c r="Q588" s="5" t="str">
        <f t="shared" si="60"/>
        <v>High then 10%</v>
      </c>
      <c r="R588" s="5" t="str">
        <f t="shared" si="61"/>
        <v>High Then 20%</v>
      </c>
      <c r="S588" s="1" t="str">
        <f t="shared" si="62"/>
        <v>20% To 30% COGS</v>
      </c>
    </row>
    <row r="589" spans="1:19">
      <c r="A589" s="6" t="s">
        <v>16</v>
      </c>
      <c r="B589" s="5" t="s">
        <v>1949</v>
      </c>
      <c r="C589" s="6" t="s">
        <v>1552</v>
      </c>
      <c r="D589" s="6" t="s">
        <v>261</v>
      </c>
      <c r="E589" s="6" t="s">
        <v>3</v>
      </c>
      <c r="F589" s="6" t="s">
        <v>16</v>
      </c>
      <c r="G589" s="6" t="s">
        <v>17</v>
      </c>
      <c r="H589" s="6" t="s">
        <v>226</v>
      </c>
      <c r="I589" s="6" t="s">
        <v>1553</v>
      </c>
      <c r="J589" s="12">
        <v>1152</v>
      </c>
      <c r="K589" s="12">
        <f t="shared" si="58"/>
        <v>1014.162</v>
      </c>
      <c r="L589" s="13">
        <v>3.35</v>
      </c>
      <c r="M589" s="13">
        <v>57.46</v>
      </c>
      <c r="N589" s="14">
        <f t="shared" si="57"/>
        <v>137.83799999999999</v>
      </c>
      <c r="O589" s="15">
        <v>32</v>
      </c>
      <c r="P589" s="16">
        <f t="shared" si="59"/>
        <v>5.6657614858375699E-2</v>
      </c>
      <c r="Q589" s="5" t="str">
        <f t="shared" si="60"/>
        <v>Low Then 10%</v>
      </c>
      <c r="R589" s="5" t="str">
        <f t="shared" si="61"/>
        <v>Low Then 20%</v>
      </c>
      <c r="S589" s="1" t="str">
        <f t="shared" si="62"/>
        <v>Below 10% COGS</v>
      </c>
    </row>
    <row r="590" spans="1:19">
      <c r="A590" s="6" t="s">
        <v>16</v>
      </c>
      <c r="B590" s="5" t="s">
        <v>1949</v>
      </c>
      <c r="C590" s="6" t="s">
        <v>1554</v>
      </c>
      <c r="D590" s="6" t="s">
        <v>1555</v>
      </c>
      <c r="E590" s="6" t="s">
        <v>3</v>
      </c>
      <c r="F590" s="6" t="s">
        <v>16</v>
      </c>
      <c r="G590" s="6" t="s">
        <v>17</v>
      </c>
      <c r="H590" s="6" t="s">
        <v>226</v>
      </c>
      <c r="I590" s="6" t="s">
        <v>1553</v>
      </c>
      <c r="J590" s="12">
        <v>576</v>
      </c>
      <c r="K590" s="12">
        <f t="shared" si="58"/>
        <v>507.4008</v>
      </c>
      <c r="L590" s="13">
        <v>4.34</v>
      </c>
      <c r="M590" s="13">
        <v>145.93</v>
      </c>
      <c r="N590" s="14">
        <f t="shared" si="57"/>
        <v>68.599199999999996</v>
      </c>
      <c r="O590" s="15">
        <v>16</v>
      </c>
      <c r="P590" s="16">
        <f t="shared" si="59"/>
        <v>0.28760301521006698</v>
      </c>
      <c r="Q590" s="5" t="str">
        <f t="shared" si="60"/>
        <v>High then 10%</v>
      </c>
      <c r="R590" s="5" t="str">
        <f t="shared" si="61"/>
        <v>High Then 20%</v>
      </c>
      <c r="S590" s="1" t="str">
        <f t="shared" si="62"/>
        <v>20% To 30% COGS</v>
      </c>
    </row>
    <row r="591" spans="1:19">
      <c r="A591" s="6" t="s">
        <v>16</v>
      </c>
      <c r="B591" s="5" t="s">
        <v>1949</v>
      </c>
      <c r="C591" s="6" t="s">
        <v>1556</v>
      </c>
      <c r="D591" s="6" t="s">
        <v>1557</v>
      </c>
      <c r="E591" s="6" t="s">
        <v>3</v>
      </c>
      <c r="F591" s="6" t="s">
        <v>16</v>
      </c>
      <c r="G591" s="6" t="s">
        <v>17</v>
      </c>
      <c r="H591" s="6" t="s">
        <v>226</v>
      </c>
      <c r="I591" s="6" t="s">
        <v>1553</v>
      </c>
      <c r="J591" s="12">
        <v>360</v>
      </c>
      <c r="K591" s="12">
        <f t="shared" si="58"/>
        <v>317.2944</v>
      </c>
      <c r="L591" s="13">
        <v>4.12</v>
      </c>
      <c r="M591" s="13">
        <v>55.54</v>
      </c>
      <c r="N591" s="14">
        <f t="shared" si="57"/>
        <v>42.705599999999997</v>
      </c>
      <c r="O591" s="15">
        <v>10</v>
      </c>
      <c r="P591" s="16">
        <f t="shared" si="59"/>
        <v>0.175042484203944</v>
      </c>
      <c r="Q591" s="5" t="str">
        <f t="shared" si="60"/>
        <v>High then 10%</v>
      </c>
      <c r="R591" s="5" t="str">
        <f t="shared" si="61"/>
        <v>Low Then 20%</v>
      </c>
      <c r="S591" s="1" t="str">
        <f t="shared" si="62"/>
        <v>10% To 20% COGS</v>
      </c>
    </row>
    <row r="592" spans="1:19">
      <c r="A592" s="6" t="s">
        <v>16</v>
      </c>
      <c r="B592" s="5" t="s">
        <v>1949</v>
      </c>
      <c r="C592" s="6" t="s">
        <v>1558</v>
      </c>
      <c r="D592" s="6" t="s">
        <v>1559</v>
      </c>
      <c r="E592" s="6" t="s">
        <v>3</v>
      </c>
      <c r="F592" s="6" t="s">
        <v>16</v>
      </c>
      <c r="G592" s="6" t="s">
        <v>17</v>
      </c>
      <c r="H592" s="6" t="s">
        <v>226</v>
      </c>
      <c r="I592" s="6" t="s">
        <v>1553</v>
      </c>
      <c r="J592" s="12">
        <v>828</v>
      </c>
      <c r="K592" s="12">
        <f t="shared" si="58"/>
        <v>728.84040000000005</v>
      </c>
      <c r="L592" s="13">
        <v>1.67</v>
      </c>
      <c r="M592" s="13">
        <v>173.11</v>
      </c>
      <c r="N592" s="14">
        <f t="shared" si="57"/>
        <v>99.159599999999998</v>
      </c>
      <c r="O592" s="15">
        <v>23</v>
      </c>
      <c r="P592" s="16">
        <f t="shared" si="59"/>
        <v>0.23751427610214801</v>
      </c>
      <c r="Q592" s="5" t="str">
        <f t="shared" si="60"/>
        <v>High then 10%</v>
      </c>
      <c r="R592" s="5" t="str">
        <f t="shared" si="61"/>
        <v>High Then 20%</v>
      </c>
      <c r="S592" s="1" t="str">
        <f t="shared" si="62"/>
        <v>20% To 30% COGS</v>
      </c>
    </row>
    <row r="593" spans="1:19">
      <c r="A593" s="6" t="s">
        <v>16</v>
      </c>
      <c r="B593" s="5" t="s">
        <v>1949</v>
      </c>
      <c r="C593" s="6" t="s">
        <v>1560</v>
      </c>
      <c r="D593" s="6" t="s">
        <v>1561</v>
      </c>
      <c r="E593" s="6" t="s">
        <v>3</v>
      </c>
      <c r="F593" s="6" t="s">
        <v>16</v>
      </c>
      <c r="G593" s="6" t="s">
        <v>17</v>
      </c>
      <c r="H593" s="6" t="s">
        <v>226</v>
      </c>
      <c r="I593" s="6" t="s">
        <v>875</v>
      </c>
      <c r="J593" s="12">
        <v>12455</v>
      </c>
      <c r="K593" s="12">
        <f t="shared" si="58"/>
        <v>10987.8464</v>
      </c>
      <c r="L593" s="13">
        <v>228.72</v>
      </c>
      <c r="M593" s="13">
        <v>1203.8410478015901</v>
      </c>
      <c r="N593" s="14">
        <f t="shared" si="57"/>
        <v>1467.1536000000001</v>
      </c>
      <c r="O593" s="15">
        <v>155</v>
      </c>
      <c r="P593" s="16">
        <f t="shared" si="59"/>
        <v>0.109561146377291</v>
      </c>
      <c r="Q593" s="5" t="str">
        <f t="shared" si="60"/>
        <v>High then 10%</v>
      </c>
      <c r="R593" s="5" t="str">
        <f t="shared" si="61"/>
        <v>Low Then 20%</v>
      </c>
      <c r="S593" s="1" t="str">
        <f t="shared" si="62"/>
        <v>10% To 20% COGS</v>
      </c>
    </row>
    <row r="594" spans="1:19">
      <c r="A594" s="6" t="s">
        <v>16</v>
      </c>
      <c r="B594" s="5" t="s">
        <v>1949</v>
      </c>
      <c r="C594" s="6" t="s">
        <v>1562</v>
      </c>
      <c r="D594" s="6" t="s">
        <v>1563</v>
      </c>
      <c r="E594" s="6" t="s">
        <v>3</v>
      </c>
      <c r="F594" s="6" t="s">
        <v>16</v>
      </c>
      <c r="G594" s="6" t="s">
        <v>17</v>
      </c>
      <c r="H594" s="6" t="s">
        <v>226</v>
      </c>
      <c r="I594" s="6" t="s">
        <v>1553</v>
      </c>
      <c r="J594" s="12">
        <v>972</v>
      </c>
      <c r="K594" s="12">
        <f t="shared" si="58"/>
        <v>855.86159999999995</v>
      </c>
      <c r="L594" s="13">
        <v>4.18</v>
      </c>
      <c r="M594" s="13">
        <v>137.154</v>
      </c>
      <c r="N594" s="14">
        <f t="shared" si="57"/>
        <v>116.1384</v>
      </c>
      <c r="O594" s="15">
        <v>27</v>
      </c>
      <c r="P594" s="16">
        <f t="shared" si="59"/>
        <v>0.16025254550502099</v>
      </c>
      <c r="Q594" s="5" t="str">
        <f t="shared" si="60"/>
        <v>High then 10%</v>
      </c>
      <c r="R594" s="5" t="str">
        <f t="shared" si="61"/>
        <v>Low Then 20%</v>
      </c>
      <c r="S594" s="1" t="str">
        <f t="shared" si="62"/>
        <v>10% To 20% COGS</v>
      </c>
    </row>
    <row r="595" spans="1:19">
      <c r="A595" s="6" t="s">
        <v>16</v>
      </c>
      <c r="B595" s="5" t="s">
        <v>1949</v>
      </c>
      <c r="C595" s="6" t="s">
        <v>1564</v>
      </c>
      <c r="D595" s="6" t="s">
        <v>1565</v>
      </c>
      <c r="E595" s="6" t="s">
        <v>3</v>
      </c>
      <c r="F595" s="6" t="s">
        <v>16</v>
      </c>
      <c r="G595" s="6" t="s">
        <v>17</v>
      </c>
      <c r="H595" s="6" t="s">
        <v>226</v>
      </c>
      <c r="I595" s="6" t="s">
        <v>875</v>
      </c>
      <c r="J595" s="12">
        <v>3895</v>
      </c>
      <c r="K595" s="12">
        <f t="shared" si="58"/>
        <v>3434.3427999999999</v>
      </c>
      <c r="L595" s="13">
        <v>56.19</v>
      </c>
      <c r="M595" s="13">
        <v>591.80571428571398</v>
      </c>
      <c r="N595" s="14">
        <f t="shared" si="57"/>
        <v>460.65719999999999</v>
      </c>
      <c r="O595" s="15">
        <v>41</v>
      </c>
      <c r="P595" s="16">
        <f t="shared" si="59"/>
        <v>0.172319930988169</v>
      </c>
      <c r="Q595" s="5" t="str">
        <f t="shared" si="60"/>
        <v>High then 10%</v>
      </c>
      <c r="R595" s="5" t="str">
        <f t="shared" si="61"/>
        <v>Low Then 20%</v>
      </c>
      <c r="S595" s="1" t="str">
        <f t="shared" si="62"/>
        <v>10% To 20% COGS</v>
      </c>
    </row>
    <row r="596" spans="1:19">
      <c r="A596" s="6" t="s">
        <v>16</v>
      </c>
      <c r="B596" s="5" t="s">
        <v>1949</v>
      </c>
      <c r="C596" s="6" t="s">
        <v>1566</v>
      </c>
      <c r="D596" s="6" t="s">
        <v>1567</v>
      </c>
      <c r="E596" s="6" t="s">
        <v>3</v>
      </c>
      <c r="F596" s="6" t="s">
        <v>16</v>
      </c>
      <c r="G596" s="6" t="s">
        <v>17</v>
      </c>
      <c r="H596" s="6" t="s">
        <v>226</v>
      </c>
      <c r="I596" s="6" t="s">
        <v>875</v>
      </c>
      <c r="J596" s="12">
        <v>95</v>
      </c>
      <c r="K596" s="12">
        <f t="shared" si="58"/>
        <v>83.6</v>
      </c>
      <c r="L596" s="13">
        <v>0</v>
      </c>
      <c r="M596" s="13">
        <v>13.69</v>
      </c>
      <c r="N596" s="14">
        <f t="shared" si="57"/>
        <v>11.4</v>
      </c>
      <c r="O596" s="15">
        <v>1</v>
      </c>
      <c r="P596" s="16">
        <f t="shared" si="59"/>
        <v>0.16375598086124399</v>
      </c>
      <c r="Q596" s="5" t="str">
        <f t="shared" si="60"/>
        <v>High then 10%</v>
      </c>
      <c r="R596" s="5" t="str">
        <f t="shared" si="61"/>
        <v>Low Then 20%</v>
      </c>
      <c r="S596" s="1" t="str">
        <f t="shared" si="62"/>
        <v>10% To 20% COGS</v>
      </c>
    </row>
    <row r="597" spans="1:19">
      <c r="A597" s="6" t="s">
        <v>16</v>
      </c>
      <c r="B597" s="5" t="s">
        <v>1949</v>
      </c>
      <c r="C597" s="6" t="s">
        <v>1568</v>
      </c>
      <c r="D597" s="6" t="s">
        <v>1569</v>
      </c>
      <c r="E597" s="6" t="s">
        <v>3</v>
      </c>
      <c r="F597" s="6" t="s">
        <v>16</v>
      </c>
      <c r="G597" s="6" t="s">
        <v>17</v>
      </c>
      <c r="H597" s="6" t="s">
        <v>226</v>
      </c>
      <c r="I597" s="6" t="s">
        <v>875</v>
      </c>
      <c r="J597" s="12">
        <v>575</v>
      </c>
      <c r="K597" s="12">
        <f t="shared" si="58"/>
        <v>506.1284</v>
      </c>
      <c r="L597" s="13">
        <v>1.07</v>
      </c>
      <c r="M597" s="13">
        <v>94.805000000000007</v>
      </c>
      <c r="N597" s="14">
        <f t="shared" si="57"/>
        <v>68.871600000000001</v>
      </c>
      <c r="O597" s="15">
        <v>5</v>
      </c>
      <c r="P597" s="16">
        <f t="shared" si="59"/>
        <v>0.187314128193557</v>
      </c>
      <c r="Q597" s="5" t="str">
        <f t="shared" si="60"/>
        <v>High then 10%</v>
      </c>
      <c r="R597" s="5" t="str">
        <f t="shared" si="61"/>
        <v>Low Then 20%</v>
      </c>
      <c r="S597" s="1" t="str">
        <f t="shared" si="62"/>
        <v>10% To 20% COGS</v>
      </c>
    </row>
    <row r="598" spans="1:19">
      <c r="A598" s="6" t="s">
        <v>16</v>
      </c>
      <c r="B598" s="5" t="s">
        <v>1949</v>
      </c>
      <c r="C598" s="6" t="s">
        <v>1570</v>
      </c>
      <c r="D598" s="6" t="s">
        <v>1571</v>
      </c>
      <c r="E598" s="6" t="s">
        <v>3</v>
      </c>
      <c r="F598" s="6" t="s">
        <v>16</v>
      </c>
      <c r="G598" s="6" t="s">
        <v>17</v>
      </c>
      <c r="H598" s="6" t="s">
        <v>226</v>
      </c>
      <c r="I598" s="6" t="s">
        <v>875</v>
      </c>
      <c r="J598" s="12">
        <v>2330</v>
      </c>
      <c r="K598" s="12">
        <f t="shared" si="58"/>
        <v>2055.4663999999998</v>
      </c>
      <c r="L598" s="13">
        <v>42.22</v>
      </c>
      <c r="M598" s="13">
        <v>436.93</v>
      </c>
      <c r="N598" s="14">
        <f t="shared" si="57"/>
        <v>274.53359999999998</v>
      </c>
      <c r="O598" s="15">
        <v>20</v>
      </c>
      <c r="P598" s="16">
        <f t="shared" si="59"/>
        <v>0.21256976032301</v>
      </c>
      <c r="Q598" s="5" t="str">
        <f t="shared" si="60"/>
        <v>High then 10%</v>
      </c>
      <c r="R598" s="5" t="str">
        <f t="shared" si="61"/>
        <v>High Then 20%</v>
      </c>
      <c r="S598" s="1" t="str">
        <f t="shared" si="62"/>
        <v>20% To 30% COGS</v>
      </c>
    </row>
    <row r="599" spans="1:19">
      <c r="A599" s="6" t="s">
        <v>16</v>
      </c>
      <c r="B599" s="5" t="s">
        <v>1949</v>
      </c>
      <c r="C599" s="6" t="s">
        <v>1572</v>
      </c>
      <c r="D599" s="6" t="s">
        <v>1573</v>
      </c>
      <c r="E599" s="6" t="s">
        <v>3</v>
      </c>
      <c r="F599" s="6" t="s">
        <v>16</v>
      </c>
      <c r="G599" s="6" t="s">
        <v>17</v>
      </c>
      <c r="H599" s="6" t="s">
        <v>226</v>
      </c>
      <c r="I599" s="6" t="s">
        <v>875</v>
      </c>
      <c r="J599" s="12">
        <v>850</v>
      </c>
      <c r="K599" s="12">
        <f t="shared" si="58"/>
        <v>751.76080000000002</v>
      </c>
      <c r="L599" s="13">
        <v>31.34</v>
      </c>
      <c r="M599" s="13">
        <v>198.35</v>
      </c>
      <c r="N599" s="14">
        <f t="shared" si="57"/>
        <v>98.239199999999997</v>
      </c>
      <c r="O599" s="15">
        <v>10</v>
      </c>
      <c r="P599" s="16">
        <f t="shared" si="59"/>
        <v>0.26384722374457398</v>
      </c>
      <c r="Q599" s="5" t="str">
        <f t="shared" si="60"/>
        <v>High then 10%</v>
      </c>
      <c r="R599" s="5" t="str">
        <f t="shared" si="61"/>
        <v>High Then 20%</v>
      </c>
      <c r="S599" s="1" t="str">
        <f t="shared" si="62"/>
        <v>20% To 30% COGS</v>
      </c>
    </row>
    <row r="600" spans="1:19">
      <c r="A600" s="6" t="s">
        <v>16</v>
      </c>
      <c r="B600" s="5" t="s">
        <v>1949</v>
      </c>
      <c r="C600" s="6" t="s">
        <v>1574</v>
      </c>
      <c r="D600" s="6" t="s">
        <v>1575</v>
      </c>
      <c r="E600" s="6" t="s">
        <v>3</v>
      </c>
      <c r="F600" s="6" t="s">
        <v>16</v>
      </c>
      <c r="G600" s="6" t="s">
        <v>17</v>
      </c>
      <c r="H600" s="6" t="s">
        <v>226</v>
      </c>
      <c r="I600" s="6" t="s">
        <v>259</v>
      </c>
      <c r="J600" s="12">
        <v>455</v>
      </c>
      <c r="K600" s="12">
        <f t="shared" si="58"/>
        <v>405.68119999999999</v>
      </c>
      <c r="L600" s="13">
        <v>44.01</v>
      </c>
      <c r="M600" s="13">
        <v>29.25</v>
      </c>
      <c r="N600" s="14">
        <f t="shared" si="57"/>
        <v>49.318800000000003</v>
      </c>
      <c r="O600" s="15">
        <v>13</v>
      </c>
      <c r="P600" s="16">
        <f t="shared" si="59"/>
        <v>7.2100950204249101E-2</v>
      </c>
      <c r="Q600" s="5" t="str">
        <f t="shared" si="60"/>
        <v>Low Then 10%</v>
      </c>
      <c r="R600" s="5" t="str">
        <f t="shared" si="61"/>
        <v>Low Then 20%</v>
      </c>
      <c r="S600" s="1" t="str">
        <f t="shared" si="62"/>
        <v>Below 10% COGS</v>
      </c>
    </row>
    <row r="601" spans="1:19">
      <c r="A601" s="6" t="s">
        <v>16</v>
      </c>
      <c r="B601" s="5" t="s">
        <v>1949</v>
      </c>
      <c r="C601" s="6" t="s">
        <v>1576</v>
      </c>
      <c r="D601" s="6" t="s">
        <v>1577</v>
      </c>
      <c r="E601" s="6" t="s">
        <v>3</v>
      </c>
      <c r="F601" s="6" t="s">
        <v>16</v>
      </c>
      <c r="G601" s="6" t="s">
        <v>17</v>
      </c>
      <c r="H601" s="6" t="s">
        <v>226</v>
      </c>
      <c r="I601" s="6" t="s">
        <v>259</v>
      </c>
      <c r="J601" s="12">
        <v>350</v>
      </c>
      <c r="K601" s="12">
        <f t="shared" si="58"/>
        <v>309.62</v>
      </c>
      <c r="L601" s="13">
        <v>13.5</v>
      </c>
      <c r="M601" s="13">
        <v>33.06</v>
      </c>
      <c r="N601" s="14">
        <f t="shared" si="57"/>
        <v>40.380000000000003</v>
      </c>
      <c r="O601" s="15">
        <v>7</v>
      </c>
      <c r="P601" s="16">
        <f t="shared" si="59"/>
        <v>0.106776048058911</v>
      </c>
      <c r="Q601" s="5" t="str">
        <f t="shared" si="60"/>
        <v>High then 10%</v>
      </c>
      <c r="R601" s="5" t="str">
        <f t="shared" si="61"/>
        <v>Low Then 20%</v>
      </c>
      <c r="S601" s="1" t="str">
        <f t="shared" si="62"/>
        <v>10% To 20% COGS</v>
      </c>
    </row>
    <row r="602" spans="1:19">
      <c r="A602" s="6" t="s">
        <v>16</v>
      </c>
      <c r="B602" s="5" t="s">
        <v>1949</v>
      </c>
      <c r="C602" s="6" t="s">
        <v>1578</v>
      </c>
      <c r="D602" s="6" t="s">
        <v>1579</v>
      </c>
      <c r="E602" s="6" t="s">
        <v>3</v>
      </c>
      <c r="F602" s="6" t="s">
        <v>16</v>
      </c>
      <c r="G602" s="6" t="s">
        <v>17</v>
      </c>
      <c r="H602" s="6" t="s">
        <v>226</v>
      </c>
      <c r="I602" s="6" t="s">
        <v>259</v>
      </c>
      <c r="J602" s="12">
        <v>80</v>
      </c>
      <c r="K602" s="12">
        <f t="shared" si="58"/>
        <v>70.410799999999995</v>
      </c>
      <c r="L602" s="13">
        <v>0.09</v>
      </c>
      <c r="M602" s="13">
        <v>8.08</v>
      </c>
      <c r="N602" s="14">
        <f t="shared" si="57"/>
        <v>9.5891999999999999</v>
      </c>
      <c r="O602" s="15">
        <v>16</v>
      </c>
      <c r="P602" s="16">
        <f t="shared" si="59"/>
        <v>0.114755122793662</v>
      </c>
      <c r="Q602" s="5" t="str">
        <f t="shared" si="60"/>
        <v>High then 10%</v>
      </c>
      <c r="R602" s="5" t="str">
        <f t="shared" si="61"/>
        <v>Low Then 20%</v>
      </c>
      <c r="S602" s="1" t="str">
        <f t="shared" si="62"/>
        <v>10% To 20% COGS</v>
      </c>
    </row>
    <row r="603" spans="1:19">
      <c r="A603" s="6" t="s">
        <v>16</v>
      </c>
      <c r="B603" s="5" t="s">
        <v>1949</v>
      </c>
      <c r="C603" s="6" t="s">
        <v>1580</v>
      </c>
      <c r="D603" s="6" t="s">
        <v>1581</v>
      </c>
      <c r="E603" s="6" t="s">
        <v>3</v>
      </c>
      <c r="F603" s="6" t="s">
        <v>16</v>
      </c>
      <c r="G603" s="6" t="s">
        <v>17</v>
      </c>
      <c r="H603" s="6" t="s">
        <v>226</v>
      </c>
      <c r="I603" s="6" t="s">
        <v>259</v>
      </c>
      <c r="J603" s="12">
        <v>300</v>
      </c>
      <c r="K603" s="12">
        <f t="shared" si="58"/>
        <v>264.2124</v>
      </c>
      <c r="L603" s="13">
        <v>1.77</v>
      </c>
      <c r="M603" s="13">
        <v>50.84</v>
      </c>
      <c r="N603" s="14">
        <f t="shared" si="57"/>
        <v>35.787599999999998</v>
      </c>
      <c r="O603" s="15">
        <v>10</v>
      </c>
      <c r="P603" s="16">
        <f t="shared" si="59"/>
        <v>0.192420946178151</v>
      </c>
      <c r="Q603" s="5" t="str">
        <f t="shared" si="60"/>
        <v>High then 10%</v>
      </c>
      <c r="R603" s="5" t="str">
        <f t="shared" si="61"/>
        <v>Low Then 20%</v>
      </c>
      <c r="S603" s="1" t="str">
        <f t="shared" si="62"/>
        <v>10% To 20% COGS</v>
      </c>
    </row>
    <row r="604" spans="1:19">
      <c r="A604" s="6" t="s">
        <v>16</v>
      </c>
      <c r="B604" s="5" t="s">
        <v>1949</v>
      </c>
      <c r="C604" s="6" t="s">
        <v>1582</v>
      </c>
      <c r="D604" s="6" t="s">
        <v>1583</v>
      </c>
      <c r="E604" s="6" t="s">
        <v>3</v>
      </c>
      <c r="F604" s="6" t="s">
        <v>16</v>
      </c>
      <c r="G604" s="6" t="s">
        <v>17</v>
      </c>
      <c r="H604" s="6" t="s">
        <v>226</v>
      </c>
      <c r="I604" s="6" t="s">
        <v>259</v>
      </c>
      <c r="J604" s="12">
        <v>480</v>
      </c>
      <c r="K604" s="12">
        <f t="shared" si="58"/>
        <v>422.81639999999999</v>
      </c>
      <c r="L604" s="13">
        <v>3.47</v>
      </c>
      <c r="M604" s="13">
        <v>57.02</v>
      </c>
      <c r="N604" s="14">
        <f t="shared" si="57"/>
        <v>57.183599999999998</v>
      </c>
      <c r="O604" s="15">
        <v>16</v>
      </c>
      <c r="P604" s="16">
        <f t="shared" si="59"/>
        <v>0.13485758830546801</v>
      </c>
      <c r="Q604" s="5" t="str">
        <f t="shared" si="60"/>
        <v>High then 10%</v>
      </c>
      <c r="R604" s="5" t="str">
        <f t="shared" si="61"/>
        <v>Low Then 20%</v>
      </c>
      <c r="S604" s="1" t="str">
        <f t="shared" si="62"/>
        <v>10% To 20% COGS</v>
      </c>
    </row>
    <row r="605" spans="1:19">
      <c r="A605" s="6" t="s">
        <v>16</v>
      </c>
      <c r="B605" s="5" t="s">
        <v>1949</v>
      </c>
      <c r="C605" s="6" t="s">
        <v>1584</v>
      </c>
      <c r="D605" s="6" t="s">
        <v>1585</v>
      </c>
      <c r="E605" s="6" t="s">
        <v>3</v>
      </c>
      <c r="F605" s="6" t="s">
        <v>16</v>
      </c>
      <c r="G605" s="6" t="s">
        <v>17</v>
      </c>
      <c r="H605" s="6" t="s">
        <v>226</v>
      </c>
      <c r="I605" s="6" t="s">
        <v>259</v>
      </c>
      <c r="J605" s="12">
        <v>660</v>
      </c>
      <c r="K605" s="12">
        <f t="shared" si="58"/>
        <v>581.11559999999997</v>
      </c>
      <c r="L605" s="13">
        <v>2.63</v>
      </c>
      <c r="M605" s="13">
        <v>260.63</v>
      </c>
      <c r="N605" s="14">
        <f t="shared" si="57"/>
        <v>78.884399999999999</v>
      </c>
      <c r="O605" s="15">
        <v>22</v>
      </c>
      <c r="P605" s="16">
        <f t="shared" si="59"/>
        <v>0.44849940356101298</v>
      </c>
      <c r="Q605" s="5" t="str">
        <f t="shared" si="60"/>
        <v>High then 10%</v>
      </c>
      <c r="R605" s="5" t="str">
        <f t="shared" si="61"/>
        <v>High Then 20%</v>
      </c>
      <c r="S605" s="1" t="str">
        <f t="shared" si="62"/>
        <v>Above 30% COGS</v>
      </c>
    </row>
    <row r="606" spans="1:19">
      <c r="A606" s="6" t="s">
        <v>16</v>
      </c>
      <c r="B606" s="5" t="s">
        <v>1949</v>
      </c>
      <c r="C606" s="6" t="s">
        <v>1586</v>
      </c>
      <c r="D606" s="6" t="s">
        <v>1587</v>
      </c>
      <c r="E606" s="6" t="s">
        <v>3</v>
      </c>
      <c r="F606" s="6" t="s">
        <v>16</v>
      </c>
      <c r="G606" s="6" t="s">
        <v>17</v>
      </c>
      <c r="H606" s="6" t="s">
        <v>226</v>
      </c>
      <c r="I606" s="6" t="s">
        <v>259</v>
      </c>
      <c r="J606" s="12">
        <v>1530</v>
      </c>
      <c r="K606" s="12">
        <f t="shared" si="58"/>
        <v>1346.9304</v>
      </c>
      <c r="L606" s="13">
        <v>4.42</v>
      </c>
      <c r="M606" s="13">
        <v>281.14</v>
      </c>
      <c r="N606" s="14">
        <f t="shared" si="57"/>
        <v>183.06960000000001</v>
      </c>
      <c r="O606" s="15">
        <v>51</v>
      </c>
      <c r="P606" s="16">
        <f t="shared" si="59"/>
        <v>0.20872644941416399</v>
      </c>
      <c r="Q606" s="5" t="str">
        <f t="shared" si="60"/>
        <v>High then 10%</v>
      </c>
      <c r="R606" s="5" t="str">
        <f t="shared" si="61"/>
        <v>High Then 20%</v>
      </c>
      <c r="S606" s="1" t="str">
        <f t="shared" si="62"/>
        <v>20% To 30% COGS</v>
      </c>
    </row>
    <row r="607" spans="1:19">
      <c r="A607" s="6" t="s">
        <v>16</v>
      </c>
      <c r="B607" s="5" t="s">
        <v>1949</v>
      </c>
      <c r="C607" s="6" t="s">
        <v>1588</v>
      </c>
      <c r="D607" s="6" t="s">
        <v>1589</v>
      </c>
      <c r="E607" s="6" t="s">
        <v>3</v>
      </c>
      <c r="F607" s="6" t="s">
        <v>16</v>
      </c>
      <c r="G607" s="6" t="s">
        <v>17</v>
      </c>
      <c r="H607" s="6" t="s">
        <v>226</v>
      </c>
      <c r="I607" s="6" t="s">
        <v>259</v>
      </c>
      <c r="J607" s="12">
        <v>110</v>
      </c>
      <c r="K607" s="12">
        <f t="shared" si="58"/>
        <v>96.8</v>
      </c>
      <c r="L607" s="13">
        <v>0</v>
      </c>
      <c r="M607" s="13">
        <v>30.44</v>
      </c>
      <c r="N607" s="14">
        <f t="shared" si="57"/>
        <v>13.2</v>
      </c>
      <c r="O607" s="15">
        <v>2</v>
      </c>
      <c r="P607" s="16">
        <f t="shared" si="59"/>
        <v>0.31446280991735498</v>
      </c>
      <c r="Q607" s="5" t="str">
        <f t="shared" si="60"/>
        <v>High then 10%</v>
      </c>
      <c r="R607" s="5" t="str">
        <f t="shared" si="61"/>
        <v>High Then 20%</v>
      </c>
      <c r="S607" s="1" t="str">
        <f t="shared" si="62"/>
        <v>Above 30% COGS</v>
      </c>
    </row>
    <row r="608" spans="1:19">
      <c r="A608" s="6" t="s">
        <v>16</v>
      </c>
      <c r="B608" s="5" t="s">
        <v>1949</v>
      </c>
      <c r="C608" s="6" t="s">
        <v>1590</v>
      </c>
      <c r="D608" s="6" t="s">
        <v>1591</v>
      </c>
      <c r="E608" s="6" t="s">
        <v>3</v>
      </c>
      <c r="F608" s="6" t="s">
        <v>16</v>
      </c>
      <c r="G608" s="6" t="s">
        <v>17</v>
      </c>
      <c r="H608" s="6" t="s">
        <v>226</v>
      </c>
      <c r="I608" s="6" t="s">
        <v>259</v>
      </c>
      <c r="J608" s="12">
        <v>3465</v>
      </c>
      <c r="K608" s="12">
        <f t="shared" si="58"/>
        <v>3064.0680000000002</v>
      </c>
      <c r="L608" s="13">
        <v>123.9</v>
      </c>
      <c r="M608" s="13">
        <v>778.45</v>
      </c>
      <c r="N608" s="14">
        <f t="shared" si="57"/>
        <v>400.93200000000002</v>
      </c>
      <c r="O608" s="15">
        <v>77</v>
      </c>
      <c r="P608" s="16">
        <f t="shared" si="59"/>
        <v>0.25405767757112402</v>
      </c>
      <c r="Q608" s="5" t="str">
        <f t="shared" si="60"/>
        <v>High then 10%</v>
      </c>
      <c r="R608" s="5" t="str">
        <f t="shared" si="61"/>
        <v>High Then 20%</v>
      </c>
      <c r="S608" s="1" t="str">
        <f t="shared" si="62"/>
        <v>20% To 30% COGS</v>
      </c>
    </row>
    <row r="609" spans="1:19">
      <c r="A609" s="6" t="s">
        <v>16</v>
      </c>
      <c r="B609" s="5" t="s">
        <v>1949</v>
      </c>
      <c r="C609" s="6" t="s">
        <v>1592</v>
      </c>
      <c r="D609" s="6" t="s">
        <v>1593</v>
      </c>
      <c r="E609" s="6" t="s">
        <v>3</v>
      </c>
      <c r="F609" s="6" t="s">
        <v>16</v>
      </c>
      <c r="G609" s="6" t="s">
        <v>17</v>
      </c>
      <c r="H609" s="6" t="s">
        <v>226</v>
      </c>
      <c r="I609" s="6" t="s">
        <v>259</v>
      </c>
      <c r="J609" s="12">
        <v>455</v>
      </c>
      <c r="K609" s="12">
        <f t="shared" si="58"/>
        <v>400.54880000000003</v>
      </c>
      <c r="L609" s="13">
        <v>1.24</v>
      </c>
      <c r="M609" s="13">
        <v>103.42</v>
      </c>
      <c r="N609" s="14">
        <f t="shared" si="57"/>
        <v>54.4512</v>
      </c>
      <c r="O609" s="15">
        <v>13</v>
      </c>
      <c r="P609" s="16">
        <f t="shared" si="59"/>
        <v>0.25819575542355899</v>
      </c>
      <c r="Q609" s="5" t="str">
        <f t="shared" si="60"/>
        <v>High then 10%</v>
      </c>
      <c r="R609" s="5" t="str">
        <f t="shared" si="61"/>
        <v>High Then 20%</v>
      </c>
      <c r="S609" s="1" t="str">
        <f t="shared" si="62"/>
        <v>20% To 30% COGS</v>
      </c>
    </row>
    <row r="610" spans="1:19">
      <c r="A610" s="6" t="s">
        <v>16</v>
      </c>
      <c r="B610" s="5" t="s">
        <v>1949</v>
      </c>
      <c r="C610" s="6" t="s">
        <v>1594</v>
      </c>
      <c r="D610" s="6" t="s">
        <v>1595</v>
      </c>
      <c r="E610" s="6" t="s">
        <v>3</v>
      </c>
      <c r="F610" s="6" t="s">
        <v>16</v>
      </c>
      <c r="G610" s="6" t="s">
        <v>17</v>
      </c>
      <c r="H610" s="6" t="s">
        <v>226</v>
      </c>
      <c r="I610" s="6" t="s">
        <v>259</v>
      </c>
      <c r="J610" s="12">
        <v>70</v>
      </c>
      <c r="K610" s="12">
        <f t="shared" si="58"/>
        <v>61.634799999999998</v>
      </c>
      <c r="L610" s="13">
        <v>0.28999999999999998</v>
      </c>
      <c r="M610" s="13">
        <v>13.21</v>
      </c>
      <c r="N610" s="14">
        <f t="shared" si="57"/>
        <v>8.3651999999999997</v>
      </c>
      <c r="O610" s="15">
        <v>2</v>
      </c>
      <c r="P610" s="16">
        <f t="shared" si="59"/>
        <v>0.21432697112670099</v>
      </c>
      <c r="Q610" s="5" t="str">
        <f t="shared" si="60"/>
        <v>High then 10%</v>
      </c>
      <c r="R610" s="5" t="str">
        <f t="shared" si="61"/>
        <v>High Then 20%</v>
      </c>
      <c r="S610" s="1" t="str">
        <f t="shared" si="62"/>
        <v>20% To 30% COGS</v>
      </c>
    </row>
    <row r="611" spans="1:19">
      <c r="A611" s="6" t="s">
        <v>16</v>
      </c>
      <c r="B611" s="5" t="s">
        <v>1949</v>
      </c>
      <c r="C611" s="6" t="s">
        <v>1596</v>
      </c>
      <c r="D611" s="6" t="s">
        <v>1597</v>
      </c>
      <c r="E611" s="6" t="s">
        <v>3</v>
      </c>
      <c r="F611" s="6" t="s">
        <v>16</v>
      </c>
      <c r="G611" s="6" t="s">
        <v>17</v>
      </c>
      <c r="H611" s="6" t="s">
        <v>226</v>
      </c>
      <c r="I611" s="6" t="s">
        <v>259</v>
      </c>
      <c r="J611" s="12">
        <v>15000</v>
      </c>
      <c r="K611" s="12">
        <f t="shared" si="58"/>
        <v>13227.206399999999</v>
      </c>
      <c r="L611" s="13">
        <v>226.72</v>
      </c>
      <c r="M611" s="13">
        <v>1186.39266666667</v>
      </c>
      <c r="N611" s="14">
        <f t="shared" si="57"/>
        <v>1772.7936</v>
      </c>
      <c r="O611" s="15">
        <v>200</v>
      </c>
      <c r="P611" s="16">
        <f t="shared" si="59"/>
        <v>8.9693366141672198E-2</v>
      </c>
      <c r="Q611" s="5" t="str">
        <f t="shared" si="60"/>
        <v>Low Then 10%</v>
      </c>
      <c r="R611" s="5" t="str">
        <f t="shared" si="61"/>
        <v>Low Then 20%</v>
      </c>
      <c r="S611" s="1" t="str">
        <f t="shared" si="62"/>
        <v>Below 10% COGS</v>
      </c>
    </row>
    <row r="612" spans="1:19">
      <c r="A612" s="6" t="s">
        <v>16</v>
      </c>
      <c r="B612" s="5" t="s">
        <v>1949</v>
      </c>
      <c r="C612" s="6" t="s">
        <v>1598</v>
      </c>
      <c r="D612" s="6" t="s">
        <v>1599</v>
      </c>
      <c r="E612" s="6" t="s">
        <v>3</v>
      </c>
      <c r="F612" s="6" t="s">
        <v>16</v>
      </c>
      <c r="G612" s="6" t="s">
        <v>17</v>
      </c>
      <c r="H612" s="6" t="s">
        <v>226</v>
      </c>
      <c r="I612" s="6" t="s">
        <v>259</v>
      </c>
      <c r="J612" s="12">
        <v>2760</v>
      </c>
      <c r="K612" s="12">
        <f t="shared" si="58"/>
        <v>2434.4135999999999</v>
      </c>
      <c r="L612" s="13">
        <v>46.78</v>
      </c>
      <c r="M612" s="13">
        <v>306.02</v>
      </c>
      <c r="N612" s="14">
        <f t="shared" si="57"/>
        <v>325.58640000000003</v>
      </c>
      <c r="O612" s="15">
        <v>120</v>
      </c>
      <c r="P612" s="16">
        <f t="shared" si="59"/>
        <v>0.12570583733183199</v>
      </c>
      <c r="Q612" s="5" t="str">
        <f t="shared" si="60"/>
        <v>High then 10%</v>
      </c>
      <c r="R612" s="5" t="str">
        <f t="shared" si="61"/>
        <v>Low Then 20%</v>
      </c>
      <c r="S612" s="1" t="str">
        <f t="shared" si="62"/>
        <v>10% To 20% COGS</v>
      </c>
    </row>
    <row r="613" spans="1:19">
      <c r="A613" s="6" t="s">
        <v>16</v>
      </c>
      <c r="B613" s="5" t="s">
        <v>1949</v>
      </c>
      <c r="C613" s="6" t="s">
        <v>1600</v>
      </c>
      <c r="D613" s="6" t="s">
        <v>1601</v>
      </c>
      <c r="E613" s="6" t="s">
        <v>3</v>
      </c>
      <c r="F613" s="6" t="s">
        <v>16</v>
      </c>
      <c r="G613" s="6" t="s">
        <v>17</v>
      </c>
      <c r="H613" s="6" t="s">
        <v>226</v>
      </c>
      <c r="I613" s="6" t="s">
        <v>259</v>
      </c>
      <c r="J613" s="12">
        <v>1518</v>
      </c>
      <c r="K613" s="12">
        <f t="shared" si="58"/>
        <v>1340.8835999999999</v>
      </c>
      <c r="L613" s="13">
        <v>42.03</v>
      </c>
      <c r="M613" s="13">
        <v>342.6</v>
      </c>
      <c r="N613" s="14">
        <f t="shared" si="57"/>
        <v>177.1164</v>
      </c>
      <c r="O613" s="15">
        <v>66</v>
      </c>
      <c r="P613" s="16">
        <f t="shared" si="59"/>
        <v>0.25550316224316599</v>
      </c>
      <c r="Q613" s="5" t="str">
        <f t="shared" si="60"/>
        <v>High then 10%</v>
      </c>
      <c r="R613" s="5" t="str">
        <f t="shared" si="61"/>
        <v>High Then 20%</v>
      </c>
      <c r="S613" s="1" t="str">
        <f t="shared" si="62"/>
        <v>20% To 30% COGS</v>
      </c>
    </row>
    <row r="614" spans="1:19">
      <c r="A614" s="6" t="s">
        <v>16</v>
      </c>
      <c r="B614" s="5" t="s">
        <v>1949</v>
      </c>
      <c r="C614" s="6" t="s">
        <v>1602</v>
      </c>
      <c r="D614" s="6" t="s">
        <v>1603</v>
      </c>
      <c r="E614" s="6" t="s">
        <v>3</v>
      </c>
      <c r="F614" s="6" t="s">
        <v>16</v>
      </c>
      <c r="G614" s="6" t="s">
        <v>17</v>
      </c>
      <c r="H614" s="6" t="s">
        <v>226</v>
      </c>
      <c r="I614" s="6" t="s">
        <v>230</v>
      </c>
      <c r="J614" s="12">
        <v>1575</v>
      </c>
      <c r="K614" s="12">
        <f t="shared" si="58"/>
        <v>1391.8871999999999</v>
      </c>
      <c r="L614" s="13">
        <v>49.06</v>
      </c>
      <c r="M614" s="13">
        <v>277.06</v>
      </c>
      <c r="N614" s="14">
        <f t="shared" si="57"/>
        <v>183.11279999999999</v>
      </c>
      <c r="O614" s="15">
        <v>105</v>
      </c>
      <c r="P614" s="16">
        <f t="shared" si="59"/>
        <v>0.19905348651815999</v>
      </c>
      <c r="Q614" s="5" t="str">
        <f t="shared" si="60"/>
        <v>High then 10%</v>
      </c>
      <c r="R614" s="5" t="str">
        <f t="shared" si="61"/>
        <v>Low Then 20%</v>
      </c>
      <c r="S614" s="1" t="str">
        <f t="shared" si="62"/>
        <v>10% To 20% COGS</v>
      </c>
    </row>
    <row r="615" spans="1:19">
      <c r="A615" s="6" t="s">
        <v>16</v>
      </c>
      <c r="B615" s="5" t="s">
        <v>1949</v>
      </c>
      <c r="C615" s="6" t="s">
        <v>1604</v>
      </c>
      <c r="D615" s="6" t="s">
        <v>1605</v>
      </c>
      <c r="E615" s="6" t="s">
        <v>3</v>
      </c>
      <c r="F615" s="6" t="s">
        <v>16</v>
      </c>
      <c r="G615" s="6" t="s">
        <v>17</v>
      </c>
      <c r="H615" s="6" t="s">
        <v>226</v>
      </c>
      <c r="I615" s="6" t="s">
        <v>230</v>
      </c>
      <c r="J615" s="12">
        <v>1695</v>
      </c>
      <c r="K615" s="12">
        <f t="shared" si="58"/>
        <v>1491.9972</v>
      </c>
      <c r="L615" s="13">
        <v>3.31</v>
      </c>
      <c r="M615" s="13">
        <v>1220.6500000000001</v>
      </c>
      <c r="N615" s="14">
        <f t="shared" si="57"/>
        <v>203.00280000000001</v>
      </c>
      <c r="O615" s="15">
        <v>113</v>
      </c>
      <c r="P615" s="16">
        <f t="shared" si="59"/>
        <v>0.81813156217719496</v>
      </c>
      <c r="Q615" s="5" t="str">
        <f t="shared" si="60"/>
        <v>High then 10%</v>
      </c>
      <c r="R615" s="5" t="str">
        <f t="shared" si="61"/>
        <v>High Then 20%</v>
      </c>
      <c r="S615" s="1" t="str">
        <f t="shared" si="62"/>
        <v>Above 30% COGS</v>
      </c>
    </row>
    <row r="616" spans="1:19">
      <c r="A616" s="5" t="s">
        <v>23</v>
      </c>
      <c r="B616" s="7" t="s">
        <v>271</v>
      </c>
      <c r="C616" s="6" t="s">
        <v>1606</v>
      </c>
      <c r="D616" s="6" t="s">
        <v>1607</v>
      </c>
      <c r="E616" s="6" t="s">
        <v>3</v>
      </c>
      <c r="F616" s="6" t="s">
        <v>22</v>
      </c>
      <c r="G616" s="6" t="s">
        <v>23</v>
      </c>
      <c r="H616" s="6" t="s">
        <v>270</v>
      </c>
      <c r="I616" s="6" t="s">
        <v>271</v>
      </c>
      <c r="J616" s="12">
        <v>2080</v>
      </c>
      <c r="K616" s="12">
        <f t="shared" si="58"/>
        <v>1833.8643999999999</v>
      </c>
      <c r="L616" s="13">
        <v>28.87</v>
      </c>
      <c r="M616" s="13">
        <v>163.93</v>
      </c>
      <c r="N616" s="14">
        <f t="shared" si="57"/>
        <v>246.13560000000001</v>
      </c>
      <c r="O616" s="15">
        <v>32</v>
      </c>
      <c r="P616" s="16">
        <f t="shared" si="59"/>
        <v>8.9390469655226401E-2</v>
      </c>
      <c r="Q616" s="5" t="str">
        <f t="shared" si="60"/>
        <v>Low Then 10%</v>
      </c>
      <c r="R616" s="5" t="str">
        <f t="shared" si="61"/>
        <v>Low Then 20%</v>
      </c>
      <c r="S616" s="1" t="str">
        <f t="shared" si="62"/>
        <v>Below 10% COGS</v>
      </c>
    </row>
    <row r="617" spans="1:19">
      <c r="A617" s="5" t="s">
        <v>23</v>
      </c>
      <c r="B617" s="7" t="s">
        <v>271</v>
      </c>
      <c r="C617" s="6" t="s">
        <v>1608</v>
      </c>
      <c r="D617" s="6" t="s">
        <v>1609</v>
      </c>
      <c r="E617" s="6" t="s">
        <v>3</v>
      </c>
      <c r="F617" s="6" t="s">
        <v>22</v>
      </c>
      <c r="G617" s="6" t="s">
        <v>23</v>
      </c>
      <c r="H617" s="6" t="s">
        <v>270</v>
      </c>
      <c r="I617" s="6" t="s">
        <v>271</v>
      </c>
      <c r="J617" s="12">
        <v>1575</v>
      </c>
      <c r="K617" s="12">
        <f t="shared" si="58"/>
        <v>1386.9336000000001</v>
      </c>
      <c r="L617" s="13">
        <v>7.78</v>
      </c>
      <c r="M617" s="13">
        <v>247.61</v>
      </c>
      <c r="N617" s="14">
        <f t="shared" si="57"/>
        <v>188.06639999999999</v>
      </c>
      <c r="O617" s="15">
        <v>21</v>
      </c>
      <c r="P617" s="16">
        <f t="shared" si="59"/>
        <v>0.178530536717836</v>
      </c>
      <c r="Q617" s="5" t="str">
        <f t="shared" si="60"/>
        <v>High then 10%</v>
      </c>
      <c r="R617" s="5" t="str">
        <f t="shared" si="61"/>
        <v>Low Then 20%</v>
      </c>
      <c r="S617" s="1" t="str">
        <f t="shared" si="62"/>
        <v>10% To 20% COGS</v>
      </c>
    </row>
    <row r="618" spans="1:19">
      <c r="A618" s="5" t="s">
        <v>23</v>
      </c>
      <c r="B618" s="7" t="s">
        <v>271</v>
      </c>
      <c r="C618" s="6" t="s">
        <v>1610</v>
      </c>
      <c r="D618" s="6" t="s">
        <v>1611</v>
      </c>
      <c r="E618" s="6" t="s">
        <v>3</v>
      </c>
      <c r="F618" s="6" t="s">
        <v>22</v>
      </c>
      <c r="G618" s="6" t="s">
        <v>23</v>
      </c>
      <c r="H618" s="6" t="s">
        <v>270</v>
      </c>
      <c r="I618" s="6" t="s">
        <v>271</v>
      </c>
      <c r="J618" s="12">
        <v>5950</v>
      </c>
      <c r="K618" s="12">
        <f t="shared" si="58"/>
        <v>5240.5036</v>
      </c>
      <c r="L618" s="13">
        <v>37.53</v>
      </c>
      <c r="M618" s="13">
        <v>765.51666666666699</v>
      </c>
      <c r="N618" s="14">
        <f t="shared" si="57"/>
        <v>709.49639999999999</v>
      </c>
      <c r="O618" s="15">
        <v>85</v>
      </c>
      <c r="P618" s="16">
        <f t="shared" si="59"/>
        <v>0.14607692792476401</v>
      </c>
      <c r="Q618" s="5" t="str">
        <f t="shared" si="60"/>
        <v>High then 10%</v>
      </c>
      <c r="R618" s="5" t="str">
        <f t="shared" si="61"/>
        <v>Low Then 20%</v>
      </c>
      <c r="S618" s="1" t="str">
        <f t="shared" si="62"/>
        <v>10% To 20% COGS</v>
      </c>
    </row>
    <row r="619" spans="1:19">
      <c r="A619" s="5" t="s">
        <v>23</v>
      </c>
      <c r="B619" s="7" t="s">
        <v>271</v>
      </c>
      <c r="C619" s="6" t="s">
        <v>1612</v>
      </c>
      <c r="D619" s="6" t="s">
        <v>1613</v>
      </c>
      <c r="E619" s="6" t="s">
        <v>3</v>
      </c>
      <c r="F619" s="6" t="s">
        <v>22</v>
      </c>
      <c r="G619" s="6" t="s">
        <v>23</v>
      </c>
      <c r="H619" s="6" t="s">
        <v>270</v>
      </c>
      <c r="I619" s="6" t="s">
        <v>271</v>
      </c>
      <c r="J619" s="12">
        <v>3500</v>
      </c>
      <c r="K619" s="12">
        <f t="shared" si="58"/>
        <v>3087.5888</v>
      </c>
      <c r="L619" s="13">
        <v>63.24</v>
      </c>
      <c r="M619" s="13">
        <v>300</v>
      </c>
      <c r="N619" s="14">
        <f t="shared" si="57"/>
        <v>412.41120000000001</v>
      </c>
      <c r="O619" s="15">
        <v>50</v>
      </c>
      <c r="P619" s="16">
        <f t="shared" si="59"/>
        <v>9.7163197379132898E-2</v>
      </c>
      <c r="Q619" s="5" t="str">
        <f t="shared" si="60"/>
        <v>Low Then 10%</v>
      </c>
      <c r="R619" s="5" t="str">
        <f t="shared" si="61"/>
        <v>Low Then 20%</v>
      </c>
      <c r="S619" s="1" t="str">
        <f t="shared" si="62"/>
        <v>Below 10% COGS</v>
      </c>
    </row>
    <row r="620" spans="1:19">
      <c r="A620" s="5" t="s">
        <v>23</v>
      </c>
      <c r="B620" s="7" t="s">
        <v>271</v>
      </c>
      <c r="C620" s="6" t="s">
        <v>1614</v>
      </c>
      <c r="D620" s="6" t="s">
        <v>1615</v>
      </c>
      <c r="E620" s="6" t="s">
        <v>3</v>
      </c>
      <c r="F620" s="6" t="s">
        <v>22</v>
      </c>
      <c r="G620" s="6" t="s">
        <v>23</v>
      </c>
      <c r="H620" s="6" t="s">
        <v>270</v>
      </c>
      <c r="I620" s="6" t="s">
        <v>271</v>
      </c>
      <c r="J620" s="12">
        <v>2100</v>
      </c>
      <c r="K620" s="12">
        <f t="shared" si="58"/>
        <v>1848.1068</v>
      </c>
      <c r="L620" s="13">
        <v>0.89</v>
      </c>
      <c r="M620" s="13">
        <v>275</v>
      </c>
      <c r="N620" s="14">
        <f t="shared" si="57"/>
        <v>251.89320000000001</v>
      </c>
      <c r="O620" s="15">
        <v>50</v>
      </c>
      <c r="P620" s="16">
        <f t="shared" si="59"/>
        <v>0.148800924275588</v>
      </c>
      <c r="Q620" s="5" t="str">
        <f t="shared" si="60"/>
        <v>High then 10%</v>
      </c>
      <c r="R620" s="5" t="str">
        <f t="shared" si="61"/>
        <v>Low Then 20%</v>
      </c>
      <c r="S620" s="1" t="str">
        <f t="shared" si="62"/>
        <v>10% To 20% COGS</v>
      </c>
    </row>
    <row r="621" spans="1:19">
      <c r="A621" s="5" t="s">
        <v>23</v>
      </c>
      <c r="B621" s="7" t="s">
        <v>271</v>
      </c>
      <c r="C621" s="6" t="s">
        <v>1616</v>
      </c>
      <c r="D621" s="6" t="s">
        <v>1617</v>
      </c>
      <c r="E621" s="6" t="s">
        <v>3</v>
      </c>
      <c r="F621" s="6" t="s">
        <v>22</v>
      </c>
      <c r="G621" s="6" t="s">
        <v>23</v>
      </c>
      <c r="H621" s="6" t="s">
        <v>270</v>
      </c>
      <c r="I621" s="6" t="s">
        <v>271</v>
      </c>
      <c r="J621" s="12">
        <v>32</v>
      </c>
      <c r="K621" s="12">
        <f t="shared" si="58"/>
        <v>28.16</v>
      </c>
      <c r="L621" s="13">
        <v>0</v>
      </c>
      <c r="M621" s="13">
        <v>3.67</v>
      </c>
      <c r="N621" s="14">
        <f t="shared" si="57"/>
        <v>3.84</v>
      </c>
      <c r="O621" s="15">
        <v>1</v>
      </c>
      <c r="P621" s="16">
        <f t="shared" si="59"/>
        <v>0.130326704545455</v>
      </c>
      <c r="Q621" s="5" t="str">
        <f t="shared" si="60"/>
        <v>High then 10%</v>
      </c>
      <c r="R621" s="5" t="str">
        <f t="shared" si="61"/>
        <v>Low Then 20%</v>
      </c>
      <c r="S621" s="1" t="str">
        <f t="shared" si="62"/>
        <v>10% To 20% COGS</v>
      </c>
    </row>
    <row r="622" spans="1:19">
      <c r="A622" s="5" t="s">
        <v>23</v>
      </c>
      <c r="B622" s="7" t="s">
        <v>271</v>
      </c>
      <c r="C622" s="6" t="s">
        <v>1618</v>
      </c>
      <c r="D622" s="6" t="s">
        <v>1619</v>
      </c>
      <c r="E622" s="6" t="s">
        <v>3</v>
      </c>
      <c r="F622" s="6" t="s">
        <v>22</v>
      </c>
      <c r="G622" s="6" t="s">
        <v>23</v>
      </c>
      <c r="H622" s="6" t="s">
        <v>270</v>
      </c>
      <c r="I622" s="6" t="s">
        <v>271</v>
      </c>
      <c r="J622" s="12">
        <v>252</v>
      </c>
      <c r="K622" s="12">
        <f t="shared" si="58"/>
        <v>221.7612</v>
      </c>
      <c r="L622" s="13">
        <v>0.01</v>
      </c>
      <c r="M622" s="13">
        <v>33.5</v>
      </c>
      <c r="N622" s="14">
        <f t="shared" si="57"/>
        <v>30.238800000000001</v>
      </c>
      <c r="O622" s="15">
        <v>6</v>
      </c>
      <c r="P622" s="16">
        <f t="shared" si="59"/>
        <v>0.151063396121594</v>
      </c>
      <c r="Q622" s="5" t="str">
        <f t="shared" si="60"/>
        <v>High then 10%</v>
      </c>
      <c r="R622" s="5" t="str">
        <f t="shared" si="61"/>
        <v>Low Then 20%</v>
      </c>
      <c r="S622" s="1" t="str">
        <f t="shared" si="62"/>
        <v>10% To 20% COGS</v>
      </c>
    </row>
    <row r="623" spans="1:19">
      <c r="A623" s="5" t="s">
        <v>23</v>
      </c>
      <c r="B623" s="7" t="s">
        <v>271</v>
      </c>
      <c r="C623" s="6" t="s">
        <v>1620</v>
      </c>
      <c r="D623" s="6" t="s">
        <v>1621</v>
      </c>
      <c r="E623" s="6" t="s">
        <v>3</v>
      </c>
      <c r="F623" s="6" t="s">
        <v>22</v>
      </c>
      <c r="G623" s="6" t="s">
        <v>23</v>
      </c>
      <c r="H623" s="6" t="s">
        <v>270</v>
      </c>
      <c r="I623" s="6" t="s">
        <v>271</v>
      </c>
      <c r="J623" s="12">
        <v>360</v>
      </c>
      <c r="K623" s="12">
        <f t="shared" si="58"/>
        <v>316.86720000000003</v>
      </c>
      <c r="L623" s="13">
        <v>0.56000000000000005</v>
      </c>
      <c r="M623" s="13">
        <v>90</v>
      </c>
      <c r="N623" s="14">
        <f t="shared" si="57"/>
        <v>43.132800000000003</v>
      </c>
      <c r="O623" s="15">
        <v>8</v>
      </c>
      <c r="P623" s="16">
        <f t="shared" si="59"/>
        <v>0.284030660162996</v>
      </c>
      <c r="Q623" s="5" t="str">
        <f t="shared" si="60"/>
        <v>High then 10%</v>
      </c>
      <c r="R623" s="5" t="str">
        <f t="shared" si="61"/>
        <v>High Then 20%</v>
      </c>
      <c r="S623" s="1" t="str">
        <f t="shared" si="62"/>
        <v>20% To 30% COGS</v>
      </c>
    </row>
    <row r="624" spans="1:19">
      <c r="A624" s="5" t="s">
        <v>23</v>
      </c>
      <c r="B624" s="7" t="s">
        <v>271</v>
      </c>
      <c r="C624" s="6" t="s">
        <v>1622</v>
      </c>
      <c r="D624" s="6" t="s">
        <v>1623</v>
      </c>
      <c r="E624" s="6" t="s">
        <v>3</v>
      </c>
      <c r="F624" s="6" t="s">
        <v>22</v>
      </c>
      <c r="G624" s="6" t="s">
        <v>23</v>
      </c>
      <c r="H624" s="6" t="s">
        <v>270</v>
      </c>
      <c r="I624" s="6" t="s">
        <v>271</v>
      </c>
      <c r="J624" s="12">
        <v>210</v>
      </c>
      <c r="K624" s="12">
        <f t="shared" si="58"/>
        <v>184.8</v>
      </c>
      <c r="L624" s="13">
        <v>0</v>
      </c>
      <c r="M624" s="13">
        <v>48.66</v>
      </c>
      <c r="N624" s="14">
        <f t="shared" si="57"/>
        <v>25.2</v>
      </c>
      <c r="O624" s="15">
        <v>6</v>
      </c>
      <c r="P624" s="16">
        <f t="shared" si="59"/>
        <v>0.263311688311688</v>
      </c>
      <c r="Q624" s="5" t="str">
        <f t="shared" si="60"/>
        <v>High then 10%</v>
      </c>
      <c r="R624" s="5" t="str">
        <f t="shared" si="61"/>
        <v>High Then 20%</v>
      </c>
      <c r="S624" s="1" t="str">
        <f t="shared" si="62"/>
        <v>20% To 30% COGS</v>
      </c>
    </row>
    <row r="625" spans="1:19">
      <c r="A625" s="5" t="s">
        <v>23</v>
      </c>
      <c r="B625" s="7" t="s">
        <v>271</v>
      </c>
      <c r="C625" s="6" t="s">
        <v>1624</v>
      </c>
      <c r="D625" s="6" t="s">
        <v>1625</v>
      </c>
      <c r="E625" s="6" t="s">
        <v>3</v>
      </c>
      <c r="F625" s="6" t="s">
        <v>22</v>
      </c>
      <c r="G625" s="6" t="s">
        <v>23</v>
      </c>
      <c r="H625" s="6" t="s">
        <v>270</v>
      </c>
      <c r="I625" s="6" t="s">
        <v>271</v>
      </c>
      <c r="J625" s="12">
        <v>3825</v>
      </c>
      <c r="K625" s="12">
        <f t="shared" si="58"/>
        <v>3369.3323999999998</v>
      </c>
      <c r="L625" s="13">
        <v>27.77</v>
      </c>
      <c r="M625" s="13">
        <v>920.85</v>
      </c>
      <c r="N625" s="14">
        <f t="shared" si="57"/>
        <v>455.66759999999999</v>
      </c>
      <c r="O625" s="15">
        <v>85</v>
      </c>
      <c r="P625" s="16">
        <f t="shared" si="59"/>
        <v>0.273303399807036</v>
      </c>
      <c r="Q625" s="5" t="str">
        <f t="shared" si="60"/>
        <v>High then 10%</v>
      </c>
      <c r="R625" s="5" t="str">
        <f t="shared" si="61"/>
        <v>High Then 20%</v>
      </c>
      <c r="S625" s="1" t="str">
        <f t="shared" si="62"/>
        <v>20% To 30% COGS</v>
      </c>
    </row>
    <row r="626" spans="1:19">
      <c r="A626" s="5" t="s">
        <v>23</v>
      </c>
      <c r="B626" s="7" t="s">
        <v>271</v>
      </c>
      <c r="C626" s="6" t="s">
        <v>1626</v>
      </c>
      <c r="D626" s="6" t="s">
        <v>1627</v>
      </c>
      <c r="E626" s="6" t="s">
        <v>3</v>
      </c>
      <c r="F626" s="6" t="s">
        <v>22</v>
      </c>
      <c r="G626" s="6" t="s">
        <v>23</v>
      </c>
      <c r="H626" s="6" t="s">
        <v>270</v>
      </c>
      <c r="I626" s="6" t="s">
        <v>271</v>
      </c>
      <c r="J626" s="12">
        <v>175</v>
      </c>
      <c r="K626" s="12">
        <f t="shared" si="58"/>
        <v>154</v>
      </c>
      <c r="L626" s="13">
        <v>0</v>
      </c>
      <c r="M626" s="13">
        <v>38.92</v>
      </c>
      <c r="N626" s="14">
        <f t="shared" si="57"/>
        <v>21</v>
      </c>
      <c r="O626" s="15">
        <v>5</v>
      </c>
      <c r="P626" s="16">
        <f t="shared" si="59"/>
        <v>0.25272727272727302</v>
      </c>
      <c r="Q626" s="5" t="str">
        <f t="shared" si="60"/>
        <v>High then 10%</v>
      </c>
      <c r="R626" s="5" t="str">
        <f t="shared" si="61"/>
        <v>High Then 20%</v>
      </c>
      <c r="S626" s="1" t="str">
        <f t="shared" si="62"/>
        <v>20% To 30% COGS</v>
      </c>
    </row>
    <row r="627" spans="1:19">
      <c r="A627" s="6" t="s">
        <v>156</v>
      </c>
      <c r="B627" s="7" t="s">
        <v>165</v>
      </c>
      <c r="C627" s="6" t="s">
        <v>1628</v>
      </c>
      <c r="D627" s="6" t="s">
        <v>1629</v>
      </c>
      <c r="E627" s="6" t="s">
        <v>3</v>
      </c>
      <c r="F627" s="6" t="s">
        <v>16</v>
      </c>
      <c r="G627" s="6" t="s">
        <v>156</v>
      </c>
      <c r="H627" s="6" t="s">
        <v>165</v>
      </c>
      <c r="I627" s="6" t="s">
        <v>1630</v>
      </c>
      <c r="J627" s="12">
        <v>260</v>
      </c>
      <c r="K627" s="12">
        <f t="shared" si="58"/>
        <v>228.80840000000001</v>
      </c>
      <c r="L627" s="13">
        <v>7.0000000000000007E-2</v>
      </c>
      <c r="M627" s="13">
        <v>26.44</v>
      </c>
      <c r="N627" s="14">
        <f t="shared" si="57"/>
        <v>31.191600000000001</v>
      </c>
      <c r="O627" s="15">
        <v>13</v>
      </c>
      <c r="P627" s="16">
        <f t="shared" si="59"/>
        <v>0.11555519814832001</v>
      </c>
      <c r="Q627" s="5" t="str">
        <f t="shared" si="60"/>
        <v>High then 10%</v>
      </c>
      <c r="R627" s="5" t="str">
        <f t="shared" si="61"/>
        <v>Low Then 20%</v>
      </c>
      <c r="S627" s="1" t="str">
        <f t="shared" si="62"/>
        <v>10% To 20% COGS</v>
      </c>
    </row>
    <row r="628" spans="1:19">
      <c r="A628" s="6" t="s">
        <v>156</v>
      </c>
      <c r="B628" s="7" t="s">
        <v>165</v>
      </c>
      <c r="C628" s="6" t="s">
        <v>1631</v>
      </c>
      <c r="D628" s="6" t="s">
        <v>1632</v>
      </c>
      <c r="E628" s="6" t="s">
        <v>3</v>
      </c>
      <c r="F628" s="6" t="s">
        <v>16</v>
      </c>
      <c r="G628" s="6" t="s">
        <v>17</v>
      </c>
      <c r="H628" s="6" t="s">
        <v>165</v>
      </c>
      <c r="I628" s="6" t="s">
        <v>1630</v>
      </c>
      <c r="J628" s="12">
        <v>160</v>
      </c>
      <c r="K628" s="12">
        <f t="shared" si="58"/>
        <v>140.9272</v>
      </c>
      <c r="L628" s="13">
        <v>1.06</v>
      </c>
      <c r="M628" s="13">
        <v>15.67</v>
      </c>
      <c r="N628" s="14">
        <f t="shared" ref="N628:N691" si="63">(J628-L628)*12%</f>
        <v>19.072800000000001</v>
      </c>
      <c r="O628" s="15">
        <v>8</v>
      </c>
      <c r="P628" s="16">
        <f t="shared" si="59"/>
        <v>0.111192161626712</v>
      </c>
      <c r="Q628" s="5" t="str">
        <f t="shared" si="60"/>
        <v>High then 10%</v>
      </c>
      <c r="R628" s="5" t="str">
        <f t="shared" si="61"/>
        <v>Low Then 20%</v>
      </c>
      <c r="S628" s="1" t="str">
        <f t="shared" si="62"/>
        <v>10% To 20% COGS</v>
      </c>
    </row>
    <row r="629" spans="1:19">
      <c r="A629" s="6" t="s">
        <v>156</v>
      </c>
      <c r="B629" s="7" t="s">
        <v>165</v>
      </c>
      <c r="C629" s="8" t="s">
        <v>1631</v>
      </c>
      <c r="D629" s="8" t="s">
        <v>1632</v>
      </c>
      <c r="E629" s="8" t="s">
        <v>3</v>
      </c>
      <c r="F629" s="6" t="s">
        <v>16</v>
      </c>
      <c r="G629" s="6" t="s">
        <v>156</v>
      </c>
      <c r="H629" s="6" t="s">
        <v>165</v>
      </c>
      <c r="I629" s="6" t="s">
        <v>1630</v>
      </c>
      <c r="J629" s="12">
        <v>300</v>
      </c>
      <c r="K629" s="12">
        <f t="shared" si="58"/>
        <v>264.27719999999999</v>
      </c>
      <c r="L629" s="13">
        <v>2.31</v>
      </c>
      <c r="M629" s="13">
        <v>29.44</v>
      </c>
      <c r="N629" s="14">
        <f t="shared" si="63"/>
        <v>35.722799999999999</v>
      </c>
      <c r="O629" s="15">
        <v>15</v>
      </c>
      <c r="P629" s="16">
        <f t="shared" si="59"/>
        <v>0.111398183422558</v>
      </c>
      <c r="Q629" s="5" t="str">
        <f t="shared" si="60"/>
        <v>High then 10%</v>
      </c>
      <c r="R629" s="5" t="str">
        <f t="shared" si="61"/>
        <v>Low Then 20%</v>
      </c>
      <c r="S629" s="1" t="str">
        <f t="shared" si="62"/>
        <v>10% To 20% COGS</v>
      </c>
    </row>
    <row r="630" spans="1:19">
      <c r="A630" s="6" t="s">
        <v>156</v>
      </c>
      <c r="B630" s="7" t="s">
        <v>165</v>
      </c>
      <c r="C630" s="6" t="s">
        <v>1633</v>
      </c>
      <c r="D630" s="6" t="s">
        <v>1634</v>
      </c>
      <c r="E630" s="6" t="s">
        <v>3</v>
      </c>
      <c r="F630" s="6" t="s">
        <v>16</v>
      </c>
      <c r="G630" s="6" t="s">
        <v>17</v>
      </c>
      <c r="H630" s="6" t="s">
        <v>165</v>
      </c>
      <c r="I630" s="6" t="s">
        <v>1630</v>
      </c>
      <c r="J630" s="12">
        <v>700</v>
      </c>
      <c r="K630" s="12">
        <f t="shared" si="58"/>
        <v>617.56719999999996</v>
      </c>
      <c r="L630" s="13">
        <v>13.06</v>
      </c>
      <c r="M630" s="13">
        <v>69.56</v>
      </c>
      <c r="N630" s="14">
        <f t="shared" si="63"/>
        <v>82.4328</v>
      </c>
      <c r="O630" s="15">
        <v>35</v>
      </c>
      <c r="P630" s="16">
        <f t="shared" si="59"/>
        <v>0.11263551561676199</v>
      </c>
      <c r="Q630" s="5" t="str">
        <f t="shared" si="60"/>
        <v>High then 10%</v>
      </c>
      <c r="R630" s="5" t="str">
        <f t="shared" si="61"/>
        <v>Low Then 20%</v>
      </c>
      <c r="S630" s="1" t="str">
        <f t="shared" si="62"/>
        <v>10% To 20% COGS</v>
      </c>
    </row>
    <row r="631" spans="1:19">
      <c r="A631" s="6" t="s">
        <v>156</v>
      </c>
      <c r="B631" s="7" t="s">
        <v>165</v>
      </c>
      <c r="C631" s="6" t="s">
        <v>1635</v>
      </c>
      <c r="D631" s="6" t="s">
        <v>1636</v>
      </c>
      <c r="E631" s="6" t="s">
        <v>3</v>
      </c>
      <c r="F631" s="6" t="s">
        <v>16</v>
      </c>
      <c r="G631" s="6" t="s">
        <v>17</v>
      </c>
      <c r="H631" s="6" t="s">
        <v>165</v>
      </c>
      <c r="I631" s="6" t="s">
        <v>1630</v>
      </c>
      <c r="J631" s="12">
        <v>360</v>
      </c>
      <c r="K631" s="12">
        <f t="shared" si="58"/>
        <v>316.92720000000003</v>
      </c>
      <c r="L631" s="13">
        <v>1.06</v>
      </c>
      <c r="M631" s="13">
        <v>36.04</v>
      </c>
      <c r="N631" s="14">
        <f t="shared" si="63"/>
        <v>43.072800000000001</v>
      </c>
      <c r="O631" s="15">
        <v>18</v>
      </c>
      <c r="P631" s="16">
        <f t="shared" si="59"/>
        <v>0.11371696717731999</v>
      </c>
      <c r="Q631" s="5" t="str">
        <f t="shared" si="60"/>
        <v>High then 10%</v>
      </c>
      <c r="R631" s="5" t="str">
        <f t="shared" si="61"/>
        <v>Low Then 20%</v>
      </c>
      <c r="S631" s="1" t="str">
        <f t="shared" si="62"/>
        <v>10% To 20% COGS</v>
      </c>
    </row>
    <row r="632" spans="1:19">
      <c r="A632" s="6" t="s">
        <v>156</v>
      </c>
      <c r="B632" s="7" t="s">
        <v>165</v>
      </c>
      <c r="C632" s="6" t="s">
        <v>1637</v>
      </c>
      <c r="D632" s="6" t="s">
        <v>1638</v>
      </c>
      <c r="E632" s="6" t="s">
        <v>3</v>
      </c>
      <c r="F632" s="6" t="s">
        <v>16</v>
      </c>
      <c r="G632" s="6" t="s">
        <v>156</v>
      </c>
      <c r="H632" s="6" t="s">
        <v>165</v>
      </c>
      <c r="I632" s="6" t="s">
        <v>166</v>
      </c>
      <c r="J632" s="12">
        <v>1560</v>
      </c>
      <c r="K632" s="12">
        <f t="shared" si="58"/>
        <v>1409.6436000000001</v>
      </c>
      <c r="L632" s="13">
        <v>307.02999999999997</v>
      </c>
      <c r="M632" s="13">
        <v>229.5</v>
      </c>
      <c r="N632" s="14">
        <f t="shared" si="63"/>
        <v>150.35640000000001</v>
      </c>
      <c r="O632" s="15">
        <v>78</v>
      </c>
      <c r="P632" s="16">
        <f t="shared" si="59"/>
        <v>0.162807109541731</v>
      </c>
      <c r="Q632" s="5" t="str">
        <f t="shared" si="60"/>
        <v>High then 10%</v>
      </c>
      <c r="R632" s="5" t="str">
        <f t="shared" si="61"/>
        <v>Low Then 20%</v>
      </c>
      <c r="S632" s="1" t="str">
        <f t="shared" si="62"/>
        <v>10% To 20% COGS</v>
      </c>
    </row>
    <row r="633" spans="1:19">
      <c r="A633" s="6" t="s">
        <v>156</v>
      </c>
      <c r="B633" s="7" t="s">
        <v>165</v>
      </c>
      <c r="C633" s="6" t="s">
        <v>1639</v>
      </c>
      <c r="D633" s="6" t="s">
        <v>1640</v>
      </c>
      <c r="E633" s="6" t="s">
        <v>3</v>
      </c>
      <c r="F633" s="6" t="s">
        <v>16</v>
      </c>
      <c r="G633" s="6" t="s">
        <v>156</v>
      </c>
      <c r="H633" s="6" t="s">
        <v>165</v>
      </c>
      <c r="I633" s="6" t="s">
        <v>166</v>
      </c>
      <c r="J633" s="12">
        <v>560</v>
      </c>
      <c r="K633" s="12">
        <f t="shared" si="58"/>
        <v>492.87079999999997</v>
      </c>
      <c r="L633" s="13">
        <v>0.59</v>
      </c>
      <c r="M633" s="13">
        <v>78.235714285714295</v>
      </c>
      <c r="N633" s="14">
        <f t="shared" si="63"/>
        <v>67.129199999999997</v>
      </c>
      <c r="O633" s="15">
        <v>28</v>
      </c>
      <c r="P633" s="16">
        <f t="shared" si="59"/>
        <v>0.15873473187235701</v>
      </c>
      <c r="Q633" s="5" t="str">
        <f t="shared" si="60"/>
        <v>High then 10%</v>
      </c>
      <c r="R633" s="5" t="str">
        <f t="shared" si="61"/>
        <v>Low Then 20%</v>
      </c>
      <c r="S633" s="1" t="str">
        <f t="shared" si="62"/>
        <v>10% To 20% COGS</v>
      </c>
    </row>
    <row r="634" spans="1:19">
      <c r="A634" s="6" t="s">
        <v>156</v>
      </c>
      <c r="B634" s="7" t="s">
        <v>165</v>
      </c>
      <c r="C634" s="6" t="s">
        <v>1641</v>
      </c>
      <c r="D634" s="6" t="s">
        <v>1642</v>
      </c>
      <c r="E634" s="6" t="s">
        <v>3</v>
      </c>
      <c r="F634" s="6" t="s">
        <v>16</v>
      </c>
      <c r="G634" s="6" t="s">
        <v>156</v>
      </c>
      <c r="H634" s="6" t="s">
        <v>165</v>
      </c>
      <c r="I634" s="6" t="s">
        <v>166</v>
      </c>
      <c r="J634" s="12">
        <v>300</v>
      </c>
      <c r="K634" s="12">
        <f t="shared" si="58"/>
        <v>264.13799999999998</v>
      </c>
      <c r="L634" s="13">
        <v>1.1499999999999999</v>
      </c>
      <c r="M634" s="13">
        <v>51.84</v>
      </c>
      <c r="N634" s="14">
        <f t="shared" si="63"/>
        <v>35.862000000000002</v>
      </c>
      <c r="O634" s="15">
        <v>30</v>
      </c>
      <c r="P634" s="16">
        <f t="shared" si="59"/>
        <v>0.19626104536265099</v>
      </c>
      <c r="Q634" s="5" t="str">
        <f t="shared" si="60"/>
        <v>High then 10%</v>
      </c>
      <c r="R634" s="5" t="str">
        <f t="shared" si="61"/>
        <v>Low Then 20%</v>
      </c>
      <c r="S634" s="1" t="str">
        <f t="shared" si="62"/>
        <v>10% To 20% COGS</v>
      </c>
    </row>
    <row r="635" spans="1:19">
      <c r="A635" s="6" t="s">
        <v>156</v>
      </c>
      <c r="B635" s="7" t="s">
        <v>165</v>
      </c>
      <c r="C635" s="6" t="s">
        <v>1643</v>
      </c>
      <c r="D635" s="6" t="s">
        <v>1644</v>
      </c>
      <c r="E635" s="6" t="s">
        <v>3</v>
      </c>
      <c r="F635" s="6" t="s">
        <v>16</v>
      </c>
      <c r="G635" s="6" t="s">
        <v>156</v>
      </c>
      <c r="H635" s="6" t="s">
        <v>165</v>
      </c>
      <c r="I635" s="6" t="s">
        <v>166</v>
      </c>
      <c r="J635" s="12">
        <v>100</v>
      </c>
      <c r="K635" s="12">
        <f t="shared" si="58"/>
        <v>88.058800000000005</v>
      </c>
      <c r="L635" s="13">
        <v>0.49</v>
      </c>
      <c r="M635" s="13">
        <v>10.11</v>
      </c>
      <c r="N635" s="14">
        <f t="shared" si="63"/>
        <v>11.9412</v>
      </c>
      <c r="O635" s="15">
        <v>5</v>
      </c>
      <c r="P635" s="16">
        <f t="shared" si="59"/>
        <v>0.114809649915738</v>
      </c>
      <c r="Q635" s="5" t="str">
        <f t="shared" si="60"/>
        <v>High then 10%</v>
      </c>
      <c r="R635" s="5" t="str">
        <f t="shared" si="61"/>
        <v>Low Then 20%</v>
      </c>
      <c r="S635" s="1" t="str">
        <f t="shared" si="62"/>
        <v>10% To 20% COGS</v>
      </c>
    </row>
    <row r="636" spans="1:19">
      <c r="A636" s="6" t="s">
        <v>156</v>
      </c>
      <c r="B636" s="7" t="s">
        <v>165</v>
      </c>
      <c r="C636" s="6" t="s">
        <v>1645</v>
      </c>
      <c r="D636" s="6" t="s">
        <v>1646</v>
      </c>
      <c r="E636" s="6" t="s">
        <v>3</v>
      </c>
      <c r="F636" s="6" t="s">
        <v>16</v>
      </c>
      <c r="G636" s="6" t="s">
        <v>156</v>
      </c>
      <c r="H636" s="6" t="s">
        <v>165</v>
      </c>
      <c r="I636" s="6" t="s">
        <v>166</v>
      </c>
      <c r="J636" s="12">
        <v>600</v>
      </c>
      <c r="K636" s="12">
        <f t="shared" si="58"/>
        <v>528</v>
      </c>
      <c r="L636" s="13">
        <v>0</v>
      </c>
      <c r="M636" s="13">
        <v>88.422476190476203</v>
      </c>
      <c r="N636" s="14">
        <f t="shared" si="63"/>
        <v>72</v>
      </c>
      <c r="O636" s="15">
        <v>8</v>
      </c>
      <c r="P636" s="16">
        <f t="shared" si="59"/>
        <v>0.16746681096681101</v>
      </c>
      <c r="Q636" s="5" t="str">
        <f t="shared" si="60"/>
        <v>High then 10%</v>
      </c>
      <c r="R636" s="5" t="str">
        <f t="shared" si="61"/>
        <v>Low Then 20%</v>
      </c>
      <c r="S636" s="1" t="str">
        <f t="shared" si="62"/>
        <v>10% To 20% COGS</v>
      </c>
    </row>
    <row r="637" spans="1:19">
      <c r="A637" s="6" t="s">
        <v>156</v>
      </c>
      <c r="B637" s="7" t="s">
        <v>165</v>
      </c>
      <c r="C637" s="6" t="s">
        <v>1647</v>
      </c>
      <c r="D637" s="6" t="s">
        <v>1648</v>
      </c>
      <c r="E637" s="6" t="s">
        <v>3</v>
      </c>
      <c r="F637" s="6" t="s">
        <v>16</v>
      </c>
      <c r="G637" s="6" t="s">
        <v>156</v>
      </c>
      <c r="H637" s="6" t="s">
        <v>165</v>
      </c>
      <c r="I637" s="6" t="s">
        <v>166</v>
      </c>
      <c r="J637" s="12">
        <v>425</v>
      </c>
      <c r="K637" s="12">
        <f t="shared" si="58"/>
        <v>377.61079999999998</v>
      </c>
      <c r="L637" s="13">
        <v>30.09</v>
      </c>
      <c r="M637" s="13">
        <v>24.53</v>
      </c>
      <c r="N637" s="14">
        <f t="shared" si="63"/>
        <v>47.389200000000002</v>
      </c>
      <c r="O637" s="15">
        <v>25</v>
      </c>
      <c r="P637" s="16">
        <f t="shared" si="59"/>
        <v>6.4961065732230094E-2</v>
      </c>
      <c r="Q637" s="5" t="str">
        <f t="shared" si="60"/>
        <v>Low Then 10%</v>
      </c>
      <c r="R637" s="5" t="str">
        <f t="shared" si="61"/>
        <v>Low Then 20%</v>
      </c>
      <c r="S637" s="1" t="str">
        <f t="shared" si="62"/>
        <v>Below 10% COGS</v>
      </c>
    </row>
    <row r="638" spans="1:19">
      <c r="A638" s="6" t="s">
        <v>156</v>
      </c>
      <c r="B638" s="7" t="s">
        <v>165</v>
      </c>
      <c r="C638" s="6" t="s">
        <v>1649</v>
      </c>
      <c r="D638" s="6" t="s">
        <v>1650</v>
      </c>
      <c r="E638" s="6" t="s">
        <v>3</v>
      </c>
      <c r="F638" s="6" t="s">
        <v>16</v>
      </c>
      <c r="G638" s="6" t="s">
        <v>156</v>
      </c>
      <c r="H638" s="6" t="s">
        <v>165</v>
      </c>
      <c r="I638" s="6" t="s">
        <v>166</v>
      </c>
      <c r="J638" s="12">
        <v>3625</v>
      </c>
      <c r="K638" s="12">
        <f t="shared" si="58"/>
        <v>3235.7332000000001</v>
      </c>
      <c r="L638" s="13">
        <v>381.11</v>
      </c>
      <c r="M638" s="13">
        <v>140.37</v>
      </c>
      <c r="N638" s="14">
        <f t="shared" si="63"/>
        <v>389.26679999999999</v>
      </c>
      <c r="O638" s="15">
        <v>145</v>
      </c>
      <c r="P638" s="16">
        <f t="shared" si="59"/>
        <v>4.3381203369919401E-2</v>
      </c>
      <c r="Q638" s="5" t="str">
        <f t="shared" si="60"/>
        <v>Low Then 10%</v>
      </c>
      <c r="R638" s="5" t="str">
        <f t="shared" si="61"/>
        <v>Low Then 20%</v>
      </c>
      <c r="S638" s="1" t="str">
        <f t="shared" si="62"/>
        <v>Below 10% COGS</v>
      </c>
    </row>
    <row r="639" spans="1:19">
      <c r="A639" s="6" t="s">
        <v>156</v>
      </c>
      <c r="B639" s="7" t="s">
        <v>165</v>
      </c>
      <c r="C639" s="6" t="s">
        <v>1651</v>
      </c>
      <c r="D639" s="6" t="s">
        <v>1652</v>
      </c>
      <c r="E639" s="6" t="s">
        <v>3</v>
      </c>
      <c r="F639" s="6" t="s">
        <v>16</v>
      </c>
      <c r="G639" s="6" t="s">
        <v>156</v>
      </c>
      <c r="H639" s="6" t="s">
        <v>165</v>
      </c>
      <c r="I639" s="6" t="s">
        <v>166</v>
      </c>
      <c r="J639" s="12">
        <v>36</v>
      </c>
      <c r="K639" s="12">
        <f t="shared" si="58"/>
        <v>31.68</v>
      </c>
      <c r="L639" s="13">
        <v>0</v>
      </c>
      <c r="M639" s="13">
        <v>4.4800000000000004</v>
      </c>
      <c r="N639" s="14">
        <f t="shared" si="63"/>
        <v>4.32</v>
      </c>
      <c r="O639" s="15">
        <v>3</v>
      </c>
      <c r="P639" s="16">
        <f t="shared" si="59"/>
        <v>0.14141414141414099</v>
      </c>
      <c r="Q639" s="5" t="str">
        <f t="shared" si="60"/>
        <v>High then 10%</v>
      </c>
      <c r="R639" s="5" t="str">
        <f t="shared" si="61"/>
        <v>Low Then 20%</v>
      </c>
      <c r="S639" s="1" t="str">
        <f t="shared" si="62"/>
        <v>10% To 20% COGS</v>
      </c>
    </row>
    <row r="640" spans="1:19">
      <c r="A640" s="6" t="s">
        <v>156</v>
      </c>
      <c r="B640" s="7" t="s">
        <v>165</v>
      </c>
      <c r="C640" s="6" t="s">
        <v>1653</v>
      </c>
      <c r="D640" s="6" t="s">
        <v>1654</v>
      </c>
      <c r="E640" s="6" t="s">
        <v>3</v>
      </c>
      <c r="F640" s="6" t="s">
        <v>16</v>
      </c>
      <c r="G640" s="6" t="s">
        <v>156</v>
      </c>
      <c r="H640" s="6" t="s">
        <v>165</v>
      </c>
      <c r="I640" s="6" t="s">
        <v>166</v>
      </c>
      <c r="J640" s="12">
        <v>72</v>
      </c>
      <c r="K640" s="12">
        <f t="shared" si="58"/>
        <v>64.224000000000004</v>
      </c>
      <c r="L640" s="13">
        <v>7.2</v>
      </c>
      <c r="M640" s="13">
        <v>9.17</v>
      </c>
      <c r="N640" s="14">
        <f t="shared" si="63"/>
        <v>7.7759999999999998</v>
      </c>
      <c r="O640" s="15">
        <v>6</v>
      </c>
      <c r="P640" s="16">
        <f t="shared" si="59"/>
        <v>0.14278151469855499</v>
      </c>
      <c r="Q640" s="5" t="str">
        <f t="shared" si="60"/>
        <v>High then 10%</v>
      </c>
      <c r="R640" s="5" t="str">
        <f t="shared" si="61"/>
        <v>Low Then 20%</v>
      </c>
      <c r="S640" s="1" t="str">
        <f t="shared" si="62"/>
        <v>10% To 20% COGS</v>
      </c>
    </row>
    <row r="641" spans="1:19">
      <c r="A641" s="6" t="s">
        <v>156</v>
      </c>
      <c r="B641" s="7" t="s">
        <v>165</v>
      </c>
      <c r="C641" s="6" t="s">
        <v>1655</v>
      </c>
      <c r="D641" s="6" t="s">
        <v>1656</v>
      </c>
      <c r="E641" s="6" t="s">
        <v>3</v>
      </c>
      <c r="F641" s="6" t="s">
        <v>16</v>
      </c>
      <c r="G641" s="6" t="s">
        <v>156</v>
      </c>
      <c r="H641" s="6" t="s">
        <v>165</v>
      </c>
      <c r="I641" s="6" t="s">
        <v>166</v>
      </c>
      <c r="J641" s="12">
        <v>984</v>
      </c>
      <c r="K641" s="12">
        <f t="shared" si="58"/>
        <v>866.03039999999999</v>
      </c>
      <c r="L641" s="13">
        <v>0.92</v>
      </c>
      <c r="M641" s="13">
        <v>174.31166666666701</v>
      </c>
      <c r="N641" s="14">
        <f t="shared" si="63"/>
        <v>117.9696</v>
      </c>
      <c r="O641" s="15">
        <v>82</v>
      </c>
      <c r="P641" s="16">
        <f t="shared" si="59"/>
        <v>0.20127661415426901</v>
      </c>
      <c r="Q641" s="5" t="str">
        <f t="shared" si="60"/>
        <v>High then 10%</v>
      </c>
      <c r="R641" s="5" t="str">
        <f t="shared" si="61"/>
        <v>High Then 20%</v>
      </c>
      <c r="S641" s="1" t="str">
        <f t="shared" si="62"/>
        <v>20% To 30% COGS</v>
      </c>
    </row>
    <row r="642" spans="1:19">
      <c r="A642" s="6" t="s">
        <v>156</v>
      </c>
      <c r="B642" s="7" t="s">
        <v>165</v>
      </c>
      <c r="C642" s="6" t="s">
        <v>1657</v>
      </c>
      <c r="D642" s="6" t="s">
        <v>1658</v>
      </c>
      <c r="E642" s="6" t="s">
        <v>3</v>
      </c>
      <c r="F642" s="6" t="s">
        <v>16</v>
      </c>
      <c r="G642" s="6" t="s">
        <v>156</v>
      </c>
      <c r="H642" s="6" t="s">
        <v>165</v>
      </c>
      <c r="I642" s="6" t="s">
        <v>166</v>
      </c>
      <c r="J642" s="12">
        <v>2250</v>
      </c>
      <c r="K642" s="12">
        <f t="shared" ref="K642:K705" si="64">J642-N642</f>
        <v>1980.4716000000001</v>
      </c>
      <c r="L642" s="13">
        <v>3.93</v>
      </c>
      <c r="M642" s="13">
        <v>292.55</v>
      </c>
      <c r="N642" s="14">
        <f t="shared" si="63"/>
        <v>269.52839999999998</v>
      </c>
      <c r="O642" s="15">
        <v>90</v>
      </c>
      <c r="P642" s="16">
        <f t="shared" ref="P642:P705" si="65">IFERROR(M642/K642,100%)</f>
        <v>0.14771734166750999</v>
      </c>
      <c r="Q642" s="5" t="str">
        <f t="shared" ref="Q642:Q705" si="66">IF(P642&gt;10%,"High then 10%","Low Then 10%")</f>
        <v>High then 10%</v>
      </c>
      <c r="R642" s="5" t="str">
        <f t="shared" ref="R642:R705" si="67">IF(P642&gt;20%,"High Then 20%","Low Then 20%")</f>
        <v>Low Then 20%</v>
      </c>
      <c r="S642" s="1" t="str">
        <f t="shared" ref="S642:S705" si="68">IF(P642=100%,"Modifier",IF(P642&gt;30%,"Above 30% COGS",IF(P642&gt;20%,"20% To 30% COGS",IF(P642&gt;10%,"10% To 20% COGS",IF(P642&gt;0%,"Below 10% COGS","Open Items")))))</f>
        <v>10% To 20% COGS</v>
      </c>
    </row>
    <row r="643" spans="1:19">
      <c r="A643" s="6" t="s">
        <v>156</v>
      </c>
      <c r="B643" s="7" t="s">
        <v>165</v>
      </c>
      <c r="C643" s="6" t="s">
        <v>1659</v>
      </c>
      <c r="D643" s="6" t="s">
        <v>1660</v>
      </c>
      <c r="E643" s="6" t="s">
        <v>3</v>
      </c>
      <c r="F643" s="6" t="s">
        <v>16</v>
      </c>
      <c r="G643" s="6" t="s">
        <v>156</v>
      </c>
      <c r="H643" s="6" t="s">
        <v>165</v>
      </c>
      <c r="I643" s="6" t="s">
        <v>177</v>
      </c>
      <c r="J643" s="12">
        <v>5300</v>
      </c>
      <c r="K643" s="12">
        <f t="shared" si="64"/>
        <v>4677.0140000000001</v>
      </c>
      <c r="L643" s="13">
        <v>108.45</v>
      </c>
      <c r="M643" s="13">
        <v>938.08</v>
      </c>
      <c r="N643" s="14">
        <f t="shared" si="63"/>
        <v>622.98599999999999</v>
      </c>
      <c r="O643" s="15">
        <v>26.5</v>
      </c>
      <c r="P643" s="16">
        <f t="shared" si="65"/>
        <v>0.20057241650335</v>
      </c>
      <c r="Q643" s="5" t="str">
        <f t="shared" si="66"/>
        <v>High then 10%</v>
      </c>
      <c r="R643" s="5" t="str">
        <f t="shared" si="67"/>
        <v>High Then 20%</v>
      </c>
      <c r="S643" s="1" t="str">
        <f t="shared" si="68"/>
        <v>20% To 30% COGS</v>
      </c>
    </row>
    <row r="644" spans="1:19">
      <c r="A644" s="6" t="s">
        <v>156</v>
      </c>
      <c r="B644" s="7" t="s">
        <v>165</v>
      </c>
      <c r="C644" s="6" t="s">
        <v>1661</v>
      </c>
      <c r="D644" s="6" t="s">
        <v>980</v>
      </c>
      <c r="E644" s="6" t="s">
        <v>3</v>
      </c>
      <c r="F644" s="6" t="s">
        <v>16</v>
      </c>
      <c r="G644" s="6" t="s">
        <v>156</v>
      </c>
      <c r="H644" s="6" t="s">
        <v>165</v>
      </c>
      <c r="I644" s="6" t="s">
        <v>177</v>
      </c>
      <c r="J644" s="12">
        <v>7300</v>
      </c>
      <c r="K644" s="12">
        <f t="shared" si="64"/>
        <v>6450.2716</v>
      </c>
      <c r="L644" s="13">
        <v>218.93</v>
      </c>
      <c r="M644" s="13">
        <v>1268.8854545454501</v>
      </c>
      <c r="N644" s="14">
        <f t="shared" si="63"/>
        <v>849.72839999999997</v>
      </c>
      <c r="O644" s="15">
        <v>36.5</v>
      </c>
      <c r="P644" s="16">
        <f t="shared" si="65"/>
        <v>0.19671814355002501</v>
      </c>
      <c r="Q644" s="5" t="str">
        <f t="shared" si="66"/>
        <v>High then 10%</v>
      </c>
      <c r="R644" s="5" t="str">
        <f t="shared" si="67"/>
        <v>Low Then 20%</v>
      </c>
      <c r="S644" s="1" t="str">
        <f t="shared" si="68"/>
        <v>10% To 20% COGS</v>
      </c>
    </row>
    <row r="645" spans="1:19">
      <c r="A645" s="6" t="s">
        <v>156</v>
      </c>
      <c r="B645" s="7" t="s">
        <v>165</v>
      </c>
      <c r="C645" s="6" t="s">
        <v>1662</v>
      </c>
      <c r="D645" s="6" t="s">
        <v>1663</v>
      </c>
      <c r="E645" s="6" t="s">
        <v>3</v>
      </c>
      <c r="F645" s="6" t="s">
        <v>16</v>
      </c>
      <c r="G645" s="6" t="s">
        <v>156</v>
      </c>
      <c r="H645" s="6" t="s">
        <v>165</v>
      </c>
      <c r="I645" s="6" t="s">
        <v>177</v>
      </c>
      <c r="J645" s="12">
        <v>5400</v>
      </c>
      <c r="K645" s="12">
        <f t="shared" si="64"/>
        <v>4754.4312</v>
      </c>
      <c r="L645" s="13">
        <v>20.260000000000002</v>
      </c>
      <c r="M645" s="13">
        <v>941.15</v>
      </c>
      <c r="N645" s="14">
        <f t="shared" si="63"/>
        <v>645.56880000000001</v>
      </c>
      <c r="O645" s="15">
        <v>27</v>
      </c>
      <c r="P645" s="16">
        <f t="shared" si="65"/>
        <v>0.19795217564616399</v>
      </c>
      <c r="Q645" s="5" t="str">
        <f t="shared" si="66"/>
        <v>High then 10%</v>
      </c>
      <c r="R645" s="5" t="str">
        <f t="shared" si="67"/>
        <v>Low Then 20%</v>
      </c>
      <c r="S645" s="1" t="str">
        <f t="shared" si="68"/>
        <v>10% To 20% COGS</v>
      </c>
    </row>
    <row r="646" spans="1:19">
      <c r="A646" s="6" t="s">
        <v>156</v>
      </c>
      <c r="B646" s="7" t="s">
        <v>165</v>
      </c>
      <c r="C646" s="6" t="s">
        <v>1664</v>
      </c>
      <c r="D646" s="6" t="s">
        <v>1665</v>
      </c>
      <c r="E646" s="6" t="s">
        <v>3</v>
      </c>
      <c r="F646" s="6" t="s">
        <v>16</v>
      </c>
      <c r="G646" s="6" t="s">
        <v>156</v>
      </c>
      <c r="H646" s="6" t="s">
        <v>165</v>
      </c>
      <c r="I646" s="6" t="s">
        <v>177</v>
      </c>
      <c r="J646" s="12">
        <v>900</v>
      </c>
      <c r="K646" s="12">
        <f t="shared" si="64"/>
        <v>796.6404</v>
      </c>
      <c r="L646" s="13">
        <v>38.67</v>
      </c>
      <c r="M646" s="13">
        <v>140.52000000000001</v>
      </c>
      <c r="N646" s="14">
        <f t="shared" si="63"/>
        <v>103.3596</v>
      </c>
      <c r="O646" s="15">
        <v>4.5</v>
      </c>
      <c r="P646" s="16">
        <f t="shared" si="65"/>
        <v>0.17639075296708501</v>
      </c>
      <c r="Q646" s="5" t="str">
        <f t="shared" si="66"/>
        <v>High then 10%</v>
      </c>
      <c r="R646" s="5" t="str">
        <f t="shared" si="67"/>
        <v>Low Then 20%</v>
      </c>
      <c r="S646" s="1" t="str">
        <f t="shared" si="68"/>
        <v>10% To 20% COGS</v>
      </c>
    </row>
    <row r="647" spans="1:19">
      <c r="A647" s="6" t="s">
        <v>156</v>
      </c>
      <c r="B647" s="7" t="s">
        <v>165</v>
      </c>
      <c r="C647" s="6" t="s">
        <v>1666</v>
      </c>
      <c r="D647" s="6" t="s">
        <v>1667</v>
      </c>
      <c r="E647" s="6" t="s">
        <v>3</v>
      </c>
      <c r="F647" s="6" t="s">
        <v>16</v>
      </c>
      <c r="G647" s="6" t="s">
        <v>156</v>
      </c>
      <c r="H647" s="6" t="s">
        <v>165</v>
      </c>
      <c r="I647" s="6" t="s">
        <v>177</v>
      </c>
      <c r="J647" s="12">
        <v>200</v>
      </c>
      <c r="K647" s="12">
        <f t="shared" si="64"/>
        <v>176</v>
      </c>
      <c r="L647" s="13">
        <v>0</v>
      </c>
      <c r="M647" s="13">
        <v>38.74</v>
      </c>
      <c r="N647" s="14">
        <f t="shared" si="63"/>
        <v>24</v>
      </c>
      <c r="O647" s="15">
        <v>1</v>
      </c>
      <c r="P647" s="16">
        <f t="shared" si="65"/>
        <v>0.22011363636363601</v>
      </c>
      <c r="Q647" s="5" t="str">
        <f t="shared" si="66"/>
        <v>High then 10%</v>
      </c>
      <c r="R647" s="5" t="str">
        <f t="shared" si="67"/>
        <v>High Then 20%</v>
      </c>
      <c r="S647" s="1" t="str">
        <f t="shared" si="68"/>
        <v>20% To 30% COGS</v>
      </c>
    </row>
    <row r="648" spans="1:19">
      <c r="A648" s="6" t="s">
        <v>156</v>
      </c>
      <c r="B648" s="7" t="s">
        <v>165</v>
      </c>
      <c r="C648" s="6" t="s">
        <v>1668</v>
      </c>
      <c r="D648" s="6" t="s">
        <v>1669</v>
      </c>
      <c r="E648" s="6" t="s">
        <v>3</v>
      </c>
      <c r="F648" s="6" t="s">
        <v>16</v>
      </c>
      <c r="G648" s="6" t="s">
        <v>156</v>
      </c>
      <c r="H648" s="6" t="s">
        <v>165</v>
      </c>
      <c r="I648" s="6" t="s">
        <v>177</v>
      </c>
      <c r="J648" s="12">
        <v>600</v>
      </c>
      <c r="K648" s="12">
        <f t="shared" si="64"/>
        <v>588.69119999999998</v>
      </c>
      <c r="L648" s="13">
        <v>505.76</v>
      </c>
      <c r="M648" s="13">
        <v>102.26</v>
      </c>
      <c r="N648" s="14">
        <f t="shared" si="63"/>
        <v>11.3088</v>
      </c>
      <c r="O648" s="15">
        <v>3</v>
      </c>
      <c r="P648" s="16">
        <f t="shared" si="65"/>
        <v>0.17370736984007901</v>
      </c>
      <c r="Q648" s="5" t="str">
        <f t="shared" si="66"/>
        <v>High then 10%</v>
      </c>
      <c r="R648" s="5" t="str">
        <f t="shared" si="67"/>
        <v>Low Then 20%</v>
      </c>
      <c r="S648" s="1" t="str">
        <f t="shared" si="68"/>
        <v>10% To 20% COGS</v>
      </c>
    </row>
    <row r="649" spans="1:19">
      <c r="A649" s="6" t="s">
        <v>156</v>
      </c>
      <c r="B649" s="7" t="s">
        <v>165</v>
      </c>
      <c r="C649" s="6" t="s">
        <v>1670</v>
      </c>
      <c r="D649" s="6" t="s">
        <v>1671</v>
      </c>
      <c r="E649" s="6" t="s">
        <v>3</v>
      </c>
      <c r="F649" s="6" t="s">
        <v>16</v>
      </c>
      <c r="G649" s="6" t="s">
        <v>156</v>
      </c>
      <c r="H649" s="6" t="s">
        <v>165</v>
      </c>
      <c r="I649" s="6" t="s">
        <v>177</v>
      </c>
      <c r="J649" s="12">
        <v>2500</v>
      </c>
      <c r="K649" s="12">
        <f t="shared" si="64"/>
        <v>2218.864</v>
      </c>
      <c r="L649" s="13">
        <v>157.19999999999999</v>
      </c>
      <c r="M649" s="13">
        <v>449.55</v>
      </c>
      <c r="N649" s="14">
        <f t="shared" si="63"/>
        <v>281.13600000000002</v>
      </c>
      <c r="O649" s="15">
        <v>10</v>
      </c>
      <c r="P649" s="16">
        <f t="shared" si="65"/>
        <v>0.20260367467316601</v>
      </c>
      <c r="Q649" s="5" t="str">
        <f t="shared" si="66"/>
        <v>High then 10%</v>
      </c>
      <c r="R649" s="5" t="str">
        <f t="shared" si="67"/>
        <v>High Then 20%</v>
      </c>
      <c r="S649" s="1" t="str">
        <f t="shared" si="68"/>
        <v>20% To 30% COGS</v>
      </c>
    </row>
    <row r="650" spans="1:19">
      <c r="A650" s="6" t="s">
        <v>156</v>
      </c>
      <c r="B650" s="7" t="s">
        <v>165</v>
      </c>
      <c r="C650" s="6" t="s">
        <v>1672</v>
      </c>
      <c r="D650" s="6" t="s">
        <v>1673</v>
      </c>
      <c r="E650" s="6" t="s">
        <v>3</v>
      </c>
      <c r="F650" s="6" t="s">
        <v>16</v>
      </c>
      <c r="G650" s="6" t="s">
        <v>156</v>
      </c>
      <c r="H650" s="6" t="s">
        <v>165</v>
      </c>
      <c r="I650" s="6" t="s">
        <v>177</v>
      </c>
      <c r="J650" s="12">
        <v>750</v>
      </c>
      <c r="K650" s="12">
        <f t="shared" si="64"/>
        <v>660.59760000000006</v>
      </c>
      <c r="L650" s="13">
        <v>4.9800000000000004</v>
      </c>
      <c r="M650" s="13">
        <v>131.68</v>
      </c>
      <c r="N650" s="14">
        <f t="shared" si="63"/>
        <v>89.4024</v>
      </c>
      <c r="O650" s="15">
        <v>3</v>
      </c>
      <c r="P650" s="16">
        <f t="shared" si="65"/>
        <v>0.199334663038437</v>
      </c>
      <c r="Q650" s="5" t="str">
        <f t="shared" si="66"/>
        <v>High then 10%</v>
      </c>
      <c r="R650" s="5" t="str">
        <f t="shared" si="67"/>
        <v>Low Then 20%</v>
      </c>
      <c r="S650" s="1" t="str">
        <f t="shared" si="68"/>
        <v>10% To 20% COGS</v>
      </c>
    </row>
    <row r="651" spans="1:19">
      <c r="A651" s="6" t="s">
        <v>156</v>
      </c>
      <c r="B651" s="7" t="s">
        <v>165</v>
      </c>
      <c r="C651" s="6" t="s">
        <v>1674</v>
      </c>
      <c r="D651" s="6" t="s">
        <v>1675</v>
      </c>
      <c r="E651" s="6" t="s">
        <v>3</v>
      </c>
      <c r="F651" s="6" t="s">
        <v>16</v>
      </c>
      <c r="G651" s="6" t="s">
        <v>156</v>
      </c>
      <c r="H651" s="6" t="s">
        <v>165</v>
      </c>
      <c r="I651" s="6" t="s">
        <v>177</v>
      </c>
      <c r="J651" s="12">
        <v>600</v>
      </c>
      <c r="K651" s="12">
        <f t="shared" si="64"/>
        <v>537.60119999999995</v>
      </c>
      <c r="L651" s="13">
        <v>80.010000000000005</v>
      </c>
      <c r="M651" s="13">
        <v>122.79</v>
      </c>
      <c r="N651" s="14">
        <f t="shared" si="63"/>
        <v>62.398800000000001</v>
      </c>
      <c r="O651" s="15">
        <v>3</v>
      </c>
      <c r="P651" s="16">
        <f t="shared" si="65"/>
        <v>0.22840350802788401</v>
      </c>
      <c r="Q651" s="5" t="str">
        <f t="shared" si="66"/>
        <v>High then 10%</v>
      </c>
      <c r="R651" s="5" t="str">
        <f t="shared" si="67"/>
        <v>High Then 20%</v>
      </c>
      <c r="S651" s="1" t="str">
        <f t="shared" si="68"/>
        <v>20% To 30% COGS</v>
      </c>
    </row>
    <row r="652" spans="1:19">
      <c r="A652" s="6" t="s">
        <v>156</v>
      </c>
      <c r="B652" s="7" t="s">
        <v>165</v>
      </c>
      <c r="C652" s="6" t="s">
        <v>1676</v>
      </c>
      <c r="D652" s="6" t="s">
        <v>1677</v>
      </c>
      <c r="E652" s="6" t="s">
        <v>3</v>
      </c>
      <c r="F652" s="6" t="s">
        <v>16</v>
      </c>
      <c r="G652" s="6" t="s">
        <v>156</v>
      </c>
      <c r="H652" s="6" t="s">
        <v>165</v>
      </c>
      <c r="I652" s="6" t="s">
        <v>177</v>
      </c>
      <c r="J652" s="12">
        <v>1750</v>
      </c>
      <c r="K652" s="12">
        <f t="shared" si="64"/>
        <v>1616.1124</v>
      </c>
      <c r="L652" s="13">
        <v>634.27</v>
      </c>
      <c r="M652" s="13">
        <v>321.94</v>
      </c>
      <c r="N652" s="14">
        <f t="shared" si="63"/>
        <v>133.88759999999999</v>
      </c>
      <c r="O652" s="15">
        <v>7</v>
      </c>
      <c r="P652" s="16">
        <f t="shared" si="65"/>
        <v>0.19920644133415499</v>
      </c>
      <c r="Q652" s="5" t="str">
        <f t="shared" si="66"/>
        <v>High then 10%</v>
      </c>
      <c r="R652" s="5" t="str">
        <f t="shared" si="67"/>
        <v>Low Then 20%</v>
      </c>
      <c r="S652" s="1" t="str">
        <f t="shared" si="68"/>
        <v>10% To 20% COGS</v>
      </c>
    </row>
    <row r="653" spans="1:19">
      <c r="A653" s="6" t="s">
        <v>156</v>
      </c>
      <c r="B653" s="7" t="s">
        <v>165</v>
      </c>
      <c r="C653" s="6" t="s">
        <v>1678</v>
      </c>
      <c r="D653" s="6" t="s">
        <v>1679</v>
      </c>
      <c r="E653" s="6" t="s">
        <v>3</v>
      </c>
      <c r="F653" s="6" t="s">
        <v>16</v>
      </c>
      <c r="G653" s="6" t="s">
        <v>156</v>
      </c>
      <c r="H653" s="6" t="s">
        <v>165</v>
      </c>
      <c r="I653" s="6" t="s">
        <v>177</v>
      </c>
      <c r="J653" s="12">
        <v>535</v>
      </c>
      <c r="K653" s="12">
        <f t="shared" si="64"/>
        <v>470.8</v>
      </c>
      <c r="L653" s="13">
        <v>0</v>
      </c>
      <c r="M653" s="13">
        <v>78.34</v>
      </c>
      <c r="N653" s="14">
        <f t="shared" si="63"/>
        <v>64.2</v>
      </c>
      <c r="O653" s="15">
        <v>1</v>
      </c>
      <c r="P653" s="16">
        <f t="shared" si="65"/>
        <v>0.166397621070518</v>
      </c>
      <c r="Q653" s="5" t="str">
        <f t="shared" si="66"/>
        <v>High then 10%</v>
      </c>
      <c r="R653" s="5" t="str">
        <f t="shared" si="67"/>
        <v>Low Then 20%</v>
      </c>
      <c r="S653" s="1" t="str">
        <f t="shared" si="68"/>
        <v>10% To 20% COGS</v>
      </c>
    </row>
    <row r="654" spans="1:19">
      <c r="A654" s="6" t="s">
        <v>156</v>
      </c>
      <c r="B654" s="7" t="s">
        <v>165</v>
      </c>
      <c r="C654" s="6" t="s">
        <v>1680</v>
      </c>
      <c r="D654" s="6" t="s">
        <v>1681</v>
      </c>
      <c r="E654" s="6" t="s">
        <v>3</v>
      </c>
      <c r="F654" s="6" t="s">
        <v>16</v>
      </c>
      <c r="G654" s="6" t="s">
        <v>156</v>
      </c>
      <c r="H654" s="6" t="s">
        <v>165</v>
      </c>
      <c r="I654" s="6" t="s">
        <v>177</v>
      </c>
      <c r="J654" s="12">
        <v>500</v>
      </c>
      <c r="K654" s="12">
        <f t="shared" si="64"/>
        <v>447.24680000000001</v>
      </c>
      <c r="L654" s="13">
        <v>60.39</v>
      </c>
      <c r="M654" s="13">
        <v>96.09</v>
      </c>
      <c r="N654" s="14">
        <f t="shared" si="63"/>
        <v>52.7532</v>
      </c>
      <c r="O654" s="15">
        <v>2.5</v>
      </c>
      <c r="P654" s="16">
        <f t="shared" si="65"/>
        <v>0.21484782004030001</v>
      </c>
      <c r="Q654" s="5" t="str">
        <f t="shared" si="66"/>
        <v>High then 10%</v>
      </c>
      <c r="R654" s="5" t="str">
        <f t="shared" si="67"/>
        <v>High Then 20%</v>
      </c>
      <c r="S654" s="1" t="str">
        <f t="shared" si="68"/>
        <v>20% To 30% COGS</v>
      </c>
    </row>
    <row r="655" spans="1:19">
      <c r="A655" s="6" t="s">
        <v>156</v>
      </c>
      <c r="B655" s="7" t="s">
        <v>165</v>
      </c>
      <c r="C655" s="6" t="s">
        <v>1682</v>
      </c>
      <c r="D655" s="6" t="s">
        <v>1683</v>
      </c>
      <c r="E655" s="6" t="s">
        <v>3</v>
      </c>
      <c r="F655" s="6" t="s">
        <v>16</v>
      </c>
      <c r="G655" s="6" t="s">
        <v>156</v>
      </c>
      <c r="H655" s="6" t="s">
        <v>165</v>
      </c>
      <c r="I655" s="6" t="s">
        <v>177</v>
      </c>
      <c r="J655" s="12">
        <v>8200</v>
      </c>
      <c r="K655" s="12">
        <f t="shared" si="64"/>
        <v>7239.2356</v>
      </c>
      <c r="L655" s="13">
        <v>193.63</v>
      </c>
      <c r="M655" s="13">
        <v>1610.98</v>
      </c>
      <c r="N655" s="14">
        <f t="shared" si="63"/>
        <v>960.76440000000002</v>
      </c>
      <c r="O655" s="15">
        <v>41</v>
      </c>
      <c r="P655" s="16">
        <f t="shared" si="65"/>
        <v>0.22253454494560199</v>
      </c>
      <c r="Q655" s="5" t="str">
        <f t="shared" si="66"/>
        <v>High then 10%</v>
      </c>
      <c r="R655" s="5" t="str">
        <f t="shared" si="67"/>
        <v>High Then 20%</v>
      </c>
      <c r="S655" s="1" t="str">
        <f t="shared" si="68"/>
        <v>20% To 30% COGS</v>
      </c>
    </row>
    <row r="656" spans="1:19">
      <c r="A656" s="6" t="s">
        <v>156</v>
      </c>
      <c r="B656" s="7" t="s">
        <v>165</v>
      </c>
      <c r="C656" s="6" t="s">
        <v>1684</v>
      </c>
      <c r="D656" s="6" t="s">
        <v>1685</v>
      </c>
      <c r="E656" s="6" t="s">
        <v>3</v>
      </c>
      <c r="F656" s="6" t="s">
        <v>16</v>
      </c>
      <c r="G656" s="6" t="s">
        <v>156</v>
      </c>
      <c r="H656" s="6" t="s">
        <v>165</v>
      </c>
      <c r="I656" s="6" t="s">
        <v>1686</v>
      </c>
      <c r="J656" s="12">
        <v>60</v>
      </c>
      <c r="K656" s="12">
        <f t="shared" si="64"/>
        <v>52.8</v>
      </c>
      <c r="L656" s="13">
        <v>0</v>
      </c>
      <c r="M656" s="13">
        <v>4.9400000000000004</v>
      </c>
      <c r="N656" s="14">
        <f t="shared" si="63"/>
        <v>7.2</v>
      </c>
      <c r="O656" s="15">
        <v>1</v>
      </c>
      <c r="P656" s="16">
        <f t="shared" si="65"/>
        <v>9.3560606060606094E-2</v>
      </c>
      <c r="Q656" s="5" t="str">
        <f t="shared" si="66"/>
        <v>Low Then 10%</v>
      </c>
      <c r="R656" s="5" t="str">
        <f t="shared" si="67"/>
        <v>Low Then 20%</v>
      </c>
      <c r="S656" s="1" t="str">
        <f t="shared" si="68"/>
        <v>Below 10% COGS</v>
      </c>
    </row>
    <row r="657" spans="1:19">
      <c r="A657" s="6" t="s">
        <v>156</v>
      </c>
      <c r="B657" s="7" t="s">
        <v>165</v>
      </c>
      <c r="C657" s="6" t="s">
        <v>1687</v>
      </c>
      <c r="D657" s="6" t="s">
        <v>1688</v>
      </c>
      <c r="E657" s="6" t="s">
        <v>3</v>
      </c>
      <c r="F657" s="6" t="s">
        <v>16</v>
      </c>
      <c r="G657" s="6" t="s">
        <v>156</v>
      </c>
      <c r="H657" s="6" t="s">
        <v>165</v>
      </c>
      <c r="I657" s="6" t="s">
        <v>1686</v>
      </c>
      <c r="J657" s="12">
        <v>60</v>
      </c>
      <c r="K657" s="12">
        <f t="shared" si="64"/>
        <v>52.8</v>
      </c>
      <c r="L657" s="13">
        <v>0</v>
      </c>
      <c r="M657" s="13">
        <v>6.18</v>
      </c>
      <c r="N657" s="14">
        <f t="shared" si="63"/>
        <v>7.2</v>
      </c>
      <c r="O657" s="15">
        <v>1</v>
      </c>
      <c r="P657" s="16">
        <f t="shared" si="65"/>
        <v>0.11704545454545499</v>
      </c>
      <c r="Q657" s="5" t="str">
        <f t="shared" si="66"/>
        <v>High then 10%</v>
      </c>
      <c r="R657" s="5" t="str">
        <f t="shared" si="67"/>
        <v>Low Then 20%</v>
      </c>
      <c r="S657" s="1" t="str">
        <f t="shared" si="68"/>
        <v>10% To 20% COGS</v>
      </c>
    </row>
    <row r="658" spans="1:19">
      <c r="A658" s="6" t="s">
        <v>156</v>
      </c>
      <c r="B658" s="7" t="s">
        <v>165</v>
      </c>
      <c r="C658" s="6" t="s">
        <v>1689</v>
      </c>
      <c r="D658" s="6" t="s">
        <v>1690</v>
      </c>
      <c r="E658" s="6" t="s">
        <v>3</v>
      </c>
      <c r="F658" s="6" t="s">
        <v>16</v>
      </c>
      <c r="G658" s="6" t="s">
        <v>156</v>
      </c>
      <c r="H658" s="6" t="s">
        <v>165</v>
      </c>
      <c r="I658" s="6" t="s">
        <v>1686</v>
      </c>
      <c r="J658" s="12">
        <v>120</v>
      </c>
      <c r="K658" s="12">
        <f t="shared" si="64"/>
        <v>105.6</v>
      </c>
      <c r="L658" s="13">
        <v>0</v>
      </c>
      <c r="M658" s="13">
        <v>18.239999999999998</v>
      </c>
      <c r="N658" s="14">
        <f t="shared" si="63"/>
        <v>14.4</v>
      </c>
      <c r="O658" s="15">
        <v>2</v>
      </c>
      <c r="P658" s="16">
        <f t="shared" si="65"/>
        <v>0.17272727272727301</v>
      </c>
      <c r="Q658" s="5" t="str">
        <f t="shared" si="66"/>
        <v>High then 10%</v>
      </c>
      <c r="R658" s="5" t="str">
        <f t="shared" si="67"/>
        <v>Low Then 20%</v>
      </c>
      <c r="S658" s="1" t="str">
        <f t="shared" si="68"/>
        <v>10% To 20% COGS</v>
      </c>
    </row>
    <row r="659" spans="1:19">
      <c r="A659" s="6" t="s">
        <v>156</v>
      </c>
      <c r="B659" s="7" t="s">
        <v>165</v>
      </c>
      <c r="C659" s="6" t="s">
        <v>1691</v>
      </c>
      <c r="D659" s="6" t="s">
        <v>1692</v>
      </c>
      <c r="E659" s="6" t="s">
        <v>3</v>
      </c>
      <c r="F659" s="6" t="s">
        <v>16</v>
      </c>
      <c r="G659" s="6" t="s">
        <v>156</v>
      </c>
      <c r="H659" s="6" t="s">
        <v>165</v>
      </c>
      <c r="I659" s="6" t="s">
        <v>1686</v>
      </c>
      <c r="J659" s="12">
        <v>120</v>
      </c>
      <c r="K659" s="12">
        <f t="shared" si="64"/>
        <v>105.6</v>
      </c>
      <c r="L659" s="13">
        <v>0</v>
      </c>
      <c r="M659" s="13">
        <v>25.5</v>
      </c>
      <c r="N659" s="14">
        <f t="shared" si="63"/>
        <v>14.4</v>
      </c>
      <c r="O659" s="15">
        <v>2</v>
      </c>
      <c r="P659" s="16">
        <f t="shared" si="65"/>
        <v>0.24147727272727301</v>
      </c>
      <c r="Q659" s="5" t="str">
        <f t="shared" si="66"/>
        <v>High then 10%</v>
      </c>
      <c r="R659" s="5" t="str">
        <f t="shared" si="67"/>
        <v>High Then 20%</v>
      </c>
      <c r="S659" s="1" t="str">
        <f t="shared" si="68"/>
        <v>20% To 30% COGS</v>
      </c>
    </row>
    <row r="660" spans="1:19">
      <c r="A660" s="6" t="s">
        <v>156</v>
      </c>
      <c r="B660" s="7" t="s">
        <v>165</v>
      </c>
      <c r="C660" s="6" t="s">
        <v>1693</v>
      </c>
      <c r="D660" s="6" t="s">
        <v>1694</v>
      </c>
      <c r="E660" s="6" t="s">
        <v>3</v>
      </c>
      <c r="F660" s="6" t="s">
        <v>16</v>
      </c>
      <c r="G660" s="6" t="s">
        <v>156</v>
      </c>
      <c r="H660" s="6" t="s">
        <v>165</v>
      </c>
      <c r="I660" s="6" t="s">
        <v>180</v>
      </c>
      <c r="J660" s="12">
        <v>6525</v>
      </c>
      <c r="K660" s="12">
        <f t="shared" si="64"/>
        <v>5791.9139999999998</v>
      </c>
      <c r="L660" s="13">
        <v>415.95</v>
      </c>
      <c r="M660" s="13">
        <v>1202.625</v>
      </c>
      <c r="N660" s="14">
        <f t="shared" si="63"/>
        <v>733.08600000000001</v>
      </c>
      <c r="O660" s="15">
        <v>130.5</v>
      </c>
      <c r="P660" s="16">
        <f t="shared" si="65"/>
        <v>0.207638614799874</v>
      </c>
      <c r="Q660" s="5" t="str">
        <f t="shared" si="66"/>
        <v>High then 10%</v>
      </c>
      <c r="R660" s="5" t="str">
        <f t="shared" si="67"/>
        <v>High Then 20%</v>
      </c>
      <c r="S660" s="1" t="str">
        <f t="shared" si="68"/>
        <v>20% To 30% COGS</v>
      </c>
    </row>
    <row r="661" spans="1:19">
      <c r="A661" s="6" t="s">
        <v>156</v>
      </c>
      <c r="B661" s="7" t="s">
        <v>165</v>
      </c>
      <c r="C661" s="6" t="s">
        <v>1695</v>
      </c>
      <c r="D661" s="6" t="s">
        <v>1696</v>
      </c>
      <c r="E661" s="6" t="s">
        <v>3</v>
      </c>
      <c r="F661" s="6" t="s">
        <v>16</v>
      </c>
      <c r="G661" s="6" t="s">
        <v>156</v>
      </c>
      <c r="H661" s="6" t="s">
        <v>165</v>
      </c>
      <c r="I661" s="6" t="s">
        <v>180</v>
      </c>
      <c r="J661" s="12">
        <v>1125</v>
      </c>
      <c r="K661" s="12">
        <f t="shared" si="64"/>
        <v>990.11519999999996</v>
      </c>
      <c r="L661" s="13">
        <v>0.96</v>
      </c>
      <c r="M661" s="13">
        <v>207.63</v>
      </c>
      <c r="N661" s="14">
        <f t="shared" si="63"/>
        <v>134.88480000000001</v>
      </c>
      <c r="O661" s="15">
        <v>22.5</v>
      </c>
      <c r="P661" s="16">
        <f t="shared" si="65"/>
        <v>0.209702870938654</v>
      </c>
      <c r="Q661" s="5" t="str">
        <f t="shared" si="66"/>
        <v>High then 10%</v>
      </c>
      <c r="R661" s="5" t="str">
        <f t="shared" si="67"/>
        <v>High Then 20%</v>
      </c>
      <c r="S661" s="1" t="str">
        <f t="shared" si="68"/>
        <v>20% To 30% COGS</v>
      </c>
    </row>
    <row r="662" spans="1:19">
      <c r="A662" s="6" t="s">
        <v>156</v>
      </c>
      <c r="B662" s="7" t="s">
        <v>165</v>
      </c>
      <c r="C662" s="6" t="s">
        <v>1697</v>
      </c>
      <c r="D662" s="6" t="s">
        <v>1698</v>
      </c>
      <c r="E662" s="6" t="s">
        <v>3</v>
      </c>
      <c r="F662" s="6" t="s">
        <v>16</v>
      </c>
      <c r="G662" s="6" t="s">
        <v>156</v>
      </c>
      <c r="H662" s="6" t="s">
        <v>165</v>
      </c>
      <c r="I662" s="6" t="s">
        <v>180</v>
      </c>
      <c r="J662" s="12">
        <v>1025</v>
      </c>
      <c r="K662" s="12">
        <f t="shared" si="64"/>
        <v>907.4144</v>
      </c>
      <c r="L662" s="13">
        <v>45.12</v>
      </c>
      <c r="M662" s="13">
        <v>236.06</v>
      </c>
      <c r="N662" s="14">
        <f t="shared" si="63"/>
        <v>117.5856</v>
      </c>
      <c r="O662" s="15">
        <v>20.5</v>
      </c>
      <c r="P662" s="16">
        <f t="shared" si="65"/>
        <v>0.26014575038703402</v>
      </c>
      <c r="Q662" s="5" t="str">
        <f t="shared" si="66"/>
        <v>High then 10%</v>
      </c>
      <c r="R662" s="5" t="str">
        <f t="shared" si="67"/>
        <v>High Then 20%</v>
      </c>
      <c r="S662" s="1" t="str">
        <f t="shared" si="68"/>
        <v>20% To 30% COGS</v>
      </c>
    </row>
    <row r="663" spans="1:19">
      <c r="A663" s="6" t="s">
        <v>156</v>
      </c>
      <c r="B663" s="7" t="s">
        <v>165</v>
      </c>
      <c r="C663" s="6" t="s">
        <v>1699</v>
      </c>
      <c r="D663" s="6" t="s">
        <v>1700</v>
      </c>
      <c r="E663" s="6" t="s">
        <v>3</v>
      </c>
      <c r="F663" s="6" t="s">
        <v>16</v>
      </c>
      <c r="G663" s="6" t="s">
        <v>156</v>
      </c>
      <c r="H663" s="6" t="s">
        <v>165</v>
      </c>
      <c r="I663" s="6" t="s">
        <v>1701</v>
      </c>
      <c r="J663" s="12">
        <v>175</v>
      </c>
      <c r="K663" s="12">
        <f t="shared" si="64"/>
        <v>155.19999999999999</v>
      </c>
      <c r="L663" s="13">
        <v>10</v>
      </c>
      <c r="M663" s="13">
        <v>36.85</v>
      </c>
      <c r="N663" s="14">
        <f t="shared" si="63"/>
        <v>19.8</v>
      </c>
      <c r="O663" s="15">
        <v>7</v>
      </c>
      <c r="P663" s="16">
        <f t="shared" si="65"/>
        <v>0.23743556701030899</v>
      </c>
      <c r="Q663" s="5" t="str">
        <f t="shared" si="66"/>
        <v>High then 10%</v>
      </c>
      <c r="R663" s="5" t="str">
        <f t="shared" si="67"/>
        <v>High Then 20%</v>
      </c>
      <c r="S663" s="1" t="str">
        <f t="shared" si="68"/>
        <v>20% To 30% COGS</v>
      </c>
    </row>
    <row r="664" spans="1:19">
      <c r="A664" s="6" t="s">
        <v>156</v>
      </c>
      <c r="B664" s="7" t="s">
        <v>165</v>
      </c>
      <c r="C664" s="6" t="s">
        <v>1702</v>
      </c>
      <c r="D664" s="6" t="s">
        <v>1703</v>
      </c>
      <c r="E664" s="6" t="s">
        <v>3</v>
      </c>
      <c r="F664" s="6" t="s">
        <v>16</v>
      </c>
      <c r="G664" s="6" t="s">
        <v>156</v>
      </c>
      <c r="H664" s="6" t="s">
        <v>165</v>
      </c>
      <c r="I664" s="6" t="s">
        <v>1701</v>
      </c>
      <c r="J664" s="12">
        <v>1200</v>
      </c>
      <c r="K664" s="12">
        <f t="shared" si="64"/>
        <v>1058.7564</v>
      </c>
      <c r="L664" s="13">
        <v>22.97</v>
      </c>
      <c r="M664" s="13">
        <v>276.67</v>
      </c>
      <c r="N664" s="14">
        <f t="shared" si="63"/>
        <v>141.24359999999999</v>
      </c>
      <c r="O664" s="15">
        <v>24</v>
      </c>
      <c r="P664" s="16">
        <f t="shared" si="65"/>
        <v>0.26131601187959802</v>
      </c>
      <c r="Q664" s="5" t="str">
        <f t="shared" si="66"/>
        <v>High then 10%</v>
      </c>
      <c r="R664" s="5" t="str">
        <f t="shared" si="67"/>
        <v>High Then 20%</v>
      </c>
      <c r="S664" s="1" t="str">
        <f t="shared" si="68"/>
        <v>20% To 30% COGS</v>
      </c>
    </row>
    <row r="665" spans="1:19">
      <c r="A665" s="6" t="s">
        <v>156</v>
      </c>
      <c r="B665" s="7" t="s">
        <v>165</v>
      </c>
      <c r="C665" s="6" t="s">
        <v>1704</v>
      </c>
      <c r="D665" s="6" t="s">
        <v>1705</v>
      </c>
      <c r="E665" s="6" t="s">
        <v>3</v>
      </c>
      <c r="F665" s="6" t="s">
        <v>16</v>
      </c>
      <c r="G665" s="6" t="s">
        <v>156</v>
      </c>
      <c r="H665" s="6" t="s">
        <v>165</v>
      </c>
      <c r="I665" s="6" t="s">
        <v>1701</v>
      </c>
      <c r="J665" s="12">
        <v>386</v>
      </c>
      <c r="K665" s="12">
        <f t="shared" si="64"/>
        <v>339.79520000000002</v>
      </c>
      <c r="L665" s="13">
        <v>0.96</v>
      </c>
      <c r="M665" s="13">
        <v>53.56</v>
      </c>
      <c r="N665" s="14">
        <f t="shared" si="63"/>
        <v>46.204799999999999</v>
      </c>
      <c r="O665" s="15">
        <v>15.44</v>
      </c>
      <c r="P665" s="16">
        <f t="shared" si="65"/>
        <v>0.15762435725990201</v>
      </c>
      <c r="Q665" s="5" t="str">
        <f t="shared" si="66"/>
        <v>High then 10%</v>
      </c>
      <c r="R665" s="5" t="str">
        <f t="shared" si="67"/>
        <v>Low Then 20%</v>
      </c>
      <c r="S665" s="1" t="str">
        <f t="shared" si="68"/>
        <v>10% To 20% COGS</v>
      </c>
    </row>
    <row r="666" spans="1:19">
      <c r="A666" s="6" t="s">
        <v>156</v>
      </c>
      <c r="B666" s="7" t="s">
        <v>165</v>
      </c>
      <c r="C666" s="6" t="s">
        <v>1706</v>
      </c>
      <c r="D666" s="6" t="s">
        <v>1707</v>
      </c>
      <c r="E666" s="6" t="s">
        <v>3</v>
      </c>
      <c r="F666" s="6" t="s">
        <v>16</v>
      </c>
      <c r="G666" s="6" t="s">
        <v>156</v>
      </c>
      <c r="H666" s="6" t="s">
        <v>165</v>
      </c>
      <c r="I666" s="6" t="s">
        <v>1701</v>
      </c>
      <c r="J666" s="12">
        <v>8895</v>
      </c>
      <c r="K666" s="12">
        <f t="shared" si="64"/>
        <v>7903.1148000000003</v>
      </c>
      <c r="L666" s="13">
        <v>629.29</v>
      </c>
      <c r="M666" s="13">
        <v>359.07034782608702</v>
      </c>
      <c r="N666" s="14">
        <f t="shared" si="63"/>
        <v>991.88520000000005</v>
      </c>
      <c r="O666" s="15">
        <v>355.8</v>
      </c>
      <c r="P666" s="16">
        <f t="shared" si="65"/>
        <v>4.5434029102814903E-2</v>
      </c>
      <c r="Q666" s="5" t="str">
        <f t="shared" si="66"/>
        <v>Low Then 10%</v>
      </c>
      <c r="R666" s="5" t="str">
        <f t="shared" si="67"/>
        <v>Low Then 20%</v>
      </c>
      <c r="S666" s="1" t="str">
        <f t="shared" si="68"/>
        <v>Below 10% COGS</v>
      </c>
    </row>
    <row r="667" spans="1:19">
      <c r="A667" s="6" t="s">
        <v>156</v>
      </c>
      <c r="B667" s="7" t="s">
        <v>165</v>
      </c>
      <c r="C667" s="6" t="s">
        <v>1708</v>
      </c>
      <c r="D667" s="6" t="s">
        <v>1709</v>
      </c>
      <c r="E667" s="6" t="s">
        <v>3</v>
      </c>
      <c r="F667" s="6" t="s">
        <v>16</v>
      </c>
      <c r="G667" s="6" t="s">
        <v>156</v>
      </c>
      <c r="H667" s="6" t="s">
        <v>165</v>
      </c>
      <c r="I667" s="6" t="s">
        <v>1701</v>
      </c>
      <c r="J667" s="12">
        <v>6360</v>
      </c>
      <c r="K667" s="12">
        <f t="shared" si="64"/>
        <v>5612.64</v>
      </c>
      <c r="L667" s="13">
        <v>132</v>
      </c>
      <c r="M667" s="13">
        <v>245.43</v>
      </c>
      <c r="N667" s="14">
        <f t="shared" si="63"/>
        <v>747.36</v>
      </c>
      <c r="O667" s="15">
        <v>53</v>
      </c>
      <c r="P667" s="16">
        <f t="shared" si="65"/>
        <v>4.3728085179167001E-2</v>
      </c>
      <c r="Q667" s="5" t="str">
        <f t="shared" si="66"/>
        <v>Low Then 10%</v>
      </c>
      <c r="R667" s="5" t="str">
        <f t="shared" si="67"/>
        <v>Low Then 20%</v>
      </c>
      <c r="S667" s="1" t="str">
        <f t="shared" si="68"/>
        <v>Below 10% COGS</v>
      </c>
    </row>
    <row r="668" spans="1:19">
      <c r="A668" s="6" t="s">
        <v>156</v>
      </c>
      <c r="B668" s="7" t="s">
        <v>165</v>
      </c>
      <c r="C668" s="6" t="s">
        <v>1710</v>
      </c>
      <c r="D668" s="6" t="s">
        <v>1711</v>
      </c>
      <c r="E668" s="6" t="s">
        <v>3</v>
      </c>
      <c r="F668" s="6" t="s">
        <v>16</v>
      </c>
      <c r="G668" s="6" t="s">
        <v>156</v>
      </c>
      <c r="H668" s="6" t="s">
        <v>165</v>
      </c>
      <c r="I668" s="6" t="s">
        <v>1701</v>
      </c>
      <c r="J668" s="12">
        <v>5925</v>
      </c>
      <c r="K668" s="12">
        <f t="shared" si="64"/>
        <v>5256.4332000000004</v>
      </c>
      <c r="L668" s="13">
        <v>353.61</v>
      </c>
      <c r="M668" s="13">
        <v>399.62</v>
      </c>
      <c r="N668" s="14">
        <f t="shared" si="63"/>
        <v>668.56679999999994</v>
      </c>
      <c r="O668" s="15">
        <v>79</v>
      </c>
      <c r="P668" s="16">
        <f t="shared" si="65"/>
        <v>7.6024936453106706E-2</v>
      </c>
      <c r="Q668" s="5" t="str">
        <f t="shared" si="66"/>
        <v>Low Then 10%</v>
      </c>
      <c r="R668" s="5" t="str">
        <f t="shared" si="67"/>
        <v>Low Then 20%</v>
      </c>
      <c r="S668" s="1" t="str">
        <f t="shared" si="68"/>
        <v>Below 10% COGS</v>
      </c>
    </row>
    <row r="669" spans="1:19">
      <c r="A669" s="6" t="s">
        <v>156</v>
      </c>
      <c r="B669" s="7" t="s">
        <v>165</v>
      </c>
      <c r="C669" s="6" t="s">
        <v>1712</v>
      </c>
      <c r="D669" s="6" t="s">
        <v>1713</v>
      </c>
      <c r="E669" s="6" t="s">
        <v>3</v>
      </c>
      <c r="F669" s="6" t="s">
        <v>16</v>
      </c>
      <c r="G669" s="6" t="s">
        <v>156</v>
      </c>
      <c r="H669" s="6" t="s">
        <v>165</v>
      </c>
      <c r="I669" s="6" t="s">
        <v>1701</v>
      </c>
      <c r="J669" s="12">
        <v>3570</v>
      </c>
      <c r="K669" s="12">
        <f t="shared" si="64"/>
        <v>3201.9096</v>
      </c>
      <c r="L669" s="13">
        <v>502.58</v>
      </c>
      <c r="M669" s="13">
        <v>584.42999999999995</v>
      </c>
      <c r="N669" s="14">
        <f t="shared" si="63"/>
        <v>368.09039999999999</v>
      </c>
      <c r="O669" s="15">
        <v>21</v>
      </c>
      <c r="P669" s="16">
        <f t="shared" si="65"/>
        <v>0.18252545293596001</v>
      </c>
      <c r="Q669" s="5" t="str">
        <f t="shared" si="66"/>
        <v>High then 10%</v>
      </c>
      <c r="R669" s="5" t="str">
        <f t="shared" si="67"/>
        <v>Low Then 20%</v>
      </c>
      <c r="S669" s="1" t="str">
        <f t="shared" si="68"/>
        <v>10% To 20% COGS</v>
      </c>
    </row>
    <row r="670" spans="1:19">
      <c r="A670" s="6" t="s">
        <v>156</v>
      </c>
      <c r="B670" s="7" t="s">
        <v>165</v>
      </c>
      <c r="C670" s="6" t="s">
        <v>1714</v>
      </c>
      <c r="D670" s="6" t="s">
        <v>1715</v>
      </c>
      <c r="E670" s="6" t="s">
        <v>3</v>
      </c>
      <c r="F670" s="6" t="s">
        <v>16</v>
      </c>
      <c r="G670" s="6" t="s">
        <v>156</v>
      </c>
      <c r="H670" s="6" t="s">
        <v>165</v>
      </c>
      <c r="I670" s="6" t="s">
        <v>1715</v>
      </c>
      <c r="J670" s="12">
        <v>1400</v>
      </c>
      <c r="K670" s="12">
        <f t="shared" si="64"/>
        <v>1268.2003999999999</v>
      </c>
      <c r="L670" s="13">
        <v>301.67</v>
      </c>
      <c r="M670" s="13">
        <v>152.30000000000001</v>
      </c>
      <c r="N670" s="14">
        <f t="shared" si="63"/>
        <v>131.7996</v>
      </c>
      <c r="O670" s="15">
        <v>3</v>
      </c>
      <c r="P670" s="16">
        <f t="shared" si="65"/>
        <v>0.12009143034491999</v>
      </c>
      <c r="Q670" s="5" t="str">
        <f t="shared" si="66"/>
        <v>High then 10%</v>
      </c>
      <c r="R670" s="5" t="str">
        <f t="shared" si="67"/>
        <v>Low Then 20%</v>
      </c>
      <c r="S670" s="1" t="str">
        <f t="shared" si="68"/>
        <v>10% To 20% COGS</v>
      </c>
    </row>
    <row r="671" spans="1:19">
      <c r="A671" s="5" t="s">
        <v>156</v>
      </c>
      <c r="B671" s="5" t="s">
        <v>1953</v>
      </c>
      <c r="C671" s="6" t="s">
        <v>1716</v>
      </c>
      <c r="D671" s="6" t="s">
        <v>1717</v>
      </c>
      <c r="E671" s="6" t="s">
        <v>3</v>
      </c>
      <c r="F671" s="6" t="s">
        <v>16</v>
      </c>
      <c r="G671" s="6" t="s">
        <v>156</v>
      </c>
      <c r="H671" s="6" t="s">
        <v>655</v>
      </c>
      <c r="I671" s="6" t="s">
        <v>1718</v>
      </c>
      <c r="J671" s="12">
        <v>420</v>
      </c>
      <c r="K671" s="12">
        <f t="shared" si="64"/>
        <v>369.6</v>
      </c>
      <c r="L671" s="13">
        <v>0</v>
      </c>
      <c r="M671" s="13">
        <v>77.19</v>
      </c>
      <c r="N671" s="14">
        <f t="shared" si="63"/>
        <v>50.4</v>
      </c>
      <c r="O671" s="15">
        <v>12</v>
      </c>
      <c r="P671" s="16">
        <f t="shared" si="65"/>
        <v>0.208847402597403</v>
      </c>
      <c r="Q671" s="5" t="str">
        <f t="shared" si="66"/>
        <v>High then 10%</v>
      </c>
      <c r="R671" s="5" t="str">
        <f t="shared" si="67"/>
        <v>High Then 20%</v>
      </c>
      <c r="S671" s="1" t="str">
        <f t="shared" si="68"/>
        <v>20% To 30% COGS</v>
      </c>
    </row>
    <row r="672" spans="1:19">
      <c r="A672" s="5" t="s">
        <v>156</v>
      </c>
      <c r="B672" s="5" t="s">
        <v>1953</v>
      </c>
      <c r="C672" s="6" t="s">
        <v>1719</v>
      </c>
      <c r="D672" s="6" t="s">
        <v>1720</v>
      </c>
      <c r="E672" s="6" t="s">
        <v>3</v>
      </c>
      <c r="F672" s="6" t="s">
        <v>16</v>
      </c>
      <c r="G672" s="6" t="s">
        <v>156</v>
      </c>
      <c r="H672" s="6" t="s">
        <v>655</v>
      </c>
      <c r="I672" s="6" t="s">
        <v>1718</v>
      </c>
      <c r="J672" s="12">
        <v>105</v>
      </c>
      <c r="K672" s="12">
        <f t="shared" si="64"/>
        <v>92.4</v>
      </c>
      <c r="L672" s="13">
        <v>0</v>
      </c>
      <c r="M672" s="13">
        <v>19.170000000000002</v>
      </c>
      <c r="N672" s="14">
        <f t="shared" si="63"/>
        <v>12.6</v>
      </c>
      <c r="O672" s="15">
        <v>3</v>
      </c>
      <c r="P672" s="16">
        <f t="shared" si="65"/>
        <v>0.207467532467532</v>
      </c>
      <c r="Q672" s="5" t="str">
        <f t="shared" si="66"/>
        <v>High then 10%</v>
      </c>
      <c r="R672" s="5" t="str">
        <f t="shared" si="67"/>
        <v>High Then 20%</v>
      </c>
      <c r="S672" s="1" t="str">
        <f t="shared" si="68"/>
        <v>20% To 30% COGS</v>
      </c>
    </row>
    <row r="673" spans="1:19">
      <c r="A673" s="5" t="s">
        <v>156</v>
      </c>
      <c r="B673" s="5" t="s">
        <v>1953</v>
      </c>
      <c r="C673" s="6" t="s">
        <v>1721</v>
      </c>
      <c r="D673" s="6" t="s">
        <v>1722</v>
      </c>
      <c r="E673" s="6" t="s">
        <v>3</v>
      </c>
      <c r="F673" s="6" t="s">
        <v>16</v>
      </c>
      <c r="G673" s="6" t="s">
        <v>156</v>
      </c>
      <c r="H673" s="6" t="s">
        <v>655</v>
      </c>
      <c r="I673" s="6" t="s">
        <v>1718</v>
      </c>
      <c r="J673" s="12">
        <v>105</v>
      </c>
      <c r="K673" s="12">
        <f t="shared" si="64"/>
        <v>92.4</v>
      </c>
      <c r="L673" s="13">
        <v>0</v>
      </c>
      <c r="M673" s="13">
        <v>18.72</v>
      </c>
      <c r="N673" s="14">
        <f t="shared" si="63"/>
        <v>12.6</v>
      </c>
      <c r="O673" s="15">
        <v>3</v>
      </c>
      <c r="P673" s="16">
        <f t="shared" si="65"/>
        <v>0.202597402597403</v>
      </c>
      <c r="Q673" s="5" t="str">
        <f t="shared" si="66"/>
        <v>High then 10%</v>
      </c>
      <c r="R673" s="5" t="str">
        <f t="shared" si="67"/>
        <v>High Then 20%</v>
      </c>
      <c r="S673" s="1" t="str">
        <f t="shared" si="68"/>
        <v>20% To 30% COGS</v>
      </c>
    </row>
    <row r="674" spans="1:19">
      <c r="A674" s="5" t="s">
        <v>156</v>
      </c>
      <c r="B674" s="5" t="s">
        <v>1953</v>
      </c>
      <c r="C674" s="6" t="s">
        <v>1723</v>
      </c>
      <c r="D674" s="6" t="s">
        <v>1724</v>
      </c>
      <c r="E674" s="6" t="s">
        <v>3</v>
      </c>
      <c r="F674" s="6" t="s">
        <v>16</v>
      </c>
      <c r="G674" s="6" t="s">
        <v>156</v>
      </c>
      <c r="H674" s="6" t="s">
        <v>655</v>
      </c>
      <c r="I674" s="6" t="s">
        <v>1718</v>
      </c>
      <c r="J674" s="12">
        <v>35</v>
      </c>
      <c r="K674" s="12">
        <f t="shared" si="64"/>
        <v>30.8</v>
      </c>
      <c r="L674" s="13">
        <v>0</v>
      </c>
      <c r="M674" s="13">
        <v>6.75</v>
      </c>
      <c r="N674" s="14">
        <f t="shared" si="63"/>
        <v>4.2</v>
      </c>
      <c r="O674" s="15">
        <v>1</v>
      </c>
      <c r="P674" s="16">
        <f t="shared" si="65"/>
        <v>0.21915584415584399</v>
      </c>
      <c r="Q674" s="5" t="str">
        <f t="shared" si="66"/>
        <v>High then 10%</v>
      </c>
      <c r="R674" s="5" t="str">
        <f t="shared" si="67"/>
        <v>High Then 20%</v>
      </c>
      <c r="S674" s="1" t="str">
        <f t="shared" si="68"/>
        <v>20% To 30% COGS</v>
      </c>
    </row>
    <row r="675" spans="1:19">
      <c r="A675" s="5" t="s">
        <v>156</v>
      </c>
      <c r="B675" s="5" t="s">
        <v>1953</v>
      </c>
      <c r="C675" s="6" t="s">
        <v>1725</v>
      </c>
      <c r="D675" s="6" t="s">
        <v>1726</v>
      </c>
      <c r="E675" s="6" t="s">
        <v>3</v>
      </c>
      <c r="F675" s="6" t="s">
        <v>16</v>
      </c>
      <c r="G675" s="6" t="s">
        <v>156</v>
      </c>
      <c r="H675" s="6" t="s">
        <v>655</v>
      </c>
      <c r="I675" s="6" t="s">
        <v>1718</v>
      </c>
      <c r="J675" s="12">
        <v>770</v>
      </c>
      <c r="K675" s="12">
        <f t="shared" si="64"/>
        <v>677.6</v>
      </c>
      <c r="L675" s="13">
        <v>0</v>
      </c>
      <c r="M675" s="13">
        <v>145.89500000000001</v>
      </c>
      <c r="N675" s="14">
        <f t="shared" si="63"/>
        <v>92.4</v>
      </c>
      <c r="O675" s="15">
        <v>22</v>
      </c>
      <c r="P675" s="16">
        <f t="shared" si="65"/>
        <v>0.21531139315230199</v>
      </c>
      <c r="Q675" s="5" t="str">
        <f t="shared" si="66"/>
        <v>High then 10%</v>
      </c>
      <c r="R675" s="5" t="str">
        <f t="shared" si="67"/>
        <v>High Then 20%</v>
      </c>
      <c r="S675" s="1" t="str">
        <f t="shared" si="68"/>
        <v>20% To 30% COGS</v>
      </c>
    </row>
    <row r="676" spans="1:19">
      <c r="A676" s="5" t="s">
        <v>156</v>
      </c>
      <c r="B676" s="5" t="s">
        <v>1953</v>
      </c>
      <c r="C676" s="6" t="s">
        <v>1727</v>
      </c>
      <c r="D676" s="6" t="s">
        <v>1728</v>
      </c>
      <c r="E676" s="6" t="s">
        <v>3</v>
      </c>
      <c r="F676" s="6" t="s">
        <v>16</v>
      </c>
      <c r="G676" s="6" t="s">
        <v>156</v>
      </c>
      <c r="H676" s="6" t="s">
        <v>655</v>
      </c>
      <c r="I676" s="6" t="s">
        <v>1718</v>
      </c>
      <c r="J676" s="12">
        <v>35</v>
      </c>
      <c r="K676" s="12">
        <f t="shared" si="64"/>
        <v>30.8</v>
      </c>
      <c r="L676" s="13">
        <v>0</v>
      </c>
      <c r="M676" s="13">
        <v>3.84</v>
      </c>
      <c r="N676" s="14">
        <f t="shared" si="63"/>
        <v>4.2</v>
      </c>
      <c r="O676" s="15">
        <v>1</v>
      </c>
      <c r="P676" s="16">
        <f t="shared" si="65"/>
        <v>0.12467532467532499</v>
      </c>
      <c r="Q676" s="5" t="str">
        <f t="shared" si="66"/>
        <v>High then 10%</v>
      </c>
      <c r="R676" s="5" t="str">
        <f t="shared" si="67"/>
        <v>Low Then 20%</v>
      </c>
      <c r="S676" s="1" t="str">
        <f t="shared" si="68"/>
        <v>10% To 20% COGS</v>
      </c>
    </row>
    <row r="677" spans="1:19">
      <c r="A677" s="5" t="s">
        <v>156</v>
      </c>
      <c r="B677" s="5" t="s">
        <v>1953</v>
      </c>
      <c r="C677" s="6" t="s">
        <v>1729</v>
      </c>
      <c r="D677" s="6" t="s">
        <v>1730</v>
      </c>
      <c r="E677" s="6" t="s">
        <v>3</v>
      </c>
      <c r="F677" s="6" t="s">
        <v>16</v>
      </c>
      <c r="G677" s="6" t="s">
        <v>156</v>
      </c>
      <c r="H677" s="6" t="s">
        <v>655</v>
      </c>
      <c r="I677" s="6" t="s">
        <v>1718</v>
      </c>
      <c r="J677" s="12">
        <v>175</v>
      </c>
      <c r="K677" s="12">
        <f t="shared" si="64"/>
        <v>154</v>
      </c>
      <c r="L677" s="13">
        <v>0</v>
      </c>
      <c r="M677" s="13">
        <v>31.29</v>
      </c>
      <c r="N677" s="14">
        <f t="shared" si="63"/>
        <v>21</v>
      </c>
      <c r="O677" s="15">
        <v>5</v>
      </c>
      <c r="P677" s="16">
        <f t="shared" si="65"/>
        <v>0.20318181818181799</v>
      </c>
      <c r="Q677" s="5" t="str">
        <f t="shared" si="66"/>
        <v>High then 10%</v>
      </c>
      <c r="R677" s="5" t="str">
        <f t="shared" si="67"/>
        <v>High Then 20%</v>
      </c>
      <c r="S677" s="1" t="str">
        <f t="shared" si="68"/>
        <v>20% To 30% COGS</v>
      </c>
    </row>
    <row r="678" spans="1:19">
      <c r="A678" s="5" t="s">
        <v>156</v>
      </c>
      <c r="B678" s="5" t="s">
        <v>1953</v>
      </c>
      <c r="C678" s="6" t="s">
        <v>1731</v>
      </c>
      <c r="D678" s="6" t="s">
        <v>1732</v>
      </c>
      <c r="E678" s="6" t="s">
        <v>3</v>
      </c>
      <c r="F678" s="6" t="s">
        <v>16</v>
      </c>
      <c r="G678" s="6" t="s">
        <v>156</v>
      </c>
      <c r="H678" s="6" t="s">
        <v>655</v>
      </c>
      <c r="I678" s="6" t="s">
        <v>655</v>
      </c>
      <c r="J678" s="12">
        <v>1920</v>
      </c>
      <c r="K678" s="12">
        <f t="shared" si="64"/>
        <v>1689.6</v>
      </c>
      <c r="L678" s="13">
        <v>0</v>
      </c>
      <c r="M678" s="13">
        <v>351.11</v>
      </c>
      <c r="N678" s="14">
        <f t="shared" si="63"/>
        <v>230.4</v>
      </c>
      <c r="O678" s="15">
        <v>24</v>
      </c>
      <c r="P678" s="16">
        <f t="shared" si="65"/>
        <v>0.20780658143939401</v>
      </c>
      <c r="Q678" s="5" t="str">
        <f t="shared" si="66"/>
        <v>High then 10%</v>
      </c>
      <c r="R678" s="5" t="str">
        <f t="shared" si="67"/>
        <v>High Then 20%</v>
      </c>
      <c r="S678" s="1" t="str">
        <f t="shared" si="68"/>
        <v>20% To 30% COGS</v>
      </c>
    </row>
    <row r="679" spans="1:19">
      <c r="A679" s="5" t="s">
        <v>156</v>
      </c>
      <c r="B679" s="5" t="s">
        <v>1953</v>
      </c>
      <c r="C679" s="6" t="s">
        <v>1733</v>
      </c>
      <c r="D679" s="6" t="s">
        <v>1734</v>
      </c>
      <c r="E679" s="6" t="s">
        <v>3</v>
      </c>
      <c r="F679" s="6" t="s">
        <v>16</v>
      </c>
      <c r="G679" s="6" t="s">
        <v>156</v>
      </c>
      <c r="H679" s="6" t="s">
        <v>655</v>
      </c>
      <c r="I679" s="6" t="s">
        <v>655</v>
      </c>
      <c r="J679" s="12">
        <v>160</v>
      </c>
      <c r="K679" s="12">
        <f t="shared" si="64"/>
        <v>140.80000000000001</v>
      </c>
      <c r="L679" s="13">
        <v>0</v>
      </c>
      <c r="M679" s="13">
        <v>29.565000000000001</v>
      </c>
      <c r="N679" s="14">
        <f t="shared" si="63"/>
        <v>19.2</v>
      </c>
      <c r="O679" s="15">
        <v>2</v>
      </c>
      <c r="P679" s="16">
        <f t="shared" si="65"/>
        <v>0.209978693181818</v>
      </c>
      <c r="Q679" s="5" t="str">
        <f t="shared" si="66"/>
        <v>High then 10%</v>
      </c>
      <c r="R679" s="5" t="str">
        <f t="shared" si="67"/>
        <v>High Then 20%</v>
      </c>
      <c r="S679" s="1" t="str">
        <f t="shared" si="68"/>
        <v>20% To 30% COGS</v>
      </c>
    </row>
    <row r="680" spans="1:19">
      <c r="A680" s="5" t="s">
        <v>156</v>
      </c>
      <c r="B680" s="5" t="s">
        <v>1953</v>
      </c>
      <c r="C680" s="6" t="s">
        <v>1735</v>
      </c>
      <c r="D680" s="6" t="s">
        <v>1736</v>
      </c>
      <c r="E680" s="6" t="s">
        <v>3</v>
      </c>
      <c r="F680" s="6" t="s">
        <v>16</v>
      </c>
      <c r="G680" s="6" t="s">
        <v>156</v>
      </c>
      <c r="H680" s="6" t="s">
        <v>655</v>
      </c>
      <c r="I680" s="6" t="s">
        <v>655</v>
      </c>
      <c r="J680" s="12">
        <v>425</v>
      </c>
      <c r="K680" s="12">
        <f t="shared" si="64"/>
        <v>374</v>
      </c>
      <c r="L680" s="13">
        <v>0</v>
      </c>
      <c r="M680" s="13">
        <v>85.715000000000003</v>
      </c>
      <c r="N680" s="14">
        <f t="shared" si="63"/>
        <v>51</v>
      </c>
      <c r="O680" s="15">
        <v>5</v>
      </c>
      <c r="P680" s="16">
        <f t="shared" si="65"/>
        <v>0.22918449197860999</v>
      </c>
      <c r="Q680" s="5" t="str">
        <f t="shared" si="66"/>
        <v>High then 10%</v>
      </c>
      <c r="R680" s="5" t="str">
        <f t="shared" si="67"/>
        <v>High Then 20%</v>
      </c>
      <c r="S680" s="1" t="str">
        <f t="shared" si="68"/>
        <v>20% To 30% COGS</v>
      </c>
    </row>
    <row r="681" spans="1:19">
      <c r="A681" s="5" t="s">
        <v>156</v>
      </c>
      <c r="B681" s="5" t="s">
        <v>1953</v>
      </c>
      <c r="C681" s="6" t="s">
        <v>1737</v>
      </c>
      <c r="D681" s="6" t="s">
        <v>1738</v>
      </c>
      <c r="E681" s="6" t="s">
        <v>3</v>
      </c>
      <c r="F681" s="6" t="s">
        <v>16</v>
      </c>
      <c r="G681" s="6" t="s">
        <v>156</v>
      </c>
      <c r="H681" s="6" t="s">
        <v>655</v>
      </c>
      <c r="I681" s="6" t="s">
        <v>655</v>
      </c>
      <c r="J681" s="12">
        <v>1040</v>
      </c>
      <c r="K681" s="12">
        <f t="shared" si="64"/>
        <v>915.2</v>
      </c>
      <c r="L681" s="13">
        <v>0</v>
      </c>
      <c r="M681" s="13">
        <v>190.84</v>
      </c>
      <c r="N681" s="14">
        <f t="shared" si="63"/>
        <v>124.8</v>
      </c>
      <c r="O681" s="15">
        <v>13</v>
      </c>
      <c r="P681" s="16">
        <f t="shared" si="65"/>
        <v>0.208522727272727</v>
      </c>
      <c r="Q681" s="5" t="str">
        <f t="shared" si="66"/>
        <v>High then 10%</v>
      </c>
      <c r="R681" s="5" t="str">
        <f t="shared" si="67"/>
        <v>High Then 20%</v>
      </c>
      <c r="S681" s="1" t="str">
        <f t="shared" si="68"/>
        <v>20% To 30% COGS</v>
      </c>
    </row>
    <row r="682" spans="1:19">
      <c r="A682" s="5" t="s">
        <v>156</v>
      </c>
      <c r="B682" s="5" t="s">
        <v>1953</v>
      </c>
      <c r="C682" s="6" t="s">
        <v>1739</v>
      </c>
      <c r="D682" s="6" t="s">
        <v>1740</v>
      </c>
      <c r="E682" s="6" t="s">
        <v>3</v>
      </c>
      <c r="F682" s="6" t="s">
        <v>16</v>
      </c>
      <c r="G682" s="6" t="s">
        <v>156</v>
      </c>
      <c r="H682" s="6" t="s">
        <v>655</v>
      </c>
      <c r="I682" s="6" t="s">
        <v>655</v>
      </c>
      <c r="J682" s="12">
        <v>2080</v>
      </c>
      <c r="K682" s="12">
        <f t="shared" si="64"/>
        <v>1830.4</v>
      </c>
      <c r="L682" s="13">
        <v>0</v>
      </c>
      <c r="M682" s="13">
        <v>386.58</v>
      </c>
      <c r="N682" s="14">
        <f t="shared" si="63"/>
        <v>249.6</v>
      </c>
      <c r="O682" s="15">
        <v>26</v>
      </c>
      <c r="P682" s="16">
        <f t="shared" si="65"/>
        <v>0.21119973776223799</v>
      </c>
      <c r="Q682" s="5" t="str">
        <f t="shared" si="66"/>
        <v>High then 10%</v>
      </c>
      <c r="R682" s="5" t="str">
        <f t="shared" si="67"/>
        <v>High Then 20%</v>
      </c>
      <c r="S682" s="1" t="str">
        <f t="shared" si="68"/>
        <v>20% To 30% COGS</v>
      </c>
    </row>
    <row r="683" spans="1:19">
      <c r="A683" s="5" t="s">
        <v>156</v>
      </c>
      <c r="B683" s="5" t="s">
        <v>1953</v>
      </c>
      <c r="C683" s="6" t="s">
        <v>1741</v>
      </c>
      <c r="D683" s="6" t="s">
        <v>1742</v>
      </c>
      <c r="E683" s="6" t="s">
        <v>3</v>
      </c>
      <c r="F683" s="6" t="s">
        <v>16</v>
      </c>
      <c r="G683" s="6" t="s">
        <v>156</v>
      </c>
      <c r="H683" s="6" t="s">
        <v>655</v>
      </c>
      <c r="I683" s="6" t="s">
        <v>655</v>
      </c>
      <c r="J683" s="12">
        <v>75</v>
      </c>
      <c r="K683" s="12">
        <f t="shared" si="64"/>
        <v>66</v>
      </c>
      <c r="L683" s="13">
        <v>0</v>
      </c>
      <c r="M683" s="13">
        <v>12.08</v>
      </c>
      <c r="N683" s="14">
        <f t="shared" si="63"/>
        <v>9</v>
      </c>
      <c r="O683" s="15">
        <v>1</v>
      </c>
      <c r="P683" s="16">
        <f t="shared" si="65"/>
        <v>0.18303030303030299</v>
      </c>
      <c r="Q683" s="5" t="str">
        <f t="shared" si="66"/>
        <v>High then 10%</v>
      </c>
      <c r="R683" s="5" t="str">
        <f t="shared" si="67"/>
        <v>Low Then 20%</v>
      </c>
      <c r="S683" s="1" t="str">
        <f t="shared" si="68"/>
        <v>10% To 20% COGS</v>
      </c>
    </row>
    <row r="684" spans="1:19">
      <c r="A684" s="5" t="s">
        <v>156</v>
      </c>
      <c r="B684" s="5" t="s">
        <v>1953</v>
      </c>
      <c r="C684" s="6" t="s">
        <v>1743</v>
      </c>
      <c r="D684" s="6" t="s">
        <v>1744</v>
      </c>
      <c r="E684" s="6" t="s">
        <v>3</v>
      </c>
      <c r="F684" s="6" t="s">
        <v>16</v>
      </c>
      <c r="G684" s="6" t="s">
        <v>156</v>
      </c>
      <c r="H684" s="6" t="s">
        <v>655</v>
      </c>
      <c r="I684" s="6" t="s">
        <v>655</v>
      </c>
      <c r="J684" s="12">
        <v>600</v>
      </c>
      <c r="K684" s="12">
        <f t="shared" si="64"/>
        <v>528</v>
      </c>
      <c r="L684" s="13">
        <v>0</v>
      </c>
      <c r="M684" s="13">
        <v>99.59</v>
      </c>
      <c r="N684" s="14">
        <f t="shared" si="63"/>
        <v>72</v>
      </c>
      <c r="O684" s="15">
        <v>8</v>
      </c>
      <c r="P684" s="16">
        <f t="shared" si="65"/>
        <v>0.188617424242424</v>
      </c>
      <c r="Q684" s="5" t="str">
        <f t="shared" si="66"/>
        <v>High then 10%</v>
      </c>
      <c r="R684" s="5" t="str">
        <f t="shared" si="67"/>
        <v>Low Then 20%</v>
      </c>
      <c r="S684" s="1" t="str">
        <f t="shared" si="68"/>
        <v>10% To 20% COGS</v>
      </c>
    </row>
    <row r="685" spans="1:19">
      <c r="A685" s="5" t="s">
        <v>156</v>
      </c>
      <c r="B685" s="5" t="s">
        <v>1953</v>
      </c>
      <c r="C685" s="6" t="s">
        <v>1745</v>
      </c>
      <c r="D685" s="6" t="s">
        <v>1746</v>
      </c>
      <c r="E685" s="6" t="s">
        <v>3</v>
      </c>
      <c r="F685" s="6" t="s">
        <v>16</v>
      </c>
      <c r="G685" s="6" t="s">
        <v>156</v>
      </c>
      <c r="H685" s="6" t="s">
        <v>655</v>
      </c>
      <c r="I685" s="6" t="s">
        <v>655</v>
      </c>
      <c r="J685" s="12">
        <v>1360</v>
      </c>
      <c r="K685" s="12">
        <f t="shared" si="64"/>
        <v>1196.8</v>
      </c>
      <c r="L685" s="13">
        <v>0</v>
      </c>
      <c r="M685" s="13">
        <v>249.28</v>
      </c>
      <c r="N685" s="14">
        <f t="shared" si="63"/>
        <v>163.19999999999999</v>
      </c>
      <c r="O685" s="15">
        <v>17</v>
      </c>
      <c r="P685" s="16">
        <f t="shared" si="65"/>
        <v>0.20828877005347601</v>
      </c>
      <c r="Q685" s="5" t="str">
        <f t="shared" si="66"/>
        <v>High then 10%</v>
      </c>
      <c r="R685" s="5" t="str">
        <f t="shared" si="67"/>
        <v>High Then 20%</v>
      </c>
      <c r="S685" s="1" t="str">
        <f t="shared" si="68"/>
        <v>20% To 30% COGS</v>
      </c>
    </row>
    <row r="686" spans="1:19">
      <c r="A686" s="5" t="s">
        <v>156</v>
      </c>
      <c r="B686" s="5" t="s">
        <v>1953</v>
      </c>
      <c r="C686" s="6" t="s">
        <v>1747</v>
      </c>
      <c r="D686" s="6" t="s">
        <v>1748</v>
      </c>
      <c r="E686" s="6" t="s">
        <v>3</v>
      </c>
      <c r="F686" s="6" t="s">
        <v>16</v>
      </c>
      <c r="G686" s="6" t="s">
        <v>156</v>
      </c>
      <c r="H686" s="6" t="s">
        <v>655</v>
      </c>
      <c r="I686" s="6" t="s">
        <v>655</v>
      </c>
      <c r="J686" s="12">
        <v>525</v>
      </c>
      <c r="K686" s="12">
        <f t="shared" si="64"/>
        <v>462</v>
      </c>
      <c r="L686" s="13">
        <v>0</v>
      </c>
      <c r="M686" s="13">
        <v>103.45</v>
      </c>
      <c r="N686" s="14">
        <f t="shared" si="63"/>
        <v>63</v>
      </c>
      <c r="O686" s="15">
        <v>7</v>
      </c>
      <c r="P686" s="16">
        <f t="shared" si="65"/>
        <v>0.22391774891774899</v>
      </c>
      <c r="Q686" s="5" t="str">
        <f t="shared" si="66"/>
        <v>High then 10%</v>
      </c>
      <c r="R686" s="5" t="str">
        <f t="shared" si="67"/>
        <v>High Then 20%</v>
      </c>
      <c r="S686" s="1" t="str">
        <f t="shared" si="68"/>
        <v>20% To 30% COGS</v>
      </c>
    </row>
    <row r="687" spans="1:19">
      <c r="A687" s="5" t="s">
        <v>156</v>
      </c>
      <c r="B687" s="5" t="s">
        <v>1953</v>
      </c>
      <c r="C687" s="6" t="s">
        <v>1749</v>
      </c>
      <c r="D687" s="6" t="s">
        <v>1750</v>
      </c>
      <c r="E687" s="6" t="s">
        <v>3</v>
      </c>
      <c r="F687" s="6" t="s">
        <v>16</v>
      </c>
      <c r="G687" s="6" t="s">
        <v>156</v>
      </c>
      <c r="H687" s="6" t="s">
        <v>655</v>
      </c>
      <c r="I687" s="6" t="s">
        <v>655</v>
      </c>
      <c r="J687" s="12">
        <v>1530</v>
      </c>
      <c r="K687" s="12">
        <f t="shared" si="64"/>
        <v>1346.4</v>
      </c>
      <c r="L687" s="13">
        <v>0</v>
      </c>
      <c r="M687" s="13">
        <v>281.815</v>
      </c>
      <c r="N687" s="14">
        <f t="shared" si="63"/>
        <v>183.6</v>
      </c>
      <c r="O687" s="15">
        <v>18</v>
      </c>
      <c r="P687" s="16">
        <f t="shared" si="65"/>
        <v>0.20931001188354101</v>
      </c>
      <c r="Q687" s="5" t="str">
        <f t="shared" si="66"/>
        <v>High then 10%</v>
      </c>
      <c r="R687" s="5" t="str">
        <f t="shared" si="67"/>
        <v>High Then 20%</v>
      </c>
      <c r="S687" s="1" t="str">
        <f t="shared" si="68"/>
        <v>20% To 30% COGS</v>
      </c>
    </row>
    <row r="688" spans="1:19">
      <c r="A688" s="5" t="s">
        <v>156</v>
      </c>
      <c r="B688" s="5" t="s">
        <v>1953</v>
      </c>
      <c r="C688" s="6" t="s">
        <v>1751</v>
      </c>
      <c r="D688" s="6" t="s">
        <v>1752</v>
      </c>
      <c r="E688" s="6" t="s">
        <v>3</v>
      </c>
      <c r="F688" s="6" t="s">
        <v>16</v>
      </c>
      <c r="G688" s="6" t="s">
        <v>156</v>
      </c>
      <c r="H688" s="6" t="s">
        <v>655</v>
      </c>
      <c r="I688" s="6" t="s">
        <v>655</v>
      </c>
      <c r="J688" s="12">
        <v>1520</v>
      </c>
      <c r="K688" s="12">
        <f t="shared" si="64"/>
        <v>1337.6</v>
      </c>
      <c r="L688" s="13">
        <v>0</v>
      </c>
      <c r="M688" s="13">
        <v>266.70999999999998</v>
      </c>
      <c r="N688" s="14">
        <f t="shared" si="63"/>
        <v>182.4</v>
      </c>
      <c r="O688" s="15">
        <v>19</v>
      </c>
      <c r="P688" s="16">
        <f t="shared" si="65"/>
        <v>0.19939443779904301</v>
      </c>
      <c r="Q688" s="5" t="str">
        <f t="shared" si="66"/>
        <v>High then 10%</v>
      </c>
      <c r="R688" s="5" t="str">
        <f t="shared" si="67"/>
        <v>Low Then 20%</v>
      </c>
      <c r="S688" s="1" t="str">
        <f t="shared" si="68"/>
        <v>10% To 20% COGS</v>
      </c>
    </row>
    <row r="689" spans="1:19">
      <c r="A689" s="5" t="s">
        <v>156</v>
      </c>
      <c r="B689" s="5" t="s">
        <v>1953</v>
      </c>
      <c r="C689" s="6" t="s">
        <v>1753</v>
      </c>
      <c r="D689" s="6" t="s">
        <v>1754</v>
      </c>
      <c r="E689" s="6" t="s">
        <v>3</v>
      </c>
      <c r="F689" s="6" t="s">
        <v>16</v>
      </c>
      <c r="G689" s="6" t="s">
        <v>156</v>
      </c>
      <c r="H689" s="6" t="s">
        <v>655</v>
      </c>
      <c r="I689" s="6" t="s">
        <v>1755</v>
      </c>
      <c r="J689" s="12">
        <v>180</v>
      </c>
      <c r="K689" s="12">
        <f t="shared" si="64"/>
        <v>158.4</v>
      </c>
      <c r="L689" s="13">
        <v>0</v>
      </c>
      <c r="M689" s="13">
        <v>37.049999999999997</v>
      </c>
      <c r="N689" s="14">
        <f t="shared" si="63"/>
        <v>21.6</v>
      </c>
      <c r="O689" s="15">
        <v>2</v>
      </c>
      <c r="P689" s="16">
        <f t="shared" si="65"/>
        <v>0.233901515151515</v>
      </c>
      <c r="Q689" s="5" t="str">
        <f t="shared" si="66"/>
        <v>High then 10%</v>
      </c>
      <c r="R689" s="5" t="str">
        <f t="shared" si="67"/>
        <v>High Then 20%</v>
      </c>
      <c r="S689" s="1" t="str">
        <f t="shared" si="68"/>
        <v>20% To 30% COGS</v>
      </c>
    </row>
    <row r="690" spans="1:19">
      <c r="A690" s="5" t="s">
        <v>156</v>
      </c>
      <c r="B690" s="5" t="s">
        <v>1953</v>
      </c>
      <c r="C690" s="6" t="s">
        <v>1756</v>
      </c>
      <c r="D690" s="6" t="s">
        <v>1757</v>
      </c>
      <c r="E690" s="6" t="s">
        <v>3</v>
      </c>
      <c r="F690" s="6" t="s">
        <v>16</v>
      </c>
      <c r="G690" s="6" t="s">
        <v>156</v>
      </c>
      <c r="H690" s="6" t="s">
        <v>655</v>
      </c>
      <c r="I690" s="6" t="s">
        <v>1755</v>
      </c>
      <c r="J690" s="12">
        <v>1080</v>
      </c>
      <c r="K690" s="12">
        <f t="shared" si="64"/>
        <v>950.4</v>
      </c>
      <c r="L690" s="13">
        <v>0</v>
      </c>
      <c r="M690" s="13">
        <v>163.95666666666699</v>
      </c>
      <c r="N690" s="14">
        <f t="shared" si="63"/>
        <v>129.6</v>
      </c>
      <c r="O690" s="15">
        <v>24</v>
      </c>
      <c r="P690" s="16">
        <f t="shared" si="65"/>
        <v>0.172513327721661</v>
      </c>
      <c r="Q690" s="5" t="str">
        <f t="shared" si="66"/>
        <v>High then 10%</v>
      </c>
      <c r="R690" s="5" t="str">
        <f t="shared" si="67"/>
        <v>Low Then 20%</v>
      </c>
      <c r="S690" s="1" t="str">
        <f t="shared" si="68"/>
        <v>10% To 20% COGS</v>
      </c>
    </row>
    <row r="691" spans="1:19">
      <c r="A691" s="5" t="s">
        <v>156</v>
      </c>
      <c r="B691" s="5" t="s">
        <v>1953</v>
      </c>
      <c r="C691" s="6" t="s">
        <v>1758</v>
      </c>
      <c r="D691" s="6" t="s">
        <v>1759</v>
      </c>
      <c r="E691" s="6" t="s">
        <v>3</v>
      </c>
      <c r="F691" s="6" t="s">
        <v>16</v>
      </c>
      <c r="G691" s="6" t="s">
        <v>156</v>
      </c>
      <c r="H691" s="6" t="s">
        <v>655</v>
      </c>
      <c r="I691" s="6" t="s">
        <v>1755</v>
      </c>
      <c r="J691" s="12">
        <v>180</v>
      </c>
      <c r="K691" s="12">
        <f t="shared" si="64"/>
        <v>158.4</v>
      </c>
      <c r="L691" s="13">
        <v>0</v>
      </c>
      <c r="M691" s="13">
        <v>29.93</v>
      </c>
      <c r="N691" s="14">
        <f t="shared" si="63"/>
        <v>21.6</v>
      </c>
      <c r="O691" s="15">
        <v>4</v>
      </c>
      <c r="P691" s="16">
        <f t="shared" si="65"/>
        <v>0.18895202020202001</v>
      </c>
      <c r="Q691" s="5" t="str">
        <f t="shared" si="66"/>
        <v>High then 10%</v>
      </c>
      <c r="R691" s="5" t="str">
        <f t="shared" si="67"/>
        <v>Low Then 20%</v>
      </c>
      <c r="S691" s="1" t="str">
        <f t="shared" si="68"/>
        <v>10% To 20% COGS</v>
      </c>
    </row>
    <row r="692" spans="1:19">
      <c r="A692" s="5" t="s">
        <v>156</v>
      </c>
      <c r="B692" s="5" t="s">
        <v>1953</v>
      </c>
      <c r="C692" s="6" t="s">
        <v>1760</v>
      </c>
      <c r="D692" s="6" t="s">
        <v>1761</v>
      </c>
      <c r="E692" s="6" t="s">
        <v>3</v>
      </c>
      <c r="F692" s="6" t="s">
        <v>16</v>
      </c>
      <c r="G692" s="6" t="s">
        <v>156</v>
      </c>
      <c r="H692" s="6" t="s">
        <v>655</v>
      </c>
      <c r="I692" s="6" t="s">
        <v>1755</v>
      </c>
      <c r="J692" s="12">
        <v>105</v>
      </c>
      <c r="K692" s="12">
        <f t="shared" si="64"/>
        <v>92.4</v>
      </c>
      <c r="L692" s="13">
        <v>0</v>
      </c>
      <c r="M692" s="13">
        <v>15.76</v>
      </c>
      <c r="N692" s="14">
        <f t="shared" ref="N692:N755" si="69">(J692-L692)*12%</f>
        <v>12.6</v>
      </c>
      <c r="O692" s="15">
        <v>3</v>
      </c>
      <c r="P692" s="16">
        <f t="shared" si="65"/>
        <v>0.170562770562771</v>
      </c>
      <c r="Q692" s="5" t="str">
        <f t="shared" si="66"/>
        <v>High then 10%</v>
      </c>
      <c r="R692" s="5" t="str">
        <f t="shared" si="67"/>
        <v>Low Then 20%</v>
      </c>
      <c r="S692" s="1" t="str">
        <f t="shared" si="68"/>
        <v>10% To 20% COGS</v>
      </c>
    </row>
    <row r="693" spans="1:19">
      <c r="A693" s="5" t="s">
        <v>156</v>
      </c>
      <c r="B693" s="5" t="s">
        <v>1953</v>
      </c>
      <c r="C693" s="6" t="s">
        <v>1762</v>
      </c>
      <c r="D693" s="6" t="s">
        <v>1763</v>
      </c>
      <c r="E693" s="6" t="s">
        <v>3</v>
      </c>
      <c r="F693" s="6" t="s">
        <v>16</v>
      </c>
      <c r="G693" s="6" t="s">
        <v>156</v>
      </c>
      <c r="H693" s="6" t="s">
        <v>655</v>
      </c>
      <c r="I693" s="6" t="s">
        <v>1755</v>
      </c>
      <c r="J693" s="12">
        <v>280</v>
      </c>
      <c r="K693" s="12">
        <f t="shared" si="64"/>
        <v>246.4</v>
      </c>
      <c r="L693" s="13">
        <v>0</v>
      </c>
      <c r="M693" s="13">
        <v>39.549999999999997</v>
      </c>
      <c r="N693" s="14">
        <f t="shared" si="69"/>
        <v>33.6</v>
      </c>
      <c r="O693" s="15">
        <v>8</v>
      </c>
      <c r="P693" s="16">
        <f t="shared" si="65"/>
        <v>0.16051136363636401</v>
      </c>
      <c r="Q693" s="5" t="str">
        <f t="shared" si="66"/>
        <v>High then 10%</v>
      </c>
      <c r="R693" s="5" t="str">
        <f t="shared" si="67"/>
        <v>Low Then 20%</v>
      </c>
      <c r="S693" s="1" t="str">
        <f t="shared" si="68"/>
        <v>10% To 20% COGS</v>
      </c>
    </row>
    <row r="694" spans="1:19">
      <c r="A694" s="5" t="s">
        <v>156</v>
      </c>
      <c r="B694" s="5" t="s">
        <v>1953</v>
      </c>
      <c r="C694" s="6" t="s">
        <v>1764</v>
      </c>
      <c r="D694" s="6" t="s">
        <v>1765</v>
      </c>
      <c r="E694" s="6" t="s">
        <v>3</v>
      </c>
      <c r="F694" s="6" t="s">
        <v>16</v>
      </c>
      <c r="G694" s="6" t="s">
        <v>156</v>
      </c>
      <c r="H694" s="6" t="s">
        <v>655</v>
      </c>
      <c r="I694" s="6" t="s">
        <v>1755</v>
      </c>
      <c r="J694" s="12">
        <v>2055</v>
      </c>
      <c r="K694" s="12">
        <f t="shared" si="64"/>
        <v>1808.6112000000001</v>
      </c>
      <c r="L694" s="13">
        <v>1.76</v>
      </c>
      <c r="M694" s="13">
        <v>273.02526659359398</v>
      </c>
      <c r="N694" s="14">
        <f t="shared" si="69"/>
        <v>246.3888</v>
      </c>
      <c r="O694" s="15">
        <v>111</v>
      </c>
      <c r="P694" s="16">
        <f t="shared" si="65"/>
        <v>0.150958518112458</v>
      </c>
      <c r="Q694" s="5" t="str">
        <f t="shared" si="66"/>
        <v>High then 10%</v>
      </c>
      <c r="R694" s="5" t="str">
        <f t="shared" si="67"/>
        <v>Low Then 20%</v>
      </c>
      <c r="S694" s="1" t="str">
        <f t="shared" si="68"/>
        <v>10% To 20% COGS</v>
      </c>
    </row>
    <row r="695" spans="1:19">
      <c r="A695" s="5" t="s">
        <v>156</v>
      </c>
      <c r="B695" s="5" t="s">
        <v>1953</v>
      </c>
      <c r="C695" s="6" t="s">
        <v>1766</v>
      </c>
      <c r="D695" s="6" t="s">
        <v>164</v>
      </c>
      <c r="E695" s="6" t="s">
        <v>3</v>
      </c>
      <c r="F695" s="6" t="s">
        <v>16</v>
      </c>
      <c r="G695" s="6" t="s">
        <v>156</v>
      </c>
      <c r="H695" s="6" t="s">
        <v>655</v>
      </c>
      <c r="I695" s="6" t="s">
        <v>1755</v>
      </c>
      <c r="J695" s="12">
        <v>210</v>
      </c>
      <c r="K695" s="12">
        <f t="shared" si="64"/>
        <v>184.8</v>
      </c>
      <c r="L695" s="13">
        <v>0</v>
      </c>
      <c r="M695" s="13">
        <v>42.71</v>
      </c>
      <c r="N695" s="14">
        <f t="shared" si="69"/>
        <v>25.2</v>
      </c>
      <c r="O695" s="15">
        <v>7</v>
      </c>
      <c r="P695" s="16">
        <f t="shared" si="65"/>
        <v>0.23111471861471899</v>
      </c>
      <c r="Q695" s="5" t="str">
        <f t="shared" si="66"/>
        <v>High then 10%</v>
      </c>
      <c r="R695" s="5" t="str">
        <f t="shared" si="67"/>
        <v>High Then 20%</v>
      </c>
      <c r="S695" s="1" t="str">
        <f t="shared" si="68"/>
        <v>20% To 30% COGS</v>
      </c>
    </row>
    <row r="696" spans="1:19">
      <c r="A696" s="5" t="s">
        <v>156</v>
      </c>
      <c r="B696" s="5" t="s">
        <v>1953</v>
      </c>
      <c r="C696" s="6" t="s">
        <v>1767</v>
      </c>
      <c r="D696" s="6" t="s">
        <v>1768</v>
      </c>
      <c r="E696" s="6" t="s">
        <v>3</v>
      </c>
      <c r="F696" s="6" t="s">
        <v>16</v>
      </c>
      <c r="G696" s="6" t="s">
        <v>156</v>
      </c>
      <c r="H696" s="6" t="s">
        <v>655</v>
      </c>
      <c r="I696" s="6" t="s">
        <v>1755</v>
      </c>
      <c r="J696" s="12">
        <v>70</v>
      </c>
      <c r="K696" s="12">
        <f t="shared" si="64"/>
        <v>61.6</v>
      </c>
      <c r="L696" s="13">
        <v>0</v>
      </c>
      <c r="M696" s="13">
        <v>9</v>
      </c>
      <c r="N696" s="14">
        <f t="shared" si="69"/>
        <v>8.4</v>
      </c>
      <c r="O696" s="15">
        <v>2</v>
      </c>
      <c r="P696" s="16">
        <f t="shared" si="65"/>
        <v>0.14610389610389601</v>
      </c>
      <c r="Q696" s="5" t="str">
        <f t="shared" si="66"/>
        <v>High then 10%</v>
      </c>
      <c r="R696" s="5" t="str">
        <f t="shared" si="67"/>
        <v>Low Then 20%</v>
      </c>
      <c r="S696" s="1" t="str">
        <f t="shared" si="68"/>
        <v>10% To 20% COGS</v>
      </c>
    </row>
    <row r="697" spans="1:19">
      <c r="A697" s="5" t="s">
        <v>156</v>
      </c>
      <c r="B697" s="5" t="s">
        <v>1953</v>
      </c>
      <c r="C697" s="6" t="s">
        <v>1769</v>
      </c>
      <c r="D697" s="6" t="s">
        <v>170</v>
      </c>
      <c r="E697" s="6" t="s">
        <v>3</v>
      </c>
      <c r="F697" s="6" t="s">
        <v>16</v>
      </c>
      <c r="G697" s="6" t="s">
        <v>156</v>
      </c>
      <c r="H697" s="6" t="s">
        <v>655</v>
      </c>
      <c r="I697" s="6" t="s">
        <v>1755</v>
      </c>
      <c r="J697" s="12">
        <v>100</v>
      </c>
      <c r="K697" s="12">
        <f t="shared" si="64"/>
        <v>88</v>
      </c>
      <c r="L697" s="13">
        <v>0</v>
      </c>
      <c r="M697" s="13">
        <v>19.09</v>
      </c>
      <c r="N697" s="14">
        <f t="shared" si="69"/>
        <v>12</v>
      </c>
      <c r="O697" s="15">
        <v>4</v>
      </c>
      <c r="P697" s="16">
        <f t="shared" si="65"/>
        <v>0.216931818181818</v>
      </c>
      <c r="Q697" s="5" t="str">
        <f t="shared" si="66"/>
        <v>High then 10%</v>
      </c>
      <c r="R697" s="5" t="str">
        <f t="shared" si="67"/>
        <v>High Then 20%</v>
      </c>
      <c r="S697" s="1" t="str">
        <f t="shared" si="68"/>
        <v>20% To 30% COGS</v>
      </c>
    </row>
    <row r="698" spans="1:19">
      <c r="A698" s="5" t="s">
        <v>156</v>
      </c>
      <c r="B698" s="5" t="s">
        <v>1953</v>
      </c>
      <c r="C698" s="6" t="s">
        <v>1770</v>
      </c>
      <c r="D698" s="6" t="s">
        <v>1771</v>
      </c>
      <c r="E698" s="6" t="s">
        <v>3</v>
      </c>
      <c r="F698" s="6" t="s">
        <v>16</v>
      </c>
      <c r="G698" s="6" t="s">
        <v>156</v>
      </c>
      <c r="H698" s="6" t="s">
        <v>655</v>
      </c>
      <c r="I698" s="6" t="s">
        <v>1755</v>
      </c>
      <c r="J698" s="12">
        <v>45</v>
      </c>
      <c r="K698" s="12">
        <f t="shared" si="64"/>
        <v>39.6</v>
      </c>
      <c r="L698" s="13">
        <v>0</v>
      </c>
      <c r="M698" s="13">
        <v>8.43</v>
      </c>
      <c r="N698" s="14">
        <f t="shared" si="69"/>
        <v>5.4</v>
      </c>
      <c r="O698" s="15">
        <v>1</v>
      </c>
      <c r="P698" s="16">
        <f t="shared" si="65"/>
        <v>0.212878787878788</v>
      </c>
      <c r="Q698" s="5" t="str">
        <f t="shared" si="66"/>
        <v>High then 10%</v>
      </c>
      <c r="R698" s="5" t="str">
        <f t="shared" si="67"/>
        <v>High Then 20%</v>
      </c>
      <c r="S698" s="1" t="str">
        <f t="shared" si="68"/>
        <v>20% To 30% COGS</v>
      </c>
    </row>
    <row r="699" spans="1:19">
      <c r="A699" s="5" t="s">
        <v>156</v>
      </c>
      <c r="B699" s="5" t="s">
        <v>1953</v>
      </c>
      <c r="C699" s="6" t="s">
        <v>1772</v>
      </c>
      <c r="D699" s="6" t="s">
        <v>1773</v>
      </c>
      <c r="E699" s="6" t="s">
        <v>3</v>
      </c>
      <c r="F699" s="6" t="s">
        <v>16</v>
      </c>
      <c r="G699" s="6" t="s">
        <v>156</v>
      </c>
      <c r="H699" s="6" t="s">
        <v>655</v>
      </c>
      <c r="I699" s="6" t="s">
        <v>1755</v>
      </c>
      <c r="J699" s="12">
        <v>35</v>
      </c>
      <c r="K699" s="12">
        <f t="shared" si="64"/>
        <v>30.8</v>
      </c>
      <c r="L699" s="13">
        <v>0</v>
      </c>
      <c r="M699" s="13">
        <v>4.5199999999999996</v>
      </c>
      <c r="N699" s="14">
        <f t="shared" si="69"/>
        <v>4.2</v>
      </c>
      <c r="O699" s="15">
        <v>1</v>
      </c>
      <c r="P699" s="16">
        <f t="shared" si="65"/>
        <v>0.146753246753247</v>
      </c>
      <c r="Q699" s="5" t="str">
        <f t="shared" si="66"/>
        <v>High then 10%</v>
      </c>
      <c r="R699" s="5" t="str">
        <f t="shared" si="67"/>
        <v>Low Then 20%</v>
      </c>
      <c r="S699" s="1" t="str">
        <f t="shared" si="68"/>
        <v>10% To 20% COGS</v>
      </c>
    </row>
    <row r="700" spans="1:19">
      <c r="A700" s="5" t="s">
        <v>156</v>
      </c>
      <c r="B700" s="5" t="s">
        <v>1953</v>
      </c>
      <c r="C700" s="6" t="s">
        <v>1774</v>
      </c>
      <c r="D700" s="6" t="s">
        <v>1775</v>
      </c>
      <c r="E700" s="6" t="s">
        <v>3</v>
      </c>
      <c r="F700" s="6" t="s">
        <v>16</v>
      </c>
      <c r="G700" s="6" t="s">
        <v>156</v>
      </c>
      <c r="H700" s="6" t="s">
        <v>655</v>
      </c>
      <c r="I700" s="6" t="s">
        <v>1755</v>
      </c>
      <c r="J700" s="12">
        <v>1740</v>
      </c>
      <c r="K700" s="12">
        <f t="shared" si="64"/>
        <v>1531.2</v>
      </c>
      <c r="L700" s="13">
        <v>0</v>
      </c>
      <c r="M700" s="13">
        <v>320.93383982684003</v>
      </c>
      <c r="N700" s="14">
        <f t="shared" si="69"/>
        <v>208.8</v>
      </c>
      <c r="O700" s="15">
        <v>87</v>
      </c>
      <c r="P700" s="16">
        <f t="shared" si="65"/>
        <v>0.20959629037802999</v>
      </c>
      <c r="Q700" s="5" t="str">
        <f t="shared" si="66"/>
        <v>High then 10%</v>
      </c>
      <c r="R700" s="5" t="str">
        <f t="shared" si="67"/>
        <v>High Then 20%</v>
      </c>
      <c r="S700" s="1" t="str">
        <f t="shared" si="68"/>
        <v>20% To 30% COGS</v>
      </c>
    </row>
    <row r="701" spans="1:19">
      <c r="A701" s="5" t="s">
        <v>156</v>
      </c>
      <c r="B701" s="5" t="s">
        <v>1953</v>
      </c>
      <c r="C701" s="6" t="s">
        <v>1776</v>
      </c>
      <c r="D701" s="6" t="s">
        <v>1777</v>
      </c>
      <c r="E701" s="6" t="s">
        <v>3</v>
      </c>
      <c r="F701" s="6" t="s">
        <v>16</v>
      </c>
      <c r="G701" s="6" t="s">
        <v>156</v>
      </c>
      <c r="H701" s="6" t="s">
        <v>655</v>
      </c>
      <c r="I701" s="6" t="s">
        <v>1755</v>
      </c>
      <c r="J701" s="12">
        <v>330</v>
      </c>
      <c r="K701" s="12">
        <f t="shared" si="64"/>
        <v>290.43720000000002</v>
      </c>
      <c r="L701" s="13">
        <v>0.31</v>
      </c>
      <c r="M701" s="13">
        <v>67.567499999999995</v>
      </c>
      <c r="N701" s="14">
        <f t="shared" si="69"/>
        <v>39.562800000000003</v>
      </c>
      <c r="O701" s="15">
        <v>6</v>
      </c>
      <c r="P701" s="16">
        <f t="shared" si="65"/>
        <v>0.23264065347001001</v>
      </c>
      <c r="Q701" s="5" t="str">
        <f t="shared" si="66"/>
        <v>High then 10%</v>
      </c>
      <c r="R701" s="5" t="str">
        <f t="shared" si="67"/>
        <v>High Then 20%</v>
      </c>
      <c r="S701" s="1" t="str">
        <f t="shared" si="68"/>
        <v>20% To 30% COGS</v>
      </c>
    </row>
    <row r="702" spans="1:19">
      <c r="A702" s="5" t="s">
        <v>156</v>
      </c>
      <c r="B702" s="5" t="s">
        <v>1953</v>
      </c>
      <c r="C702" s="6" t="s">
        <v>1778</v>
      </c>
      <c r="D702" s="6" t="s">
        <v>1779</v>
      </c>
      <c r="E702" s="6" t="s">
        <v>3</v>
      </c>
      <c r="F702" s="6" t="s">
        <v>16</v>
      </c>
      <c r="G702" s="6" t="s">
        <v>156</v>
      </c>
      <c r="H702" s="6" t="s">
        <v>655</v>
      </c>
      <c r="I702" s="6" t="s">
        <v>1755</v>
      </c>
      <c r="J702" s="12">
        <v>35</v>
      </c>
      <c r="K702" s="12">
        <f t="shared" si="64"/>
        <v>30.8</v>
      </c>
      <c r="L702" s="13">
        <v>0</v>
      </c>
      <c r="M702" s="13">
        <v>4.3150000000000004</v>
      </c>
      <c r="N702" s="14">
        <f t="shared" si="69"/>
        <v>4.2</v>
      </c>
      <c r="O702" s="15">
        <v>1</v>
      </c>
      <c r="P702" s="16">
        <f t="shared" si="65"/>
        <v>0.140097402597403</v>
      </c>
      <c r="Q702" s="5" t="str">
        <f t="shared" si="66"/>
        <v>High then 10%</v>
      </c>
      <c r="R702" s="5" t="str">
        <f t="shared" si="67"/>
        <v>Low Then 20%</v>
      </c>
      <c r="S702" s="1" t="str">
        <f t="shared" si="68"/>
        <v>10% To 20% COGS</v>
      </c>
    </row>
    <row r="703" spans="1:19">
      <c r="A703" s="5" t="s">
        <v>156</v>
      </c>
      <c r="B703" s="5" t="s">
        <v>1953</v>
      </c>
      <c r="C703" s="6" t="s">
        <v>1780</v>
      </c>
      <c r="D703" s="6" t="s">
        <v>1781</v>
      </c>
      <c r="E703" s="6" t="s">
        <v>3</v>
      </c>
      <c r="F703" s="6" t="s">
        <v>16</v>
      </c>
      <c r="G703" s="6" t="s">
        <v>156</v>
      </c>
      <c r="H703" s="6" t="s">
        <v>655</v>
      </c>
      <c r="I703" s="6" t="s">
        <v>1755</v>
      </c>
      <c r="J703" s="12">
        <v>280</v>
      </c>
      <c r="K703" s="12">
        <f t="shared" si="64"/>
        <v>246.4</v>
      </c>
      <c r="L703" s="13">
        <v>0</v>
      </c>
      <c r="M703" s="13">
        <v>55.79</v>
      </c>
      <c r="N703" s="14">
        <f t="shared" si="69"/>
        <v>33.6</v>
      </c>
      <c r="O703" s="15">
        <v>8</v>
      </c>
      <c r="P703" s="16">
        <f t="shared" si="65"/>
        <v>0.22642045454545501</v>
      </c>
      <c r="Q703" s="5" t="str">
        <f t="shared" si="66"/>
        <v>High then 10%</v>
      </c>
      <c r="R703" s="5" t="str">
        <f t="shared" si="67"/>
        <v>High Then 20%</v>
      </c>
      <c r="S703" s="1" t="str">
        <f t="shared" si="68"/>
        <v>20% To 30% COGS</v>
      </c>
    </row>
    <row r="704" spans="1:19">
      <c r="A704" s="5" t="s">
        <v>156</v>
      </c>
      <c r="B704" s="5" t="s">
        <v>1953</v>
      </c>
      <c r="C704" s="6" t="s">
        <v>1782</v>
      </c>
      <c r="D704" s="6" t="s">
        <v>1783</v>
      </c>
      <c r="E704" s="6" t="s">
        <v>3</v>
      </c>
      <c r="F704" s="6" t="s">
        <v>16</v>
      </c>
      <c r="G704" s="6" t="s">
        <v>156</v>
      </c>
      <c r="H704" s="6" t="s">
        <v>655</v>
      </c>
      <c r="I704" s="6" t="s">
        <v>1755</v>
      </c>
      <c r="J704" s="12">
        <v>225</v>
      </c>
      <c r="K704" s="12">
        <f t="shared" si="64"/>
        <v>198</v>
      </c>
      <c r="L704" s="13">
        <v>0</v>
      </c>
      <c r="M704" s="13">
        <v>37.01</v>
      </c>
      <c r="N704" s="14">
        <f t="shared" si="69"/>
        <v>27</v>
      </c>
      <c r="O704" s="15">
        <v>5</v>
      </c>
      <c r="P704" s="16">
        <f t="shared" si="65"/>
        <v>0.18691919191919201</v>
      </c>
      <c r="Q704" s="5" t="str">
        <f t="shared" si="66"/>
        <v>High then 10%</v>
      </c>
      <c r="R704" s="5" t="str">
        <f t="shared" si="67"/>
        <v>Low Then 20%</v>
      </c>
      <c r="S704" s="1" t="str">
        <f t="shared" si="68"/>
        <v>10% To 20% COGS</v>
      </c>
    </row>
    <row r="705" spans="1:19">
      <c r="A705" s="5" t="s">
        <v>156</v>
      </c>
      <c r="B705" s="5" t="s">
        <v>1953</v>
      </c>
      <c r="C705" s="6" t="s">
        <v>1784</v>
      </c>
      <c r="D705" s="6" t="s">
        <v>1785</v>
      </c>
      <c r="E705" s="6" t="s">
        <v>3</v>
      </c>
      <c r="F705" s="6" t="s">
        <v>16</v>
      </c>
      <c r="G705" s="6" t="s">
        <v>156</v>
      </c>
      <c r="H705" s="6" t="s">
        <v>655</v>
      </c>
      <c r="I705" s="6" t="s">
        <v>1755</v>
      </c>
      <c r="J705" s="12">
        <v>7425</v>
      </c>
      <c r="K705" s="12">
        <f t="shared" si="64"/>
        <v>6549.75</v>
      </c>
      <c r="L705" s="13">
        <v>131.25</v>
      </c>
      <c r="M705" s="13">
        <v>1108.1973349515699</v>
      </c>
      <c r="N705" s="14">
        <f t="shared" si="69"/>
        <v>875.25</v>
      </c>
      <c r="O705" s="15">
        <v>99</v>
      </c>
      <c r="P705" s="16">
        <f t="shared" si="65"/>
        <v>0.16919689071362601</v>
      </c>
      <c r="Q705" s="5" t="str">
        <f t="shared" si="66"/>
        <v>High then 10%</v>
      </c>
      <c r="R705" s="5" t="str">
        <f t="shared" si="67"/>
        <v>Low Then 20%</v>
      </c>
      <c r="S705" s="1" t="str">
        <f t="shared" si="68"/>
        <v>10% To 20% COGS</v>
      </c>
    </row>
    <row r="706" spans="1:19">
      <c r="A706" s="5" t="s">
        <v>156</v>
      </c>
      <c r="B706" s="5" t="s">
        <v>1953</v>
      </c>
      <c r="C706" s="6" t="s">
        <v>1786</v>
      </c>
      <c r="D706" s="6" t="s">
        <v>1787</v>
      </c>
      <c r="E706" s="6" t="s">
        <v>3</v>
      </c>
      <c r="F706" s="6" t="s">
        <v>16</v>
      </c>
      <c r="G706" s="6" t="s">
        <v>156</v>
      </c>
      <c r="H706" s="6" t="s">
        <v>655</v>
      </c>
      <c r="I706" s="6" t="s">
        <v>1755</v>
      </c>
      <c r="J706" s="12">
        <v>600</v>
      </c>
      <c r="K706" s="12">
        <f t="shared" ref="K706:K754" si="70">J706-N706</f>
        <v>528</v>
      </c>
      <c r="L706" s="13">
        <v>0</v>
      </c>
      <c r="M706" s="13">
        <v>89.63</v>
      </c>
      <c r="N706" s="14">
        <f t="shared" si="69"/>
        <v>72</v>
      </c>
      <c r="O706" s="15">
        <v>4</v>
      </c>
      <c r="P706" s="16">
        <f t="shared" ref="P706:P754" si="71">IFERROR(M706/K706,100%)</f>
        <v>0.169753787878788</v>
      </c>
      <c r="Q706" s="5" t="str">
        <f t="shared" ref="Q706:Q754" si="72">IF(P706&gt;10%,"High then 10%","Low Then 10%")</f>
        <v>High then 10%</v>
      </c>
      <c r="R706" s="5" t="str">
        <f t="shared" ref="R706:R754" si="73">IF(P706&gt;20%,"High Then 20%","Low Then 20%")</f>
        <v>Low Then 20%</v>
      </c>
      <c r="S706" s="1" t="str">
        <f t="shared" ref="S706:S754" si="74">IF(P706=100%,"Modifier",IF(P706&gt;30%,"Above 30% COGS",IF(P706&gt;20%,"20% To 30% COGS",IF(P706&gt;10%,"10% To 20% COGS",IF(P706&gt;0%,"Below 10% COGS","Open Items")))))</f>
        <v>10% To 20% COGS</v>
      </c>
    </row>
    <row r="707" spans="1:19">
      <c r="A707" s="5" t="s">
        <v>156</v>
      </c>
      <c r="B707" s="5" t="s">
        <v>1953</v>
      </c>
      <c r="C707" s="6" t="s">
        <v>1788</v>
      </c>
      <c r="D707" s="6" t="s">
        <v>1789</v>
      </c>
      <c r="E707" s="6" t="s">
        <v>3</v>
      </c>
      <c r="F707" s="6" t="s">
        <v>16</v>
      </c>
      <c r="G707" s="6" t="s">
        <v>156</v>
      </c>
      <c r="H707" s="6" t="s">
        <v>655</v>
      </c>
      <c r="I707" s="6" t="s">
        <v>1755</v>
      </c>
      <c r="J707" s="12">
        <v>1350</v>
      </c>
      <c r="K707" s="12">
        <f t="shared" si="70"/>
        <v>1188</v>
      </c>
      <c r="L707" s="13">
        <v>0</v>
      </c>
      <c r="M707" s="13">
        <v>269.77999999999997</v>
      </c>
      <c r="N707" s="14">
        <f t="shared" si="69"/>
        <v>162</v>
      </c>
      <c r="O707" s="15">
        <v>3</v>
      </c>
      <c r="P707" s="16">
        <f t="shared" si="71"/>
        <v>0.227087542087542</v>
      </c>
      <c r="Q707" s="5" t="str">
        <f t="shared" si="72"/>
        <v>High then 10%</v>
      </c>
      <c r="R707" s="5" t="str">
        <f t="shared" si="73"/>
        <v>High Then 20%</v>
      </c>
      <c r="S707" s="1" t="str">
        <f t="shared" si="74"/>
        <v>20% To 30% COGS</v>
      </c>
    </row>
    <row r="708" spans="1:19">
      <c r="A708" s="5" t="s">
        <v>156</v>
      </c>
      <c r="B708" s="5" t="s">
        <v>1953</v>
      </c>
      <c r="C708" s="6" t="s">
        <v>1790</v>
      </c>
      <c r="D708" s="6" t="s">
        <v>1791</v>
      </c>
      <c r="E708" s="6" t="s">
        <v>3</v>
      </c>
      <c r="F708" s="6" t="s">
        <v>16</v>
      </c>
      <c r="G708" s="6" t="s">
        <v>156</v>
      </c>
      <c r="H708" s="6" t="s">
        <v>655</v>
      </c>
      <c r="I708" s="6" t="s">
        <v>1755</v>
      </c>
      <c r="J708" s="12">
        <v>280</v>
      </c>
      <c r="K708" s="12">
        <f t="shared" si="70"/>
        <v>246.4</v>
      </c>
      <c r="L708" s="13">
        <v>0</v>
      </c>
      <c r="M708" s="13">
        <v>60.48</v>
      </c>
      <c r="N708" s="14">
        <f t="shared" si="69"/>
        <v>33.6</v>
      </c>
      <c r="O708" s="15">
        <v>8</v>
      </c>
      <c r="P708" s="16">
        <f t="shared" si="71"/>
        <v>0.24545454545454501</v>
      </c>
      <c r="Q708" s="5" t="str">
        <f t="shared" si="72"/>
        <v>High then 10%</v>
      </c>
      <c r="R708" s="5" t="str">
        <f t="shared" si="73"/>
        <v>High Then 20%</v>
      </c>
      <c r="S708" s="1" t="str">
        <f t="shared" si="74"/>
        <v>20% To 30% COGS</v>
      </c>
    </row>
    <row r="709" spans="1:19">
      <c r="A709" s="5" t="s">
        <v>156</v>
      </c>
      <c r="B709" s="5" t="s">
        <v>1953</v>
      </c>
      <c r="C709" s="6" t="s">
        <v>1792</v>
      </c>
      <c r="D709" s="6" t="s">
        <v>1793</v>
      </c>
      <c r="E709" s="6" t="s">
        <v>3</v>
      </c>
      <c r="F709" s="6" t="s">
        <v>16</v>
      </c>
      <c r="G709" s="6" t="s">
        <v>156</v>
      </c>
      <c r="H709" s="6" t="s">
        <v>655</v>
      </c>
      <c r="I709" s="6" t="s">
        <v>1755</v>
      </c>
      <c r="J709" s="12">
        <v>150</v>
      </c>
      <c r="K709" s="12">
        <f t="shared" si="70"/>
        <v>132</v>
      </c>
      <c r="L709" s="13">
        <v>0</v>
      </c>
      <c r="M709" s="13">
        <v>32.481666666666698</v>
      </c>
      <c r="N709" s="14">
        <f t="shared" si="69"/>
        <v>18</v>
      </c>
      <c r="O709" s="15">
        <v>15</v>
      </c>
      <c r="P709" s="16">
        <f t="shared" si="71"/>
        <v>0.246073232323233</v>
      </c>
      <c r="Q709" s="5" t="str">
        <f t="shared" si="72"/>
        <v>High then 10%</v>
      </c>
      <c r="R709" s="5" t="str">
        <f t="shared" si="73"/>
        <v>High Then 20%</v>
      </c>
      <c r="S709" s="1" t="str">
        <f t="shared" si="74"/>
        <v>20% To 30% COGS</v>
      </c>
    </row>
    <row r="710" spans="1:19">
      <c r="A710" s="5" t="s">
        <v>156</v>
      </c>
      <c r="B710" s="5" t="s">
        <v>1953</v>
      </c>
      <c r="C710" s="6" t="s">
        <v>1794</v>
      </c>
      <c r="D710" s="6" t="s">
        <v>1795</v>
      </c>
      <c r="E710" s="6" t="s">
        <v>3</v>
      </c>
      <c r="F710" s="6" t="s">
        <v>16</v>
      </c>
      <c r="G710" s="6" t="s">
        <v>156</v>
      </c>
      <c r="H710" s="6" t="s">
        <v>655</v>
      </c>
      <c r="I710" s="6" t="s">
        <v>1755</v>
      </c>
      <c r="J710" s="12">
        <v>270</v>
      </c>
      <c r="K710" s="12">
        <f t="shared" si="70"/>
        <v>237.6</v>
      </c>
      <c r="L710" s="13">
        <v>0</v>
      </c>
      <c r="M710" s="13">
        <v>57.453478260869602</v>
      </c>
      <c r="N710" s="14">
        <f t="shared" si="69"/>
        <v>32.4</v>
      </c>
      <c r="O710" s="15">
        <v>6</v>
      </c>
      <c r="P710" s="16">
        <f t="shared" si="71"/>
        <v>0.241807568438003</v>
      </c>
      <c r="Q710" s="5" t="str">
        <f t="shared" si="72"/>
        <v>High then 10%</v>
      </c>
      <c r="R710" s="5" t="str">
        <f t="shared" si="73"/>
        <v>High Then 20%</v>
      </c>
      <c r="S710" s="1" t="str">
        <f t="shared" si="74"/>
        <v>20% To 30% COGS</v>
      </c>
    </row>
    <row r="711" spans="1:19">
      <c r="A711" s="5" t="s">
        <v>156</v>
      </c>
      <c r="B711" s="5" t="s">
        <v>1953</v>
      </c>
      <c r="C711" s="6" t="s">
        <v>1796</v>
      </c>
      <c r="D711" s="6" t="s">
        <v>1797</v>
      </c>
      <c r="E711" s="6" t="s">
        <v>3</v>
      </c>
      <c r="F711" s="6" t="s">
        <v>16</v>
      </c>
      <c r="G711" s="6" t="s">
        <v>156</v>
      </c>
      <c r="H711" s="6" t="s">
        <v>655</v>
      </c>
      <c r="I711" s="6" t="s">
        <v>1798</v>
      </c>
      <c r="J711" s="12">
        <v>495</v>
      </c>
      <c r="K711" s="12">
        <f t="shared" si="70"/>
        <v>435.6</v>
      </c>
      <c r="L711" s="13">
        <v>0</v>
      </c>
      <c r="M711" s="13">
        <v>92.86</v>
      </c>
      <c r="N711" s="14">
        <f t="shared" si="69"/>
        <v>59.4</v>
      </c>
      <c r="O711" s="15">
        <v>9</v>
      </c>
      <c r="P711" s="16">
        <f t="shared" si="71"/>
        <v>0.21317722681359</v>
      </c>
      <c r="Q711" s="5" t="str">
        <f t="shared" si="72"/>
        <v>High then 10%</v>
      </c>
      <c r="R711" s="5" t="str">
        <f t="shared" si="73"/>
        <v>High Then 20%</v>
      </c>
      <c r="S711" s="1" t="str">
        <f t="shared" si="74"/>
        <v>20% To 30% COGS</v>
      </c>
    </row>
    <row r="712" spans="1:19">
      <c r="A712" s="5" t="s">
        <v>156</v>
      </c>
      <c r="B712" s="5" t="s">
        <v>1953</v>
      </c>
      <c r="C712" s="6" t="s">
        <v>1799</v>
      </c>
      <c r="D712" s="6" t="s">
        <v>1800</v>
      </c>
      <c r="E712" s="6" t="s">
        <v>3</v>
      </c>
      <c r="F712" s="6" t="s">
        <v>16</v>
      </c>
      <c r="G712" s="6" t="s">
        <v>156</v>
      </c>
      <c r="H712" s="6" t="s">
        <v>655</v>
      </c>
      <c r="I712" s="6" t="s">
        <v>1798</v>
      </c>
      <c r="J712" s="12">
        <v>990</v>
      </c>
      <c r="K712" s="12">
        <f t="shared" si="70"/>
        <v>871.2</v>
      </c>
      <c r="L712" s="13">
        <v>0</v>
      </c>
      <c r="M712" s="13">
        <v>186.38583333333301</v>
      </c>
      <c r="N712" s="14">
        <f t="shared" si="69"/>
        <v>118.8</v>
      </c>
      <c r="O712" s="15">
        <v>18</v>
      </c>
      <c r="P712" s="16">
        <f t="shared" si="71"/>
        <v>0.213941498316498</v>
      </c>
      <c r="Q712" s="5" t="str">
        <f t="shared" si="72"/>
        <v>High then 10%</v>
      </c>
      <c r="R712" s="5" t="str">
        <f t="shared" si="73"/>
        <v>High Then 20%</v>
      </c>
      <c r="S712" s="1" t="str">
        <f t="shared" si="74"/>
        <v>20% To 30% COGS</v>
      </c>
    </row>
    <row r="713" spans="1:19">
      <c r="A713" s="5" t="s">
        <v>156</v>
      </c>
      <c r="B713" s="5" t="s">
        <v>1953</v>
      </c>
      <c r="C713" s="6" t="s">
        <v>1801</v>
      </c>
      <c r="D713" s="6" t="s">
        <v>1802</v>
      </c>
      <c r="E713" s="6" t="s">
        <v>3</v>
      </c>
      <c r="F713" s="6" t="s">
        <v>16</v>
      </c>
      <c r="G713" s="6" t="s">
        <v>156</v>
      </c>
      <c r="H713" s="6" t="s">
        <v>655</v>
      </c>
      <c r="I713" s="6" t="s">
        <v>1798</v>
      </c>
      <c r="J713" s="12">
        <v>1155</v>
      </c>
      <c r="K713" s="12">
        <f t="shared" si="70"/>
        <v>1016.664</v>
      </c>
      <c r="L713" s="13">
        <v>2.2000000000000002</v>
      </c>
      <c r="M713" s="13">
        <v>185.73</v>
      </c>
      <c r="N713" s="14">
        <f t="shared" si="69"/>
        <v>138.33600000000001</v>
      </c>
      <c r="O713" s="15">
        <v>21</v>
      </c>
      <c r="P713" s="16">
        <f t="shared" si="71"/>
        <v>0.18268572507731201</v>
      </c>
      <c r="Q713" s="5" t="str">
        <f t="shared" si="72"/>
        <v>High then 10%</v>
      </c>
      <c r="R713" s="5" t="str">
        <f t="shared" si="73"/>
        <v>Low Then 20%</v>
      </c>
      <c r="S713" s="1" t="str">
        <f t="shared" si="74"/>
        <v>10% To 20% COGS</v>
      </c>
    </row>
    <row r="714" spans="1:19">
      <c r="A714" s="5" t="s">
        <v>156</v>
      </c>
      <c r="B714" s="5" t="s">
        <v>1953</v>
      </c>
      <c r="C714" s="6" t="s">
        <v>1803</v>
      </c>
      <c r="D714" s="6" t="s">
        <v>1804</v>
      </c>
      <c r="E714" s="6" t="s">
        <v>3</v>
      </c>
      <c r="F714" s="6" t="s">
        <v>16</v>
      </c>
      <c r="G714" s="6" t="s">
        <v>156</v>
      </c>
      <c r="H714" s="6" t="s">
        <v>655</v>
      </c>
      <c r="I714" s="6" t="s">
        <v>1798</v>
      </c>
      <c r="J714" s="12">
        <v>797.5</v>
      </c>
      <c r="K714" s="12">
        <f t="shared" si="70"/>
        <v>702.74199999999996</v>
      </c>
      <c r="L714" s="13">
        <v>7.85</v>
      </c>
      <c r="M714" s="13">
        <v>142.22499999999999</v>
      </c>
      <c r="N714" s="14">
        <f t="shared" si="69"/>
        <v>94.757999999999996</v>
      </c>
      <c r="O714" s="15">
        <v>14.5</v>
      </c>
      <c r="P714" s="16">
        <f t="shared" si="71"/>
        <v>0.202385797348102</v>
      </c>
      <c r="Q714" s="5" t="str">
        <f t="shared" si="72"/>
        <v>High then 10%</v>
      </c>
      <c r="R714" s="5" t="str">
        <f t="shared" si="73"/>
        <v>High Then 20%</v>
      </c>
      <c r="S714" s="1" t="str">
        <f t="shared" si="74"/>
        <v>20% To 30% COGS</v>
      </c>
    </row>
    <row r="715" spans="1:19">
      <c r="A715" s="5" t="s">
        <v>156</v>
      </c>
      <c r="B715" s="5" t="s">
        <v>1953</v>
      </c>
      <c r="C715" s="6" t="s">
        <v>1805</v>
      </c>
      <c r="D715" s="6" t="s">
        <v>1806</v>
      </c>
      <c r="E715" s="6" t="s">
        <v>3</v>
      </c>
      <c r="F715" s="6" t="s">
        <v>16</v>
      </c>
      <c r="G715" s="6" t="s">
        <v>156</v>
      </c>
      <c r="H715" s="6" t="s">
        <v>655</v>
      </c>
      <c r="I715" s="6" t="s">
        <v>1798</v>
      </c>
      <c r="J715" s="12">
        <v>605</v>
      </c>
      <c r="K715" s="12">
        <f t="shared" si="70"/>
        <v>540.32000000000005</v>
      </c>
      <c r="L715" s="13">
        <v>66</v>
      </c>
      <c r="M715" s="13">
        <v>0</v>
      </c>
      <c r="N715" s="14">
        <f t="shared" si="69"/>
        <v>64.680000000000007</v>
      </c>
      <c r="O715" s="15">
        <v>11</v>
      </c>
      <c r="P715" s="16">
        <f t="shared" si="71"/>
        <v>0</v>
      </c>
      <c r="Q715" s="5" t="str">
        <f t="shared" si="72"/>
        <v>Low Then 10%</v>
      </c>
      <c r="R715" s="5" t="str">
        <f t="shared" si="73"/>
        <v>Low Then 20%</v>
      </c>
      <c r="S715" s="1" t="str">
        <f t="shared" si="74"/>
        <v>Open Items</v>
      </c>
    </row>
    <row r="716" spans="1:19">
      <c r="A716" s="5" t="s">
        <v>156</v>
      </c>
      <c r="B716" s="5" t="s">
        <v>1953</v>
      </c>
      <c r="C716" s="6" t="s">
        <v>1807</v>
      </c>
      <c r="D716" s="6" t="s">
        <v>1808</v>
      </c>
      <c r="E716" s="6" t="s">
        <v>3</v>
      </c>
      <c r="F716" s="6" t="s">
        <v>16</v>
      </c>
      <c r="G716" s="6" t="s">
        <v>156</v>
      </c>
      <c r="H716" s="6" t="s">
        <v>655</v>
      </c>
      <c r="I716" s="6" t="s">
        <v>1798</v>
      </c>
      <c r="J716" s="12">
        <v>200</v>
      </c>
      <c r="K716" s="12">
        <f t="shared" si="70"/>
        <v>176</v>
      </c>
      <c r="L716" s="13">
        <v>0</v>
      </c>
      <c r="M716" s="13">
        <v>0</v>
      </c>
      <c r="N716" s="14">
        <f t="shared" si="69"/>
        <v>24</v>
      </c>
      <c r="O716" s="15">
        <v>4</v>
      </c>
      <c r="P716" s="16">
        <f t="shared" si="71"/>
        <v>0</v>
      </c>
      <c r="Q716" s="5" t="str">
        <f t="shared" si="72"/>
        <v>Low Then 10%</v>
      </c>
      <c r="R716" s="5" t="str">
        <f t="shared" si="73"/>
        <v>Low Then 20%</v>
      </c>
      <c r="S716" s="1" t="str">
        <f t="shared" si="74"/>
        <v>Open Items</v>
      </c>
    </row>
    <row r="717" spans="1:19">
      <c r="A717" s="5" t="s">
        <v>156</v>
      </c>
      <c r="B717" s="5" t="s">
        <v>1953</v>
      </c>
      <c r="C717" s="6" t="s">
        <v>1809</v>
      </c>
      <c r="D717" s="6" t="s">
        <v>1810</v>
      </c>
      <c r="E717" s="6" t="s">
        <v>3</v>
      </c>
      <c r="F717" s="6" t="s">
        <v>16</v>
      </c>
      <c r="G717" s="6" t="s">
        <v>156</v>
      </c>
      <c r="H717" s="6" t="s">
        <v>655</v>
      </c>
      <c r="I717" s="6" t="s">
        <v>1798</v>
      </c>
      <c r="J717" s="12">
        <v>550</v>
      </c>
      <c r="K717" s="12">
        <f t="shared" si="70"/>
        <v>484</v>
      </c>
      <c r="L717" s="13">
        <v>0</v>
      </c>
      <c r="M717" s="13">
        <v>0</v>
      </c>
      <c r="N717" s="14">
        <f t="shared" si="69"/>
        <v>66</v>
      </c>
      <c r="O717" s="15">
        <v>10</v>
      </c>
      <c r="P717" s="16">
        <f t="shared" si="71"/>
        <v>0</v>
      </c>
      <c r="Q717" s="5" t="str">
        <f t="shared" si="72"/>
        <v>Low Then 10%</v>
      </c>
      <c r="R717" s="5" t="str">
        <f t="shared" si="73"/>
        <v>Low Then 20%</v>
      </c>
      <c r="S717" s="1" t="str">
        <f t="shared" si="74"/>
        <v>Open Items</v>
      </c>
    </row>
    <row r="718" spans="1:19">
      <c r="A718" s="5" t="s">
        <v>156</v>
      </c>
      <c r="B718" s="5" t="s">
        <v>1953</v>
      </c>
      <c r="C718" s="6" t="s">
        <v>1849</v>
      </c>
      <c r="D718" s="6" t="s">
        <v>1850</v>
      </c>
      <c r="E718" s="6" t="s">
        <v>30</v>
      </c>
      <c r="F718" s="6" t="s">
        <v>16</v>
      </c>
      <c r="G718" s="6" t="s">
        <v>156</v>
      </c>
      <c r="H718" s="6" t="s">
        <v>655</v>
      </c>
      <c r="I718" s="6" t="s">
        <v>1851</v>
      </c>
      <c r="J718" s="12">
        <v>90</v>
      </c>
      <c r="K718" s="12">
        <f t="shared" si="70"/>
        <v>79.2</v>
      </c>
      <c r="L718" s="13">
        <v>0</v>
      </c>
      <c r="M718" s="13">
        <v>15.76</v>
      </c>
      <c r="N718" s="14">
        <f t="shared" si="69"/>
        <v>10.8</v>
      </c>
      <c r="O718" s="15">
        <v>3</v>
      </c>
      <c r="P718" s="16">
        <f t="shared" si="71"/>
        <v>0.19898989898989899</v>
      </c>
      <c r="Q718" s="5" t="str">
        <f t="shared" si="72"/>
        <v>High then 10%</v>
      </c>
      <c r="R718" s="5" t="str">
        <f t="shared" si="73"/>
        <v>Low Then 20%</v>
      </c>
      <c r="S718" s="1" t="str">
        <f t="shared" si="74"/>
        <v>10% To 20% COGS</v>
      </c>
    </row>
    <row r="719" spans="1:19">
      <c r="A719" s="5" t="s">
        <v>156</v>
      </c>
      <c r="B719" s="5" t="s">
        <v>1953</v>
      </c>
      <c r="C719" s="6" t="s">
        <v>1852</v>
      </c>
      <c r="D719" s="6" t="s">
        <v>1853</v>
      </c>
      <c r="E719" s="6" t="s">
        <v>30</v>
      </c>
      <c r="F719" s="6" t="s">
        <v>16</v>
      </c>
      <c r="G719" s="6" t="s">
        <v>156</v>
      </c>
      <c r="H719" s="6" t="s">
        <v>655</v>
      </c>
      <c r="I719" s="6" t="s">
        <v>1851</v>
      </c>
      <c r="J719" s="12">
        <v>850</v>
      </c>
      <c r="K719" s="12">
        <f t="shared" si="70"/>
        <v>748</v>
      </c>
      <c r="L719" s="13">
        <v>0</v>
      </c>
      <c r="M719" s="13">
        <v>73.282499999999999</v>
      </c>
      <c r="N719" s="14">
        <f t="shared" si="69"/>
        <v>102</v>
      </c>
      <c r="O719" s="15">
        <v>34</v>
      </c>
      <c r="P719" s="16">
        <f t="shared" si="71"/>
        <v>9.7971256684491997E-2</v>
      </c>
      <c r="Q719" s="5" t="str">
        <f t="shared" si="72"/>
        <v>Low Then 10%</v>
      </c>
      <c r="R719" s="5" t="str">
        <f t="shared" si="73"/>
        <v>Low Then 20%</v>
      </c>
      <c r="S719" s="1" t="str">
        <f t="shared" si="74"/>
        <v>Below 10% COGS</v>
      </c>
    </row>
    <row r="720" spans="1:19">
      <c r="A720" s="5" t="s">
        <v>156</v>
      </c>
      <c r="B720" s="5" t="s">
        <v>1953</v>
      </c>
      <c r="C720" s="6" t="s">
        <v>1854</v>
      </c>
      <c r="D720" s="6" t="s">
        <v>1855</v>
      </c>
      <c r="E720" s="6" t="s">
        <v>30</v>
      </c>
      <c r="F720" s="6" t="s">
        <v>16</v>
      </c>
      <c r="G720" s="6" t="s">
        <v>156</v>
      </c>
      <c r="H720" s="6" t="s">
        <v>655</v>
      </c>
      <c r="I720" s="6" t="s">
        <v>1851</v>
      </c>
      <c r="J720" s="12">
        <v>60</v>
      </c>
      <c r="K720" s="12">
        <f t="shared" si="70"/>
        <v>52.8</v>
      </c>
      <c r="L720" s="13">
        <v>0</v>
      </c>
      <c r="M720" s="13">
        <v>8.94</v>
      </c>
      <c r="N720" s="14">
        <f t="shared" si="69"/>
        <v>7.2</v>
      </c>
      <c r="O720" s="15">
        <v>2</v>
      </c>
      <c r="P720" s="16">
        <f t="shared" si="71"/>
        <v>0.16931818181818201</v>
      </c>
      <c r="Q720" s="5" t="str">
        <f t="shared" si="72"/>
        <v>High then 10%</v>
      </c>
      <c r="R720" s="5" t="str">
        <f t="shared" si="73"/>
        <v>Low Then 20%</v>
      </c>
      <c r="S720" s="1" t="str">
        <f t="shared" si="74"/>
        <v>10% To 20% COGS</v>
      </c>
    </row>
    <row r="721" spans="1:19">
      <c r="A721" s="5" t="s">
        <v>156</v>
      </c>
      <c r="B721" s="5" t="s">
        <v>1953</v>
      </c>
      <c r="C721" s="6" t="s">
        <v>1856</v>
      </c>
      <c r="D721" s="6" t="s">
        <v>1857</v>
      </c>
      <c r="E721" s="6" t="s">
        <v>30</v>
      </c>
      <c r="F721" s="6" t="s">
        <v>16</v>
      </c>
      <c r="G721" s="6" t="s">
        <v>156</v>
      </c>
      <c r="H721" s="6" t="s">
        <v>655</v>
      </c>
      <c r="I721" s="6" t="s">
        <v>1851</v>
      </c>
      <c r="J721" s="12">
        <v>330</v>
      </c>
      <c r="K721" s="12">
        <f t="shared" si="70"/>
        <v>291.48</v>
      </c>
      <c r="L721" s="13">
        <v>9</v>
      </c>
      <c r="M721" s="13">
        <v>49.413333333333298</v>
      </c>
      <c r="N721" s="14">
        <f t="shared" si="69"/>
        <v>38.520000000000003</v>
      </c>
      <c r="O721" s="15">
        <v>11</v>
      </c>
      <c r="P721" s="16">
        <f t="shared" si="71"/>
        <v>0.16952563926627301</v>
      </c>
      <c r="Q721" s="5" t="str">
        <f t="shared" si="72"/>
        <v>High then 10%</v>
      </c>
      <c r="R721" s="5" t="str">
        <f t="shared" si="73"/>
        <v>Low Then 20%</v>
      </c>
      <c r="S721" s="1" t="str">
        <f t="shared" si="74"/>
        <v>10% To 20% COGS</v>
      </c>
    </row>
    <row r="722" spans="1:19">
      <c r="A722" s="5" t="s">
        <v>156</v>
      </c>
      <c r="B722" s="5" t="s">
        <v>1953</v>
      </c>
      <c r="C722" s="6" t="s">
        <v>1858</v>
      </c>
      <c r="D722" s="6" t="s">
        <v>1779</v>
      </c>
      <c r="E722" s="6" t="s">
        <v>30</v>
      </c>
      <c r="F722" s="6" t="s">
        <v>16</v>
      </c>
      <c r="G722" s="6" t="s">
        <v>156</v>
      </c>
      <c r="H722" s="6" t="s">
        <v>655</v>
      </c>
      <c r="I722" s="6" t="s">
        <v>1851</v>
      </c>
      <c r="J722" s="12">
        <v>270</v>
      </c>
      <c r="K722" s="12">
        <f t="shared" si="70"/>
        <v>237.6</v>
      </c>
      <c r="L722" s="13">
        <v>0</v>
      </c>
      <c r="M722" s="13">
        <v>38.67</v>
      </c>
      <c r="N722" s="14">
        <f t="shared" si="69"/>
        <v>32.4</v>
      </c>
      <c r="O722" s="15">
        <v>9</v>
      </c>
      <c r="P722" s="16">
        <f t="shared" si="71"/>
        <v>0.16275252525252501</v>
      </c>
      <c r="Q722" s="5" t="str">
        <f t="shared" si="72"/>
        <v>High then 10%</v>
      </c>
      <c r="R722" s="5" t="str">
        <f t="shared" si="73"/>
        <v>Low Then 20%</v>
      </c>
      <c r="S722" s="1" t="str">
        <f t="shared" si="74"/>
        <v>10% To 20% COGS</v>
      </c>
    </row>
    <row r="723" spans="1:19">
      <c r="A723" s="5" t="s">
        <v>156</v>
      </c>
      <c r="B723" s="5" t="s">
        <v>1953</v>
      </c>
      <c r="C723" s="6" t="s">
        <v>1859</v>
      </c>
      <c r="D723" s="6" t="s">
        <v>1860</v>
      </c>
      <c r="E723" s="6" t="s">
        <v>30</v>
      </c>
      <c r="F723" s="6" t="s">
        <v>16</v>
      </c>
      <c r="G723" s="6" t="s">
        <v>43</v>
      </c>
      <c r="H723" s="6" t="s">
        <v>655</v>
      </c>
      <c r="I723" s="6" t="s">
        <v>1861</v>
      </c>
      <c r="J723" s="12">
        <v>0</v>
      </c>
      <c r="K723" s="12">
        <f t="shared" si="70"/>
        <v>0</v>
      </c>
      <c r="L723" s="13">
        <v>0</v>
      </c>
      <c r="M723" s="13">
        <v>25.86</v>
      </c>
      <c r="N723" s="14">
        <f t="shared" si="69"/>
        <v>0</v>
      </c>
      <c r="O723" s="15">
        <v>12</v>
      </c>
      <c r="P723" s="16">
        <f t="shared" si="71"/>
        <v>1</v>
      </c>
      <c r="Q723" s="5" t="str">
        <f t="shared" si="72"/>
        <v>High then 10%</v>
      </c>
      <c r="R723" s="5" t="str">
        <f t="shared" si="73"/>
        <v>High Then 20%</v>
      </c>
      <c r="S723" s="1" t="str">
        <f t="shared" si="74"/>
        <v>Modifier</v>
      </c>
    </row>
    <row r="724" spans="1:19">
      <c r="A724" s="5" t="s">
        <v>156</v>
      </c>
      <c r="B724" s="5" t="s">
        <v>1953</v>
      </c>
      <c r="C724" s="8" t="s">
        <v>1859</v>
      </c>
      <c r="D724" s="8" t="s">
        <v>1860</v>
      </c>
      <c r="E724" s="8" t="s">
        <v>30</v>
      </c>
      <c r="F724" s="6" t="s">
        <v>16</v>
      </c>
      <c r="G724" s="6" t="s">
        <v>17</v>
      </c>
      <c r="H724" s="6" t="s">
        <v>655</v>
      </c>
      <c r="I724" s="6" t="s">
        <v>1861</v>
      </c>
      <c r="J724" s="12">
        <v>0</v>
      </c>
      <c r="K724" s="12">
        <f t="shared" si="70"/>
        <v>0</v>
      </c>
      <c r="L724" s="13">
        <v>0</v>
      </c>
      <c r="M724" s="13">
        <v>10.83</v>
      </c>
      <c r="N724" s="14">
        <f t="shared" si="69"/>
        <v>0</v>
      </c>
      <c r="O724" s="15">
        <v>5</v>
      </c>
      <c r="P724" s="16">
        <f t="shared" si="71"/>
        <v>1</v>
      </c>
      <c r="Q724" s="5" t="str">
        <f t="shared" si="72"/>
        <v>High then 10%</v>
      </c>
      <c r="R724" s="5" t="str">
        <f t="shared" si="73"/>
        <v>High Then 20%</v>
      </c>
      <c r="S724" s="1" t="str">
        <f t="shared" si="74"/>
        <v>Modifier</v>
      </c>
    </row>
    <row r="725" spans="1:19">
      <c r="A725" s="5" t="s">
        <v>156</v>
      </c>
      <c r="B725" s="5" t="s">
        <v>1953</v>
      </c>
      <c r="C725" s="6" t="s">
        <v>1862</v>
      </c>
      <c r="D725" s="6" t="s">
        <v>1863</v>
      </c>
      <c r="E725" s="6" t="s">
        <v>30</v>
      </c>
      <c r="F725" s="6" t="s">
        <v>16</v>
      </c>
      <c r="G725" s="6" t="s">
        <v>43</v>
      </c>
      <c r="H725" s="6" t="s">
        <v>655</v>
      </c>
      <c r="I725" s="6" t="s">
        <v>1861</v>
      </c>
      <c r="J725" s="12">
        <v>0</v>
      </c>
      <c r="K725" s="12">
        <f t="shared" si="70"/>
        <v>0</v>
      </c>
      <c r="L725" s="13">
        <v>0</v>
      </c>
      <c r="M725" s="13">
        <v>168.683257142857</v>
      </c>
      <c r="N725" s="14">
        <f t="shared" si="69"/>
        <v>0</v>
      </c>
      <c r="O725" s="15">
        <v>109</v>
      </c>
      <c r="P725" s="16">
        <f t="shared" si="71"/>
        <v>1</v>
      </c>
      <c r="Q725" s="5" t="str">
        <f t="shared" si="72"/>
        <v>High then 10%</v>
      </c>
      <c r="R725" s="5" t="str">
        <f t="shared" si="73"/>
        <v>High Then 20%</v>
      </c>
      <c r="S725" s="1" t="str">
        <f t="shared" si="74"/>
        <v>Modifier</v>
      </c>
    </row>
    <row r="726" spans="1:19">
      <c r="A726" s="5" t="s">
        <v>156</v>
      </c>
      <c r="B726" s="5" t="s">
        <v>1953</v>
      </c>
      <c r="C726" s="8" t="s">
        <v>1862</v>
      </c>
      <c r="D726" s="8" t="s">
        <v>1863</v>
      </c>
      <c r="E726" s="8" t="s">
        <v>30</v>
      </c>
      <c r="F726" s="6" t="s">
        <v>16</v>
      </c>
      <c r="G726" s="6" t="s">
        <v>17</v>
      </c>
      <c r="H726" s="6" t="s">
        <v>655</v>
      </c>
      <c r="I726" s="6" t="s">
        <v>1861</v>
      </c>
      <c r="J726" s="12">
        <v>0</v>
      </c>
      <c r="K726" s="12">
        <f t="shared" si="70"/>
        <v>0</v>
      </c>
      <c r="L726" s="13">
        <v>0</v>
      </c>
      <c r="M726" s="13">
        <v>38.69</v>
      </c>
      <c r="N726" s="14">
        <f t="shared" si="69"/>
        <v>0</v>
      </c>
      <c r="O726" s="15">
        <v>25</v>
      </c>
      <c r="P726" s="16">
        <f t="shared" si="71"/>
        <v>1</v>
      </c>
      <c r="Q726" s="5" t="str">
        <f t="shared" si="72"/>
        <v>High then 10%</v>
      </c>
      <c r="R726" s="5" t="str">
        <f t="shared" si="73"/>
        <v>High Then 20%</v>
      </c>
      <c r="S726" s="1" t="str">
        <f t="shared" si="74"/>
        <v>Modifier</v>
      </c>
    </row>
    <row r="727" spans="1:19">
      <c r="A727" s="5" t="s">
        <v>17</v>
      </c>
      <c r="B727" s="5" t="s">
        <v>1948</v>
      </c>
      <c r="C727" s="6" t="s">
        <v>1864</v>
      </c>
      <c r="D727" s="6" t="s">
        <v>661</v>
      </c>
      <c r="E727" s="6" t="s">
        <v>30</v>
      </c>
      <c r="F727" s="6" t="s">
        <v>16</v>
      </c>
      <c r="G727" s="6" t="s">
        <v>427</v>
      </c>
      <c r="H727" s="6" t="s">
        <v>18</v>
      </c>
      <c r="I727" s="6" t="s">
        <v>1865</v>
      </c>
      <c r="J727" s="12">
        <v>100</v>
      </c>
      <c r="K727" s="12">
        <f t="shared" si="70"/>
        <v>88</v>
      </c>
      <c r="L727" s="13">
        <v>0</v>
      </c>
      <c r="M727" s="13">
        <v>9.56</v>
      </c>
      <c r="N727" s="14">
        <f t="shared" si="69"/>
        <v>12</v>
      </c>
      <c r="O727" s="15">
        <v>4</v>
      </c>
      <c r="P727" s="16">
        <f t="shared" si="71"/>
        <v>0.108636363636364</v>
      </c>
      <c r="Q727" s="5" t="str">
        <f t="shared" si="72"/>
        <v>High then 10%</v>
      </c>
      <c r="R727" s="5" t="str">
        <f t="shared" si="73"/>
        <v>Low Then 20%</v>
      </c>
      <c r="S727" s="1" t="str">
        <f t="shared" si="74"/>
        <v>10% To 20% COGS</v>
      </c>
    </row>
    <row r="728" spans="1:19">
      <c r="A728" s="5" t="s">
        <v>17</v>
      </c>
      <c r="B728" s="5" t="s">
        <v>1948</v>
      </c>
      <c r="C728" s="8" t="s">
        <v>1864</v>
      </c>
      <c r="D728" s="8" t="s">
        <v>661</v>
      </c>
      <c r="E728" s="8" t="s">
        <v>30</v>
      </c>
      <c r="F728" s="6" t="s">
        <v>16</v>
      </c>
      <c r="G728" s="6" t="s">
        <v>17</v>
      </c>
      <c r="H728" s="6" t="s">
        <v>18</v>
      </c>
      <c r="I728" s="6" t="s">
        <v>1865</v>
      </c>
      <c r="J728" s="12">
        <v>50</v>
      </c>
      <c r="K728" s="12">
        <f t="shared" si="70"/>
        <v>44</v>
      </c>
      <c r="L728" s="13">
        <v>0</v>
      </c>
      <c r="M728" s="13">
        <v>4.8499999999999996</v>
      </c>
      <c r="N728" s="14">
        <f t="shared" si="69"/>
        <v>6</v>
      </c>
      <c r="O728" s="15">
        <v>2</v>
      </c>
      <c r="P728" s="16">
        <f t="shared" si="71"/>
        <v>0.11022727272727301</v>
      </c>
      <c r="Q728" s="5" t="str">
        <f t="shared" si="72"/>
        <v>High then 10%</v>
      </c>
      <c r="R728" s="5" t="str">
        <f t="shared" si="73"/>
        <v>Low Then 20%</v>
      </c>
      <c r="S728" s="1" t="str">
        <f t="shared" si="74"/>
        <v>10% To 20% COGS</v>
      </c>
    </row>
    <row r="729" spans="1:19">
      <c r="A729" s="5" t="s">
        <v>17</v>
      </c>
      <c r="B729" s="5" t="s">
        <v>1948</v>
      </c>
      <c r="C729" s="8" t="s">
        <v>1864</v>
      </c>
      <c r="D729" s="8" t="s">
        <v>661</v>
      </c>
      <c r="E729" s="8" t="s">
        <v>30</v>
      </c>
      <c r="F729" s="6" t="s">
        <v>16</v>
      </c>
      <c r="G729" s="6" t="s">
        <v>156</v>
      </c>
      <c r="H729" s="6" t="s">
        <v>18</v>
      </c>
      <c r="I729" s="6" t="s">
        <v>1865</v>
      </c>
      <c r="J729" s="12">
        <v>25</v>
      </c>
      <c r="K729" s="12">
        <f t="shared" si="70"/>
        <v>22</v>
      </c>
      <c r="L729" s="13">
        <v>0</v>
      </c>
      <c r="M729" s="13">
        <v>2.42</v>
      </c>
      <c r="N729" s="14">
        <f t="shared" si="69"/>
        <v>3</v>
      </c>
      <c r="O729" s="15">
        <v>1</v>
      </c>
      <c r="P729" s="16">
        <f t="shared" si="71"/>
        <v>0.11</v>
      </c>
      <c r="Q729" s="5" t="str">
        <f t="shared" si="72"/>
        <v>High then 10%</v>
      </c>
      <c r="R729" s="5" t="str">
        <f t="shared" si="73"/>
        <v>Low Then 20%</v>
      </c>
      <c r="S729" s="1" t="str">
        <f t="shared" si="74"/>
        <v>10% To 20% COGS</v>
      </c>
    </row>
    <row r="730" spans="1:19">
      <c r="A730" s="5" t="s">
        <v>17</v>
      </c>
      <c r="B730" s="5" t="s">
        <v>1948</v>
      </c>
      <c r="C730" s="6" t="s">
        <v>1866</v>
      </c>
      <c r="D730" s="6" t="s">
        <v>1867</v>
      </c>
      <c r="E730" s="6" t="s">
        <v>30</v>
      </c>
      <c r="F730" s="6" t="s">
        <v>16</v>
      </c>
      <c r="G730" s="6" t="s">
        <v>427</v>
      </c>
      <c r="H730" s="6" t="s">
        <v>18</v>
      </c>
      <c r="I730" s="6" t="s">
        <v>1865</v>
      </c>
      <c r="J730" s="12">
        <v>70</v>
      </c>
      <c r="K730" s="12">
        <f t="shared" si="70"/>
        <v>61.6</v>
      </c>
      <c r="L730" s="13">
        <v>0</v>
      </c>
      <c r="M730" s="13">
        <v>8.65</v>
      </c>
      <c r="N730" s="14">
        <f t="shared" si="69"/>
        <v>8.4</v>
      </c>
      <c r="O730" s="15">
        <v>2</v>
      </c>
      <c r="P730" s="16">
        <f t="shared" si="71"/>
        <v>0.140422077922078</v>
      </c>
      <c r="Q730" s="5" t="str">
        <f t="shared" si="72"/>
        <v>High then 10%</v>
      </c>
      <c r="R730" s="5" t="str">
        <f t="shared" si="73"/>
        <v>Low Then 20%</v>
      </c>
      <c r="S730" s="1" t="str">
        <f t="shared" si="74"/>
        <v>10% To 20% COGS</v>
      </c>
    </row>
    <row r="731" spans="1:19">
      <c r="A731" s="5" t="s">
        <v>17</v>
      </c>
      <c r="B731" s="5" t="s">
        <v>1948</v>
      </c>
      <c r="C731" s="6" t="s">
        <v>1868</v>
      </c>
      <c r="D731" s="6" t="s">
        <v>1869</v>
      </c>
      <c r="E731" s="6" t="s">
        <v>30</v>
      </c>
      <c r="F731" s="6" t="s">
        <v>16</v>
      </c>
      <c r="G731" s="6" t="s">
        <v>427</v>
      </c>
      <c r="H731" s="6" t="s">
        <v>18</v>
      </c>
      <c r="I731" s="6" t="s">
        <v>1865</v>
      </c>
      <c r="J731" s="12">
        <v>300</v>
      </c>
      <c r="K731" s="12">
        <f t="shared" si="70"/>
        <v>264</v>
      </c>
      <c r="L731" s="13">
        <v>0</v>
      </c>
      <c r="M731" s="13">
        <v>24.79</v>
      </c>
      <c r="N731" s="14">
        <f t="shared" si="69"/>
        <v>36</v>
      </c>
      <c r="O731" s="15">
        <v>10</v>
      </c>
      <c r="P731" s="16">
        <f t="shared" si="71"/>
        <v>9.3901515151515194E-2</v>
      </c>
      <c r="Q731" s="5" t="str">
        <f t="shared" si="72"/>
        <v>Low Then 10%</v>
      </c>
      <c r="R731" s="5" t="str">
        <f t="shared" si="73"/>
        <v>Low Then 20%</v>
      </c>
      <c r="S731" s="1" t="str">
        <f t="shared" si="74"/>
        <v>Below 10% COGS</v>
      </c>
    </row>
    <row r="732" spans="1:19">
      <c r="A732" s="5" t="s">
        <v>17</v>
      </c>
      <c r="B732" s="5" t="s">
        <v>1948</v>
      </c>
      <c r="C732" s="8" t="s">
        <v>1868</v>
      </c>
      <c r="D732" s="8" t="s">
        <v>1869</v>
      </c>
      <c r="E732" s="8" t="s">
        <v>30</v>
      </c>
      <c r="F732" s="6" t="s">
        <v>16</v>
      </c>
      <c r="G732" s="6" t="s">
        <v>17</v>
      </c>
      <c r="H732" s="6" t="s">
        <v>18</v>
      </c>
      <c r="I732" s="6" t="s">
        <v>1865</v>
      </c>
      <c r="J732" s="12">
        <v>270</v>
      </c>
      <c r="K732" s="12">
        <f t="shared" si="70"/>
        <v>237.64920000000001</v>
      </c>
      <c r="L732" s="13">
        <v>0.41</v>
      </c>
      <c r="M732" s="13">
        <v>22.31</v>
      </c>
      <c r="N732" s="14">
        <f t="shared" si="69"/>
        <v>32.3508</v>
      </c>
      <c r="O732" s="15">
        <v>9</v>
      </c>
      <c r="P732" s="16">
        <f t="shared" si="71"/>
        <v>9.3877867040999902E-2</v>
      </c>
      <c r="Q732" s="5" t="str">
        <f t="shared" si="72"/>
        <v>Low Then 10%</v>
      </c>
      <c r="R732" s="5" t="str">
        <f t="shared" si="73"/>
        <v>Low Then 20%</v>
      </c>
      <c r="S732" s="1" t="str">
        <f t="shared" si="74"/>
        <v>Below 10% COGS</v>
      </c>
    </row>
    <row r="733" spans="1:19">
      <c r="A733" s="5" t="s">
        <v>17</v>
      </c>
      <c r="B733" s="5" t="s">
        <v>1948</v>
      </c>
      <c r="C733" s="6" t="s">
        <v>1870</v>
      </c>
      <c r="D733" s="6" t="s">
        <v>1871</v>
      </c>
      <c r="E733" s="6" t="s">
        <v>30</v>
      </c>
      <c r="F733" s="6" t="s">
        <v>16</v>
      </c>
      <c r="G733" s="6" t="s">
        <v>427</v>
      </c>
      <c r="H733" s="6" t="s">
        <v>18</v>
      </c>
      <c r="I733" s="6" t="s">
        <v>1865</v>
      </c>
      <c r="J733" s="12">
        <v>60</v>
      </c>
      <c r="K733" s="12">
        <f t="shared" si="70"/>
        <v>52.8</v>
      </c>
      <c r="L733" s="13">
        <v>0</v>
      </c>
      <c r="M733" s="13">
        <v>7.68</v>
      </c>
      <c r="N733" s="14">
        <f t="shared" si="69"/>
        <v>7.2</v>
      </c>
      <c r="O733" s="15">
        <v>3</v>
      </c>
      <c r="P733" s="16">
        <f t="shared" si="71"/>
        <v>0.145454545454545</v>
      </c>
      <c r="Q733" s="5" t="str">
        <f t="shared" si="72"/>
        <v>High then 10%</v>
      </c>
      <c r="R733" s="5" t="str">
        <f t="shared" si="73"/>
        <v>Low Then 20%</v>
      </c>
      <c r="S733" s="1" t="str">
        <f t="shared" si="74"/>
        <v>10% To 20% COGS</v>
      </c>
    </row>
    <row r="734" spans="1:19">
      <c r="A734" s="5" t="s">
        <v>17</v>
      </c>
      <c r="B734" s="5" t="s">
        <v>1948</v>
      </c>
      <c r="C734" s="8" t="s">
        <v>1870</v>
      </c>
      <c r="D734" s="8" t="s">
        <v>1871</v>
      </c>
      <c r="E734" s="8" t="s">
        <v>30</v>
      </c>
      <c r="F734" s="6" t="s">
        <v>16</v>
      </c>
      <c r="G734" s="6" t="s">
        <v>17</v>
      </c>
      <c r="H734" s="6" t="s">
        <v>18</v>
      </c>
      <c r="I734" s="6" t="s">
        <v>1865</v>
      </c>
      <c r="J734" s="12">
        <v>20</v>
      </c>
      <c r="K734" s="12">
        <f t="shared" si="70"/>
        <v>17.600000000000001</v>
      </c>
      <c r="L734" s="13">
        <v>0</v>
      </c>
      <c r="M734" s="13">
        <v>2.58</v>
      </c>
      <c r="N734" s="14">
        <f t="shared" si="69"/>
        <v>2.4</v>
      </c>
      <c r="O734" s="15">
        <v>1</v>
      </c>
      <c r="P734" s="16">
        <f t="shared" si="71"/>
        <v>0.14659090909090899</v>
      </c>
      <c r="Q734" s="5" t="str">
        <f t="shared" si="72"/>
        <v>High then 10%</v>
      </c>
      <c r="R734" s="5" t="str">
        <f t="shared" si="73"/>
        <v>Low Then 20%</v>
      </c>
      <c r="S734" s="1" t="str">
        <f t="shared" si="74"/>
        <v>10% To 20% COGS</v>
      </c>
    </row>
    <row r="735" spans="1:19">
      <c r="A735" s="5" t="s">
        <v>17</v>
      </c>
      <c r="B735" s="5" t="s">
        <v>1948</v>
      </c>
      <c r="C735" s="6" t="s">
        <v>1872</v>
      </c>
      <c r="D735" s="6" t="s">
        <v>1873</v>
      </c>
      <c r="E735" s="6" t="s">
        <v>30</v>
      </c>
      <c r="F735" s="6" t="s">
        <v>16</v>
      </c>
      <c r="G735" s="6" t="s">
        <v>427</v>
      </c>
      <c r="H735" s="6" t="s">
        <v>18</v>
      </c>
      <c r="I735" s="6" t="s">
        <v>578</v>
      </c>
      <c r="J735" s="12">
        <v>60</v>
      </c>
      <c r="K735" s="12">
        <f t="shared" si="70"/>
        <v>52.8</v>
      </c>
      <c r="L735" s="13">
        <v>0</v>
      </c>
      <c r="M735" s="13">
        <v>13.5</v>
      </c>
      <c r="N735" s="14">
        <f t="shared" si="69"/>
        <v>7.2</v>
      </c>
      <c r="O735" s="15">
        <v>4</v>
      </c>
      <c r="P735" s="16">
        <f t="shared" si="71"/>
        <v>0.25568181818181801</v>
      </c>
      <c r="Q735" s="5" t="str">
        <f t="shared" si="72"/>
        <v>High then 10%</v>
      </c>
      <c r="R735" s="5" t="str">
        <f t="shared" si="73"/>
        <v>High Then 20%</v>
      </c>
      <c r="S735" s="1" t="str">
        <f t="shared" si="74"/>
        <v>20% To 30% COGS</v>
      </c>
    </row>
    <row r="736" spans="1:19">
      <c r="A736" s="5" t="s">
        <v>17</v>
      </c>
      <c r="B736" s="5" t="s">
        <v>1948</v>
      </c>
      <c r="C736" s="8" t="s">
        <v>1872</v>
      </c>
      <c r="D736" s="8" t="s">
        <v>1873</v>
      </c>
      <c r="E736" s="8" t="s">
        <v>30</v>
      </c>
      <c r="F736" s="6" t="s">
        <v>16</v>
      </c>
      <c r="G736" s="6" t="s">
        <v>17</v>
      </c>
      <c r="H736" s="6" t="s">
        <v>18</v>
      </c>
      <c r="I736" s="6" t="s">
        <v>578</v>
      </c>
      <c r="J736" s="12">
        <v>180</v>
      </c>
      <c r="K736" s="12">
        <f t="shared" si="70"/>
        <v>158.76</v>
      </c>
      <c r="L736" s="13">
        <v>3</v>
      </c>
      <c r="M736" s="13">
        <v>40.516666666666701</v>
      </c>
      <c r="N736" s="14">
        <f t="shared" si="69"/>
        <v>21.24</v>
      </c>
      <c r="O736" s="15">
        <v>12</v>
      </c>
      <c r="P736" s="16">
        <f t="shared" si="71"/>
        <v>0.25520702108003701</v>
      </c>
      <c r="Q736" s="5" t="str">
        <f t="shared" si="72"/>
        <v>High then 10%</v>
      </c>
      <c r="R736" s="5" t="str">
        <f t="shared" si="73"/>
        <v>High Then 20%</v>
      </c>
      <c r="S736" s="1" t="str">
        <f t="shared" si="74"/>
        <v>20% To 30% COGS</v>
      </c>
    </row>
    <row r="737" spans="1:19">
      <c r="A737" s="5" t="s">
        <v>17</v>
      </c>
      <c r="B737" s="5" t="s">
        <v>1948</v>
      </c>
      <c r="C737" s="8" t="s">
        <v>1872</v>
      </c>
      <c r="D737" s="8" t="s">
        <v>1873</v>
      </c>
      <c r="E737" s="8" t="s">
        <v>30</v>
      </c>
      <c r="F737" s="6" t="s">
        <v>16</v>
      </c>
      <c r="G737" s="6" t="s">
        <v>429</v>
      </c>
      <c r="H737" s="6" t="s">
        <v>18</v>
      </c>
      <c r="I737" s="6" t="s">
        <v>578</v>
      </c>
      <c r="J737" s="12">
        <v>180</v>
      </c>
      <c r="K737" s="12">
        <f t="shared" si="70"/>
        <v>158.4</v>
      </c>
      <c r="L737" s="13">
        <v>0</v>
      </c>
      <c r="M737" s="13">
        <v>40.515000000000001</v>
      </c>
      <c r="N737" s="14">
        <f t="shared" si="69"/>
        <v>21.6</v>
      </c>
      <c r="O737" s="15">
        <v>12</v>
      </c>
      <c r="P737" s="16">
        <f t="shared" si="71"/>
        <v>0.255776515151515</v>
      </c>
      <c r="Q737" s="5" t="str">
        <f t="shared" si="72"/>
        <v>High then 10%</v>
      </c>
      <c r="R737" s="5" t="str">
        <f t="shared" si="73"/>
        <v>High Then 20%</v>
      </c>
      <c r="S737" s="1" t="str">
        <f t="shared" si="74"/>
        <v>20% To 30% COGS</v>
      </c>
    </row>
    <row r="738" spans="1:19">
      <c r="A738" s="5" t="s">
        <v>17</v>
      </c>
      <c r="B738" s="5" t="s">
        <v>1948</v>
      </c>
      <c r="C738" s="6" t="s">
        <v>1874</v>
      </c>
      <c r="D738" s="6" t="s">
        <v>1875</v>
      </c>
      <c r="E738" s="6" t="s">
        <v>30</v>
      </c>
      <c r="F738" s="6" t="s">
        <v>16</v>
      </c>
      <c r="G738" s="6" t="s">
        <v>427</v>
      </c>
      <c r="H738" s="6" t="s">
        <v>18</v>
      </c>
      <c r="I738" s="6" t="s">
        <v>578</v>
      </c>
      <c r="J738" s="12">
        <v>25</v>
      </c>
      <c r="K738" s="12">
        <f t="shared" si="70"/>
        <v>22</v>
      </c>
      <c r="L738" s="13">
        <v>0</v>
      </c>
      <c r="M738" s="13">
        <v>1.9</v>
      </c>
      <c r="N738" s="14">
        <f t="shared" si="69"/>
        <v>3</v>
      </c>
      <c r="O738" s="15">
        <v>1</v>
      </c>
      <c r="P738" s="16">
        <f t="shared" si="71"/>
        <v>8.6363636363636406E-2</v>
      </c>
      <c r="Q738" s="5" t="str">
        <f t="shared" si="72"/>
        <v>Low Then 10%</v>
      </c>
      <c r="R738" s="5" t="str">
        <f t="shared" si="73"/>
        <v>Low Then 20%</v>
      </c>
      <c r="S738" s="1" t="str">
        <f t="shared" si="74"/>
        <v>Below 10% COGS</v>
      </c>
    </row>
    <row r="739" spans="1:19">
      <c r="A739" s="5" t="s">
        <v>17</v>
      </c>
      <c r="B739" s="5" t="s">
        <v>1948</v>
      </c>
      <c r="C739" s="8" t="s">
        <v>1874</v>
      </c>
      <c r="D739" s="8" t="s">
        <v>1875</v>
      </c>
      <c r="E739" s="8" t="s">
        <v>30</v>
      </c>
      <c r="F739" s="6" t="s">
        <v>16</v>
      </c>
      <c r="G739" s="6" t="s">
        <v>17</v>
      </c>
      <c r="H739" s="6" t="s">
        <v>18</v>
      </c>
      <c r="I739" s="6" t="s">
        <v>578</v>
      </c>
      <c r="J739" s="12">
        <v>50</v>
      </c>
      <c r="K739" s="12">
        <f t="shared" si="70"/>
        <v>44</v>
      </c>
      <c r="L739" s="13">
        <v>0</v>
      </c>
      <c r="M739" s="13">
        <v>3.8</v>
      </c>
      <c r="N739" s="14">
        <f t="shared" si="69"/>
        <v>6</v>
      </c>
      <c r="O739" s="15">
        <v>2</v>
      </c>
      <c r="P739" s="16">
        <f t="shared" si="71"/>
        <v>8.6363636363636406E-2</v>
      </c>
      <c r="Q739" s="5" t="str">
        <f t="shared" si="72"/>
        <v>Low Then 10%</v>
      </c>
      <c r="R739" s="5" t="str">
        <f t="shared" si="73"/>
        <v>Low Then 20%</v>
      </c>
      <c r="S739" s="1" t="str">
        <f t="shared" si="74"/>
        <v>Below 10% COGS</v>
      </c>
    </row>
    <row r="740" spans="1:19">
      <c r="A740" s="5" t="s">
        <v>17</v>
      </c>
      <c r="B740" s="5" t="s">
        <v>1948</v>
      </c>
      <c r="C740" s="8" t="s">
        <v>1874</v>
      </c>
      <c r="D740" s="8" t="s">
        <v>1875</v>
      </c>
      <c r="E740" s="8" t="s">
        <v>30</v>
      </c>
      <c r="F740" s="6" t="s">
        <v>16</v>
      </c>
      <c r="G740" s="6" t="s">
        <v>429</v>
      </c>
      <c r="H740" s="6" t="s">
        <v>18</v>
      </c>
      <c r="I740" s="6" t="s">
        <v>578</v>
      </c>
      <c r="J740" s="12">
        <v>150</v>
      </c>
      <c r="K740" s="12">
        <f t="shared" si="70"/>
        <v>132</v>
      </c>
      <c r="L740" s="13">
        <v>0</v>
      </c>
      <c r="M740" s="13">
        <v>11.4</v>
      </c>
      <c r="N740" s="14">
        <f t="shared" si="69"/>
        <v>18</v>
      </c>
      <c r="O740" s="15">
        <v>6</v>
      </c>
      <c r="P740" s="16">
        <f t="shared" si="71"/>
        <v>8.6363636363636406E-2</v>
      </c>
      <c r="Q740" s="5" t="str">
        <f t="shared" si="72"/>
        <v>Low Then 10%</v>
      </c>
      <c r="R740" s="5" t="str">
        <f t="shared" si="73"/>
        <v>Low Then 20%</v>
      </c>
      <c r="S740" s="1" t="str">
        <f t="shared" si="74"/>
        <v>Below 10% COGS</v>
      </c>
    </row>
    <row r="741" spans="1:19">
      <c r="A741" s="5" t="s">
        <v>17</v>
      </c>
      <c r="B741" s="5" t="s">
        <v>1948</v>
      </c>
      <c r="C741" s="6" t="s">
        <v>1876</v>
      </c>
      <c r="D741" s="6" t="s">
        <v>1877</v>
      </c>
      <c r="E741" s="6" t="s">
        <v>30</v>
      </c>
      <c r="F741" s="6" t="s">
        <v>16</v>
      </c>
      <c r="G741" s="6" t="s">
        <v>427</v>
      </c>
      <c r="H741" s="6" t="s">
        <v>18</v>
      </c>
      <c r="I741" s="6" t="s">
        <v>578</v>
      </c>
      <c r="J741" s="12">
        <v>195</v>
      </c>
      <c r="K741" s="12">
        <f t="shared" si="70"/>
        <v>171.6</v>
      </c>
      <c r="L741" s="13">
        <v>0</v>
      </c>
      <c r="M741" s="13">
        <v>30.69</v>
      </c>
      <c r="N741" s="14">
        <f t="shared" si="69"/>
        <v>23.4</v>
      </c>
      <c r="O741" s="15">
        <v>3</v>
      </c>
      <c r="P741" s="16">
        <f t="shared" si="71"/>
        <v>0.17884615384615399</v>
      </c>
      <c r="Q741" s="5" t="str">
        <f t="shared" si="72"/>
        <v>High then 10%</v>
      </c>
      <c r="R741" s="5" t="str">
        <f t="shared" si="73"/>
        <v>Low Then 20%</v>
      </c>
      <c r="S741" s="1" t="str">
        <f t="shared" si="74"/>
        <v>10% To 20% COGS</v>
      </c>
    </row>
    <row r="742" spans="1:19">
      <c r="A742" s="5" t="s">
        <v>17</v>
      </c>
      <c r="B742" s="5" t="s">
        <v>1948</v>
      </c>
      <c r="C742" s="8" t="s">
        <v>1876</v>
      </c>
      <c r="D742" s="8" t="s">
        <v>1877</v>
      </c>
      <c r="E742" s="8" t="s">
        <v>30</v>
      </c>
      <c r="F742" s="6" t="s">
        <v>16</v>
      </c>
      <c r="G742" s="6" t="s">
        <v>429</v>
      </c>
      <c r="H742" s="6" t="s">
        <v>18</v>
      </c>
      <c r="I742" s="6" t="s">
        <v>578</v>
      </c>
      <c r="J742" s="12">
        <v>65</v>
      </c>
      <c r="K742" s="12">
        <f t="shared" si="70"/>
        <v>57.2</v>
      </c>
      <c r="L742" s="13">
        <v>0</v>
      </c>
      <c r="M742" s="13">
        <v>10.220000000000001</v>
      </c>
      <c r="N742" s="14">
        <f t="shared" si="69"/>
        <v>7.8</v>
      </c>
      <c r="O742" s="15">
        <v>1</v>
      </c>
      <c r="P742" s="16">
        <f t="shared" si="71"/>
        <v>0.17867132867132901</v>
      </c>
      <c r="Q742" s="5" t="str">
        <f t="shared" si="72"/>
        <v>High then 10%</v>
      </c>
      <c r="R742" s="5" t="str">
        <f t="shared" si="73"/>
        <v>Low Then 20%</v>
      </c>
      <c r="S742" s="1" t="str">
        <f t="shared" si="74"/>
        <v>10% To 20% COGS</v>
      </c>
    </row>
    <row r="743" spans="1:19">
      <c r="A743" s="5" t="s">
        <v>17</v>
      </c>
      <c r="B743" s="5" t="s">
        <v>1948</v>
      </c>
      <c r="C743" s="6" t="s">
        <v>1878</v>
      </c>
      <c r="D743" s="6" t="s">
        <v>1879</v>
      </c>
      <c r="E743" s="6" t="s">
        <v>30</v>
      </c>
      <c r="F743" s="6" t="s">
        <v>16</v>
      </c>
      <c r="G743" s="6" t="s">
        <v>17</v>
      </c>
      <c r="H743" s="6" t="s">
        <v>18</v>
      </c>
      <c r="I743" s="6" t="s">
        <v>578</v>
      </c>
      <c r="J743" s="12">
        <v>60</v>
      </c>
      <c r="K743" s="12">
        <f t="shared" si="70"/>
        <v>52.8</v>
      </c>
      <c r="L743" s="13">
        <v>0</v>
      </c>
      <c r="M743" s="13">
        <v>28</v>
      </c>
      <c r="N743" s="14">
        <f t="shared" si="69"/>
        <v>7.2</v>
      </c>
      <c r="O743" s="15">
        <v>1</v>
      </c>
      <c r="P743" s="16">
        <f t="shared" si="71"/>
        <v>0.53030303030303005</v>
      </c>
      <c r="Q743" s="5" t="str">
        <f t="shared" si="72"/>
        <v>High then 10%</v>
      </c>
      <c r="R743" s="5" t="str">
        <f t="shared" si="73"/>
        <v>High Then 20%</v>
      </c>
      <c r="S743" s="1" t="str">
        <f t="shared" si="74"/>
        <v>Above 30% COGS</v>
      </c>
    </row>
    <row r="744" spans="1:19">
      <c r="A744" s="5" t="s">
        <v>17</v>
      </c>
      <c r="B744" s="5" t="s">
        <v>1948</v>
      </c>
      <c r="C744" s="8" t="s">
        <v>1878</v>
      </c>
      <c r="D744" s="8" t="s">
        <v>1879</v>
      </c>
      <c r="E744" s="8" t="s">
        <v>30</v>
      </c>
      <c r="F744" s="6" t="s">
        <v>16</v>
      </c>
      <c r="G744" s="6" t="s">
        <v>429</v>
      </c>
      <c r="H744" s="6" t="s">
        <v>18</v>
      </c>
      <c r="I744" s="6" t="s">
        <v>578</v>
      </c>
      <c r="J744" s="12">
        <v>60</v>
      </c>
      <c r="K744" s="12">
        <f t="shared" si="70"/>
        <v>52.8</v>
      </c>
      <c r="L744" s="13">
        <v>0</v>
      </c>
      <c r="M744" s="13">
        <v>28</v>
      </c>
      <c r="N744" s="14">
        <f t="shared" si="69"/>
        <v>7.2</v>
      </c>
      <c r="O744" s="15">
        <v>1</v>
      </c>
      <c r="P744" s="16">
        <f t="shared" si="71"/>
        <v>0.53030303030303005</v>
      </c>
      <c r="Q744" s="5" t="str">
        <f t="shared" si="72"/>
        <v>High then 10%</v>
      </c>
      <c r="R744" s="5" t="str">
        <f t="shared" si="73"/>
        <v>High Then 20%</v>
      </c>
      <c r="S744" s="1" t="str">
        <f t="shared" si="74"/>
        <v>Above 30% COGS</v>
      </c>
    </row>
    <row r="745" spans="1:19">
      <c r="A745" s="5" t="s">
        <v>17</v>
      </c>
      <c r="B745" s="5" t="s">
        <v>1948</v>
      </c>
      <c r="C745" s="6" t="s">
        <v>1880</v>
      </c>
      <c r="D745" s="6" t="s">
        <v>1881</v>
      </c>
      <c r="E745" s="6" t="s">
        <v>30</v>
      </c>
      <c r="F745" s="6" t="s">
        <v>16</v>
      </c>
      <c r="G745" s="6" t="s">
        <v>427</v>
      </c>
      <c r="H745" s="6" t="s">
        <v>18</v>
      </c>
      <c r="I745" s="6" t="s">
        <v>578</v>
      </c>
      <c r="J745" s="12">
        <v>60</v>
      </c>
      <c r="K745" s="12">
        <f t="shared" si="70"/>
        <v>52.8</v>
      </c>
      <c r="L745" s="13">
        <v>0</v>
      </c>
      <c r="M745" s="13">
        <v>11.2</v>
      </c>
      <c r="N745" s="14">
        <f t="shared" si="69"/>
        <v>7.2</v>
      </c>
      <c r="O745" s="15">
        <v>3</v>
      </c>
      <c r="P745" s="16">
        <f t="shared" si="71"/>
        <v>0.21212121212121199</v>
      </c>
      <c r="Q745" s="5" t="str">
        <f t="shared" si="72"/>
        <v>High then 10%</v>
      </c>
      <c r="R745" s="5" t="str">
        <f t="shared" si="73"/>
        <v>High Then 20%</v>
      </c>
      <c r="S745" s="1" t="str">
        <f t="shared" si="74"/>
        <v>20% To 30% COGS</v>
      </c>
    </row>
    <row r="746" spans="1:19">
      <c r="A746" s="5" t="s">
        <v>17</v>
      </c>
      <c r="B746" s="5" t="s">
        <v>1948</v>
      </c>
      <c r="C746" s="8" t="s">
        <v>1880</v>
      </c>
      <c r="D746" s="8" t="s">
        <v>1881</v>
      </c>
      <c r="E746" s="8" t="s">
        <v>30</v>
      </c>
      <c r="F746" s="6" t="s">
        <v>16</v>
      </c>
      <c r="G746" s="6" t="s">
        <v>17</v>
      </c>
      <c r="H746" s="6" t="s">
        <v>18</v>
      </c>
      <c r="I746" s="6" t="s">
        <v>578</v>
      </c>
      <c r="J746" s="12">
        <v>120</v>
      </c>
      <c r="K746" s="12">
        <f t="shared" si="70"/>
        <v>106.08</v>
      </c>
      <c r="L746" s="13">
        <v>4</v>
      </c>
      <c r="M746" s="13">
        <v>22.398</v>
      </c>
      <c r="N746" s="14">
        <f t="shared" si="69"/>
        <v>13.92</v>
      </c>
      <c r="O746" s="15">
        <v>6</v>
      </c>
      <c r="P746" s="16">
        <f t="shared" si="71"/>
        <v>0.211142533936652</v>
      </c>
      <c r="Q746" s="5" t="str">
        <f t="shared" si="72"/>
        <v>High then 10%</v>
      </c>
      <c r="R746" s="5" t="str">
        <f t="shared" si="73"/>
        <v>High Then 20%</v>
      </c>
      <c r="S746" s="1" t="str">
        <f t="shared" si="74"/>
        <v>20% To 30% COGS</v>
      </c>
    </row>
    <row r="747" spans="1:19">
      <c r="A747" s="5" t="s">
        <v>17</v>
      </c>
      <c r="B747" s="5" t="s">
        <v>1948</v>
      </c>
      <c r="C747" s="8" t="s">
        <v>1880</v>
      </c>
      <c r="D747" s="8" t="s">
        <v>1881</v>
      </c>
      <c r="E747" s="8" t="s">
        <v>30</v>
      </c>
      <c r="F747" s="6" t="s">
        <v>16</v>
      </c>
      <c r="G747" s="6" t="s">
        <v>429</v>
      </c>
      <c r="H747" s="6" t="s">
        <v>18</v>
      </c>
      <c r="I747" s="6" t="s">
        <v>578</v>
      </c>
      <c r="J747" s="12">
        <v>80</v>
      </c>
      <c r="K747" s="12">
        <f t="shared" si="70"/>
        <v>70.400000000000006</v>
      </c>
      <c r="L747" s="13">
        <v>0</v>
      </c>
      <c r="M747" s="13">
        <v>14.94</v>
      </c>
      <c r="N747" s="14">
        <f t="shared" si="69"/>
        <v>9.6</v>
      </c>
      <c r="O747" s="15">
        <v>4</v>
      </c>
      <c r="P747" s="16">
        <f t="shared" si="71"/>
        <v>0.21221590909090901</v>
      </c>
      <c r="Q747" s="5" t="str">
        <f t="shared" si="72"/>
        <v>High then 10%</v>
      </c>
      <c r="R747" s="5" t="str">
        <f t="shared" si="73"/>
        <v>High Then 20%</v>
      </c>
      <c r="S747" s="1" t="str">
        <f t="shared" si="74"/>
        <v>20% To 30% COGS</v>
      </c>
    </row>
    <row r="748" spans="1:19">
      <c r="A748" s="5" t="s">
        <v>17</v>
      </c>
      <c r="B748" s="5" t="s">
        <v>1948</v>
      </c>
      <c r="C748" s="6" t="s">
        <v>1882</v>
      </c>
      <c r="D748" s="6" t="s">
        <v>1883</v>
      </c>
      <c r="E748" s="6" t="s">
        <v>30</v>
      </c>
      <c r="F748" s="6" t="s">
        <v>16</v>
      </c>
      <c r="G748" s="6" t="s">
        <v>427</v>
      </c>
      <c r="H748" s="6" t="s">
        <v>18</v>
      </c>
      <c r="I748" s="6" t="s">
        <v>578</v>
      </c>
      <c r="J748" s="12">
        <v>30</v>
      </c>
      <c r="K748" s="12">
        <f t="shared" si="70"/>
        <v>26.4</v>
      </c>
      <c r="L748" s="13">
        <v>0</v>
      </c>
      <c r="M748" s="13">
        <v>3.28</v>
      </c>
      <c r="N748" s="14">
        <f t="shared" si="69"/>
        <v>3.6</v>
      </c>
      <c r="O748" s="15">
        <v>2</v>
      </c>
      <c r="P748" s="16">
        <f t="shared" si="71"/>
        <v>0.124242424242424</v>
      </c>
      <c r="Q748" s="5" t="str">
        <f t="shared" si="72"/>
        <v>High then 10%</v>
      </c>
      <c r="R748" s="5" t="str">
        <f t="shared" si="73"/>
        <v>Low Then 20%</v>
      </c>
      <c r="S748" s="1" t="str">
        <f t="shared" si="74"/>
        <v>10% To 20% COGS</v>
      </c>
    </row>
    <row r="749" spans="1:19">
      <c r="A749" s="5" t="s">
        <v>17</v>
      </c>
      <c r="B749" s="5" t="s">
        <v>1948</v>
      </c>
      <c r="C749" s="8" t="s">
        <v>1882</v>
      </c>
      <c r="D749" s="8" t="s">
        <v>1883</v>
      </c>
      <c r="E749" s="8" t="s">
        <v>30</v>
      </c>
      <c r="F749" s="6" t="s">
        <v>16</v>
      </c>
      <c r="G749" s="6" t="s">
        <v>17</v>
      </c>
      <c r="H749" s="6" t="s">
        <v>18</v>
      </c>
      <c r="I749" s="6" t="s">
        <v>578</v>
      </c>
      <c r="J749" s="12">
        <v>15</v>
      </c>
      <c r="K749" s="12">
        <f t="shared" si="70"/>
        <v>13.56</v>
      </c>
      <c r="L749" s="13">
        <v>3</v>
      </c>
      <c r="M749" s="13">
        <v>1.55</v>
      </c>
      <c r="N749" s="14">
        <f t="shared" si="69"/>
        <v>1.44</v>
      </c>
      <c r="O749" s="15">
        <v>1</v>
      </c>
      <c r="P749" s="16">
        <f t="shared" si="71"/>
        <v>0.11430678466076701</v>
      </c>
      <c r="Q749" s="5" t="str">
        <f t="shared" si="72"/>
        <v>High then 10%</v>
      </c>
      <c r="R749" s="5" t="str">
        <f t="shared" si="73"/>
        <v>Low Then 20%</v>
      </c>
      <c r="S749" s="1" t="str">
        <f t="shared" si="74"/>
        <v>10% To 20% COGS</v>
      </c>
    </row>
    <row r="750" spans="1:19">
      <c r="A750" s="5" t="s">
        <v>17</v>
      </c>
      <c r="B750" s="5" t="s">
        <v>1948</v>
      </c>
      <c r="C750" s="8" t="s">
        <v>1882</v>
      </c>
      <c r="D750" s="8" t="s">
        <v>1883</v>
      </c>
      <c r="E750" s="8" t="s">
        <v>30</v>
      </c>
      <c r="F750" s="6" t="s">
        <v>16</v>
      </c>
      <c r="G750" s="6" t="s">
        <v>429</v>
      </c>
      <c r="H750" s="6" t="s">
        <v>18</v>
      </c>
      <c r="I750" s="6" t="s">
        <v>578</v>
      </c>
      <c r="J750" s="12">
        <v>105</v>
      </c>
      <c r="K750" s="12">
        <f t="shared" si="70"/>
        <v>92.4</v>
      </c>
      <c r="L750" s="13">
        <v>0</v>
      </c>
      <c r="M750" s="13">
        <v>12.38</v>
      </c>
      <c r="N750" s="14">
        <f t="shared" si="69"/>
        <v>12.6</v>
      </c>
      <c r="O750" s="15">
        <v>7</v>
      </c>
      <c r="P750" s="16">
        <f t="shared" si="71"/>
        <v>0.13398268398268401</v>
      </c>
      <c r="Q750" s="5" t="str">
        <f t="shared" si="72"/>
        <v>High then 10%</v>
      </c>
      <c r="R750" s="5" t="str">
        <f t="shared" si="73"/>
        <v>Low Then 20%</v>
      </c>
      <c r="S750" s="1" t="str">
        <f t="shared" si="74"/>
        <v>10% To 20% COGS</v>
      </c>
    </row>
    <row r="751" spans="1:19">
      <c r="A751" s="5" t="s">
        <v>17</v>
      </c>
      <c r="B751" s="5" t="s">
        <v>1948</v>
      </c>
      <c r="C751" s="6" t="s">
        <v>1884</v>
      </c>
      <c r="D751" s="6" t="s">
        <v>1885</v>
      </c>
      <c r="E751" s="6" t="s">
        <v>30</v>
      </c>
      <c r="F751" s="6" t="s">
        <v>16</v>
      </c>
      <c r="G751" s="6" t="s">
        <v>427</v>
      </c>
      <c r="H751" s="6" t="s">
        <v>18</v>
      </c>
      <c r="I751" s="6" t="s">
        <v>578</v>
      </c>
      <c r="J751" s="12">
        <v>60</v>
      </c>
      <c r="K751" s="12">
        <f t="shared" si="70"/>
        <v>52.8</v>
      </c>
      <c r="L751" s="13">
        <v>0</v>
      </c>
      <c r="M751" s="13">
        <v>7.5</v>
      </c>
      <c r="N751" s="14">
        <f t="shared" si="69"/>
        <v>7.2</v>
      </c>
      <c r="O751" s="15">
        <v>1</v>
      </c>
      <c r="P751" s="16">
        <f t="shared" si="71"/>
        <v>0.142045454545455</v>
      </c>
      <c r="Q751" s="5" t="str">
        <f t="shared" si="72"/>
        <v>High then 10%</v>
      </c>
      <c r="R751" s="5" t="str">
        <f t="shared" si="73"/>
        <v>Low Then 20%</v>
      </c>
      <c r="S751" s="1" t="str">
        <f t="shared" si="74"/>
        <v>10% To 20% COGS</v>
      </c>
    </row>
    <row r="752" spans="1:19">
      <c r="A752" s="5" t="s">
        <v>17</v>
      </c>
      <c r="B752" s="5" t="s">
        <v>1948</v>
      </c>
      <c r="C752" s="8" t="s">
        <v>1884</v>
      </c>
      <c r="D752" s="8" t="s">
        <v>1885</v>
      </c>
      <c r="E752" s="8" t="s">
        <v>30</v>
      </c>
      <c r="F752" s="6" t="s">
        <v>16</v>
      </c>
      <c r="G752" s="6" t="s">
        <v>429</v>
      </c>
      <c r="H752" s="6" t="s">
        <v>18</v>
      </c>
      <c r="I752" s="6" t="s">
        <v>578</v>
      </c>
      <c r="J752" s="12">
        <v>60</v>
      </c>
      <c r="K752" s="12">
        <f t="shared" si="70"/>
        <v>52.8</v>
      </c>
      <c r="L752" s="13">
        <v>0</v>
      </c>
      <c r="M752" s="13">
        <v>7.5</v>
      </c>
      <c r="N752" s="14">
        <f t="shared" si="69"/>
        <v>7.2</v>
      </c>
      <c r="O752" s="15">
        <v>1</v>
      </c>
      <c r="P752" s="16">
        <f t="shared" si="71"/>
        <v>0.142045454545455</v>
      </c>
      <c r="Q752" s="5" t="str">
        <f t="shared" si="72"/>
        <v>High then 10%</v>
      </c>
      <c r="R752" s="5" t="str">
        <f t="shared" si="73"/>
        <v>Low Then 20%</v>
      </c>
      <c r="S752" s="1" t="str">
        <f t="shared" si="74"/>
        <v>10% To 20% COGS</v>
      </c>
    </row>
    <row r="753" spans="1:19">
      <c r="A753" s="5" t="s">
        <v>17</v>
      </c>
      <c r="B753" s="5" t="s">
        <v>1948</v>
      </c>
      <c r="C753" s="6" t="s">
        <v>1886</v>
      </c>
      <c r="D753" s="6" t="s">
        <v>1887</v>
      </c>
      <c r="E753" s="6" t="s">
        <v>30</v>
      </c>
      <c r="F753" s="6" t="s">
        <v>16</v>
      </c>
      <c r="G753" s="6" t="s">
        <v>427</v>
      </c>
      <c r="H753" s="6" t="s">
        <v>18</v>
      </c>
      <c r="I753" s="6" t="s">
        <v>1888</v>
      </c>
      <c r="J753" s="12">
        <v>40</v>
      </c>
      <c r="K753" s="12">
        <f t="shared" si="70"/>
        <v>35.200000000000003</v>
      </c>
      <c r="L753" s="13">
        <v>0</v>
      </c>
      <c r="M753" s="13">
        <v>10.06</v>
      </c>
      <c r="N753" s="14">
        <f t="shared" si="69"/>
        <v>4.8</v>
      </c>
      <c r="O753" s="15">
        <v>2</v>
      </c>
      <c r="P753" s="16">
        <f t="shared" si="71"/>
        <v>0.28579545454545502</v>
      </c>
      <c r="Q753" s="5" t="str">
        <f t="shared" si="72"/>
        <v>High then 10%</v>
      </c>
      <c r="R753" s="5" t="str">
        <f t="shared" si="73"/>
        <v>High Then 20%</v>
      </c>
      <c r="S753" s="1" t="str">
        <f t="shared" si="74"/>
        <v>20% To 30% COGS</v>
      </c>
    </row>
    <row r="754" spans="1:19">
      <c r="A754" s="5" t="s">
        <v>17</v>
      </c>
      <c r="B754" s="5" t="s">
        <v>1948</v>
      </c>
      <c r="C754" s="8" t="s">
        <v>1886</v>
      </c>
      <c r="D754" s="8" t="s">
        <v>1887</v>
      </c>
      <c r="E754" s="8" t="s">
        <v>30</v>
      </c>
      <c r="F754" s="6" t="s">
        <v>16</v>
      </c>
      <c r="G754" s="6" t="s">
        <v>1037</v>
      </c>
      <c r="H754" s="6" t="s">
        <v>18</v>
      </c>
      <c r="I754" s="6" t="s">
        <v>1888</v>
      </c>
      <c r="J754" s="12">
        <v>40</v>
      </c>
      <c r="K754" s="12">
        <f t="shared" si="70"/>
        <v>35.200000000000003</v>
      </c>
      <c r="L754" s="13">
        <v>0</v>
      </c>
      <c r="M754" s="13">
        <v>9.66</v>
      </c>
      <c r="N754" s="14">
        <f t="shared" si="69"/>
        <v>4.8</v>
      </c>
      <c r="O754" s="15">
        <v>2</v>
      </c>
      <c r="P754" s="16">
        <f t="shared" si="71"/>
        <v>0.274431818181818</v>
      </c>
      <c r="Q754" s="5" t="str">
        <f t="shared" si="72"/>
        <v>High then 10%</v>
      </c>
      <c r="R754" s="5" t="str">
        <f t="shared" si="73"/>
        <v>High Then 20%</v>
      </c>
      <c r="S754" s="1" t="str">
        <f t="shared" si="74"/>
        <v>20% To 30% COGS</v>
      </c>
    </row>
    <row r="755" spans="1:19">
      <c r="A755" s="5" t="s">
        <v>156</v>
      </c>
      <c r="B755" s="5" t="s">
        <v>1953</v>
      </c>
      <c r="C755" s="8"/>
      <c r="D755" s="8"/>
      <c r="E755" s="8"/>
      <c r="F755" s="6"/>
      <c r="G755" s="6"/>
      <c r="H755" s="6"/>
      <c r="I755" s="6" t="s">
        <v>1997</v>
      </c>
      <c r="J755" s="12"/>
      <c r="K755" s="12"/>
      <c r="L755" s="13"/>
      <c r="M755" s="18">
        <v>1191.54</v>
      </c>
      <c r="N755" s="14">
        <f t="shared" si="69"/>
        <v>0</v>
      </c>
      <c r="O755" s="15"/>
      <c r="P755" s="16"/>
      <c r="Q755" s="5"/>
      <c r="R755" s="5"/>
    </row>
    <row r="756" spans="1:19">
      <c r="A756" s="5" t="s">
        <v>17</v>
      </c>
      <c r="B756" s="5" t="s">
        <v>1949</v>
      </c>
      <c r="C756" s="8"/>
      <c r="D756" s="8"/>
      <c r="E756" s="8"/>
      <c r="F756" s="6"/>
      <c r="G756" s="6"/>
      <c r="H756" s="6"/>
      <c r="I756" s="6" t="s">
        <v>1998</v>
      </c>
      <c r="J756" s="12"/>
      <c r="K756" s="12"/>
      <c r="L756" s="13"/>
      <c r="M756" s="13">
        <v>583.13</v>
      </c>
      <c r="N756" s="14">
        <f>(J756-L756)*12%</f>
        <v>0</v>
      </c>
      <c r="O756" s="15"/>
      <c r="P756" s="16"/>
      <c r="Q756" s="5"/>
      <c r="R756" s="5"/>
    </row>
  </sheetData>
  <autoFilter ref="A1:S756" xr:uid="{00000000-0009-0000-0000-00000A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A3" sqref="A3"/>
    </sheetView>
  </sheetViews>
  <sheetFormatPr defaultColWidth="8.81640625" defaultRowHeight="14.5"/>
  <cols>
    <col min="1" max="1" width="27.08984375"/>
    <col min="2" max="2" width="15.90625"/>
    <col min="3" max="3" width="12.81640625"/>
  </cols>
  <sheetData>
    <row r="1" spans="1:3">
      <c r="A1" t="s">
        <v>1955</v>
      </c>
      <c r="B1" t="s">
        <v>1956</v>
      </c>
    </row>
    <row r="3" spans="1:3">
      <c r="A3" t="s">
        <v>156</v>
      </c>
      <c r="B3" t="s">
        <v>23</v>
      </c>
      <c r="C3" t="s">
        <v>17</v>
      </c>
    </row>
    <row r="4" spans="1:3">
      <c r="A4">
        <v>-4.9821952977194002E-2</v>
      </c>
    </row>
    <row r="5" spans="1:3">
      <c r="B5">
        <v>-8.9824307096475903E-3</v>
      </c>
    </row>
    <row r="6" spans="1:3">
      <c r="C6">
        <v>2.13560118395574E-2</v>
      </c>
    </row>
    <row r="7" spans="1:3">
      <c r="A7">
        <v>9.5941379624792707E-3</v>
      </c>
    </row>
    <row r="8" spans="1:3">
      <c r="B8">
        <v>9.1281400739103707E-3</v>
      </c>
    </row>
    <row r="9" spans="1:3">
      <c r="C9">
        <v>4.4835378180663301E-3</v>
      </c>
    </row>
    <row r="10" spans="1:3">
      <c r="A10">
        <v>1.0396014519491001E-2</v>
      </c>
    </row>
    <row r="11" spans="1:3">
      <c r="B11">
        <v>2.4005103275653102E-3</v>
      </c>
    </row>
    <row r="12" spans="1:3">
      <c r="C12">
        <v>4.3262295272326204E-3</v>
      </c>
    </row>
    <row r="13" spans="1:3">
      <c r="A13">
        <v>0.139161014579296</v>
      </c>
    </row>
    <row r="14" spans="1:3">
      <c r="B14">
        <v>0.15565530130220701</v>
      </c>
    </row>
    <row r="15" spans="1:3">
      <c r="C15">
        <v>0.231891279794503</v>
      </c>
    </row>
    <row r="16" spans="1:3">
      <c r="A16">
        <v>0.16899281507451999</v>
      </c>
    </row>
    <row r="17" spans="1:3">
      <c r="B17">
        <v>0.15310908161037901</v>
      </c>
    </row>
    <row r="18" spans="1:3">
      <c r="C18">
        <v>0.201725500609647</v>
      </c>
    </row>
    <row r="19" spans="1:3">
      <c r="A19" t="s">
        <v>1946</v>
      </c>
    </row>
  </sheetData>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63"/>
  <sheetViews>
    <sheetView tabSelected="1" zoomScale="40" zoomScaleNormal="54" workbookViewId="0">
      <selection activeCell="B46" sqref="B46"/>
    </sheetView>
  </sheetViews>
  <sheetFormatPr defaultColWidth="8.81640625" defaultRowHeight="14.5"/>
  <cols>
    <col min="1" max="1" width="8.81640625" style="94"/>
    <col min="2" max="2" width="39.6328125" style="94" customWidth="1"/>
    <col min="3" max="3" width="11.08984375" style="94" customWidth="1"/>
    <col min="4" max="4" width="9.54296875" style="94" customWidth="1"/>
    <col min="5" max="5" width="12.81640625" style="94" customWidth="1"/>
    <col min="6" max="6" width="25.90625" style="94" customWidth="1"/>
    <col min="7" max="7" width="2.08984375" style="94" customWidth="1"/>
    <col min="8" max="8" width="44.54296875" style="94" customWidth="1"/>
    <col min="9" max="9" width="10" style="94" customWidth="1"/>
    <col min="10" max="10" width="8.81640625" style="94"/>
    <col min="11" max="11" width="10" style="94" customWidth="1"/>
    <col min="12" max="16384" width="8.81640625" style="94"/>
  </cols>
  <sheetData>
    <row r="1" spans="2:12" ht="15" thickBot="1"/>
    <row r="2" spans="2:12" ht="26">
      <c r="B2" s="171" t="s">
        <v>1957</v>
      </c>
      <c r="C2" s="154"/>
      <c r="D2" s="154"/>
      <c r="E2" s="154"/>
      <c r="F2" s="155"/>
      <c r="H2" s="171" t="s">
        <v>1958</v>
      </c>
      <c r="I2" s="154"/>
      <c r="J2" s="154"/>
      <c r="K2" s="154"/>
      <c r="L2" s="155"/>
    </row>
    <row r="3" spans="2:12" ht="20" thickBot="1">
      <c r="B3" s="156" t="s">
        <v>1959</v>
      </c>
      <c r="C3" s="157"/>
      <c r="D3" s="157"/>
      <c r="E3" s="157"/>
      <c r="F3" s="158"/>
      <c r="H3" s="159"/>
      <c r="I3" s="160"/>
      <c r="J3" s="160"/>
      <c r="K3" s="160"/>
      <c r="L3" s="161"/>
    </row>
    <row r="4" spans="2:12" ht="38">
      <c r="B4" s="95" t="s">
        <v>1960</v>
      </c>
      <c r="C4" s="99" t="s">
        <v>17</v>
      </c>
      <c r="D4" s="99" t="s">
        <v>156</v>
      </c>
      <c r="E4" s="99" t="s">
        <v>23</v>
      </c>
      <c r="F4" s="99" t="s">
        <v>1903</v>
      </c>
      <c r="H4" s="99" t="s">
        <v>1961</v>
      </c>
      <c r="I4" s="99" t="s">
        <v>17</v>
      </c>
      <c r="J4" s="99" t="s">
        <v>156</v>
      </c>
      <c r="K4" s="99" t="s">
        <v>23</v>
      </c>
      <c r="L4" s="99" t="s">
        <v>1903</v>
      </c>
    </row>
    <row r="5" spans="2:12">
      <c r="B5" s="30" t="s">
        <v>1962</v>
      </c>
      <c r="C5" s="172">
        <f>SUMIFS('Main Data'!$J:$J,'Main Data'!$A:$A,Dasboard!C4)</f>
        <v>608404.5</v>
      </c>
      <c r="D5" s="172">
        <f>SUMIFS('Main Data'!$J:$J,'Main Data'!$A:$A,Dasboard!D4)</f>
        <v>207102.5</v>
      </c>
      <c r="E5" s="172">
        <f>SUMIFS('Main Data'!$J:$J,'Main Data'!$A:$A,Dasboard!E4)</f>
        <v>336423.5</v>
      </c>
      <c r="F5" s="100">
        <f t="shared" ref="F5:F7" si="0">SUM(C5:E5)</f>
        <v>1151930.5</v>
      </c>
      <c r="H5" s="30" t="s">
        <v>1963</v>
      </c>
      <c r="I5" s="112">
        <f>SUMIFS('Reworking - John'!$K:$K,'Reworking - John'!$S:$S,#REF!,'Reworking - John'!$A:$A,I$4)/Dasboard!C$8</f>
        <v>0</v>
      </c>
      <c r="J5" s="112">
        <f>SUMIFS('Reworking - John'!$K:$K,'Reworking - John'!$S:$S,#REF!,'Reworking - John'!$A:$A,J$4)/Dasboard!D$8</f>
        <v>0</v>
      </c>
      <c r="K5" s="112">
        <f>SUMIFS('Reworking - John'!$K:$K,'Reworking - John'!$S:$S,#REF!,'Reworking - John'!$A:$A,K$4)/Dasboard!E$8</f>
        <v>0</v>
      </c>
      <c r="L5" s="131">
        <f>SUMIFS('Reworking - John'!$K:$K,'Reworking - John'!$S:$S,#REF!)/Dasboard!F$8</f>
        <v>0</v>
      </c>
    </row>
    <row r="6" spans="2:12">
      <c r="B6" s="30" t="s">
        <v>1964</v>
      </c>
      <c r="C6" s="172">
        <f>SUMIFS('Main Data'!$L:$L,'Main Data'!$A:$A,Dasboard!C4)</f>
        <v>4508.2499999999991</v>
      </c>
      <c r="D6" s="172">
        <f>SUMIFS('Main Data'!$L:$L,'Main Data'!$A:$A,Dasboard!D4)</f>
        <v>8611.11</v>
      </c>
      <c r="E6" s="172">
        <f>SUMIFS('Main Data'!$L:$L,'Main Data'!$A:$A,Dasboard!E4)</f>
        <v>1681.5999999999997</v>
      </c>
      <c r="F6" s="100">
        <f t="shared" si="0"/>
        <v>14800.960000000001</v>
      </c>
      <c r="H6" s="30" t="s">
        <v>1923</v>
      </c>
      <c r="I6" s="112">
        <f>SUMIFS('Reworking - John'!$K:$K,'Reworking - John'!$S:$S,#REF!,'Reworking - John'!$A:$A,I$4)/Dasboard!C$8</f>
        <v>0</v>
      </c>
      <c r="J6" s="112">
        <f>SUMIFS('Reworking - John'!$K:$K,'Reworking - John'!$S:$S,#REF!,'Reworking - John'!$A:$A,J$4)/Dasboard!D$8</f>
        <v>0</v>
      </c>
      <c r="K6" s="112">
        <f>SUMIFS('Reworking - John'!$K:$K,'Reworking - John'!$S:$S,#REF!,'Reworking - John'!$A:$A,K$4)/Dasboard!E$8</f>
        <v>0</v>
      </c>
      <c r="L6" s="131">
        <f>SUMIFS('Reworking - John'!$K:$K,'Reworking - John'!$S:$S,#REF!)/Dasboard!F$8</f>
        <v>0</v>
      </c>
    </row>
    <row r="7" spans="2:12">
      <c r="B7" s="30" t="s">
        <v>1965</v>
      </c>
      <c r="C7" s="172">
        <f>SUMIFS('Main Data'!$N:$N,'Main Data'!$A:$A,Dasboard!C4)</f>
        <v>71687.715699999972</v>
      </c>
      <c r="D7" s="172">
        <f>SUMIFS('Main Data'!$N:$N,'Main Data'!$A:$A,Dasboard!D4)</f>
        <v>21413.071</v>
      </c>
      <c r="E7" s="172">
        <f>SUMIFS('Main Data'!$N:$N,'Main Data'!$A:$A,Dasboard!E4)</f>
        <v>40011.528000000013</v>
      </c>
      <c r="F7" s="100">
        <f t="shared" si="0"/>
        <v>133112.31469999999</v>
      </c>
      <c r="H7" s="30" t="s">
        <v>1925</v>
      </c>
      <c r="I7" s="112">
        <f>SUMIFS('Reworking - John'!$K:$K,'Reworking - John'!$S:$S,#REF!,'Reworking - John'!$A:$A,I$4)/Dasboard!C$8</f>
        <v>0</v>
      </c>
      <c r="J7" s="112">
        <f>SUMIFS('Reworking - John'!$K:$K,'Reworking - John'!$S:$S,#REF!,'Reworking - John'!$A:$A,J$4)/Dasboard!D$8</f>
        <v>0</v>
      </c>
      <c r="K7" s="112">
        <f>SUMIFS('Reworking - John'!$K:$K,'Reworking - John'!$S:$S,#REF!,'Reworking - John'!$A:$A,K$4)/Dasboard!E$8</f>
        <v>0</v>
      </c>
      <c r="L7" s="131">
        <f>SUMIFS('Reworking - John'!$K:$K,'Reworking - John'!$S:$S,#REF!)/Dasboard!F$8</f>
        <v>0</v>
      </c>
    </row>
    <row r="8" spans="2:12">
      <c r="B8" s="101" t="s">
        <v>1966</v>
      </c>
      <c r="C8" s="172">
        <f t="shared" ref="C8:F8" si="1">C5-C7</f>
        <v>536716.78430000006</v>
      </c>
      <c r="D8" s="172">
        <f t="shared" si="1"/>
        <v>185689.429</v>
      </c>
      <c r="E8" s="172">
        <f t="shared" si="1"/>
        <v>296411.97200000001</v>
      </c>
      <c r="F8" s="168">
        <f t="shared" si="1"/>
        <v>1018818.1853</v>
      </c>
      <c r="H8" s="102" t="s">
        <v>1927</v>
      </c>
      <c r="I8" s="132">
        <f>SUMIFS('Reworking - John'!$K:$K,'Reworking - John'!$S:$S,#REF!,'Reworking - John'!$A:$A,I$4)/Dasboard!C$8</f>
        <v>0</v>
      </c>
      <c r="J8" s="112">
        <f>SUMIFS('Reworking - John'!$K:$K,'Reworking - John'!$S:$S,#REF!,'Reworking - John'!$A:$A,J$4)/Dasboard!D$8</f>
        <v>0</v>
      </c>
      <c r="K8" s="112">
        <f>SUMIFS('Reworking - John'!$K:$K,'Reworking - John'!$S:$S,#REF!,'Reworking - John'!$A:$A,K$4)/Dasboard!E$8</f>
        <v>0</v>
      </c>
      <c r="L8" s="131">
        <f>SUMIFS('Reworking - John'!$K:$K,'Reworking - John'!$S:$S,#REF!)/Dasboard!F$8</f>
        <v>0</v>
      </c>
    </row>
    <row r="9" spans="2:12">
      <c r="B9" s="30"/>
      <c r="C9" s="173"/>
      <c r="D9" s="173"/>
      <c r="E9" s="173"/>
      <c r="F9" s="100"/>
      <c r="H9" s="30" t="s">
        <v>1929</v>
      </c>
      <c r="I9" s="112">
        <f>SUMIFS('Reworking - John'!$K:$K,'Reworking - John'!$S:$S,#REF!,'Reworking - John'!$A:$A,I$4)/Dasboard!C$8</f>
        <v>0</v>
      </c>
      <c r="J9" s="112">
        <f>SUMIFS('Reworking - John'!$K:$K,'Reworking - John'!$S:$S,#REF!,'Reworking - John'!$A:$A,J$4)/Dasboard!D$8</f>
        <v>0</v>
      </c>
      <c r="K9" s="112">
        <f>SUMIFS('Reworking - John'!$K:$K,'Reworking - John'!$S:$S,#REF!,'Reworking - John'!$A:$A,K$4)/Dasboard!E$8</f>
        <v>0</v>
      </c>
      <c r="L9" s="133">
        <f>SUMIFS('Reworking - John'!$K:$K,'Reworking - John'!$S:$S,#REF!)/Dasboard!F$8</f>
        <v>0</v>
      </c>
    </row>
    <row r="10" spans="2:12">
      <c r="B10" s="30" t="s">
        <v>1967</v>
      </c>
      <c r="C10" s="172">
        <f>SUMIFS('Main Data'!$M:$M,'Main Data'!$A:$A,Dasboard!C4)</f>
        <v>108269.46199851726</v>
      </c>
      <c r="D10" s="172">
        <f>SUMIFS('Main Data'!$M:$M,'Main Data'!$A:$A,Dasboard!D4)</f>
        <v>31380.179336290123</v>
      </c>
      <c r="E10" s="172">
        <f>SUMIFS('Main Data'!$M:$M,'Main Data'!$A:$A,Dasboard!E4)</f>
        <v>45383.364811241292</v>
      </c>
      <c r="F10" s="100">
        <f t="shared" ref="F10:F13" si="2">SUM(C10:E10)</f>
        <v>185033.00614604866</v>
      </c>
      <c r="H10" s="103"/>
      <c r="I10" s="134"/>
      <c r="J10" s="134"/>
      <c r="K10" s="134"/>
      <c r="L10" s="135"/>
    </row>
    <row r="11" spans="2:12">
      <c r="B11" s="30" t="s">
        <v>1968</v>
      </c>
      <c r="C11" s="172">
        <f>SUMIFS('Wtite offs'!$E:$E,'Wtite offs'!$K:$K,Dasboard!$B11,'Wtite offs'!$L:$L,Dasboard!C4)</f>
        <v>2321.96</v>
      </c>
      <c r="D11" s="172">
        <f>SUMIFS('Wtite offs'!$E:$E,'Wtite offs'!$K:$K,Dasboard!$B11,'Wtite offs'!$L:$L,Dasboard!D4)</f>
        <v>1930.4299999999998</v>
      </c>
      <c r="E11" s="172">
        <f>SUMIFS('Wtite offs'!$E:$E,'Wtite offs'!$K:$K,Dasboard!$B11,'Wtite offs'!$L:$L,Dasboard!E4)</f>
        <v>711.54</v>
      </c>
      <c r="F11" s="100">
        <f t="shared" si="2"/>
        <v>4963.9299999999994</v>
      </c>
      <c r="H11" s="104" t="s">
        <v>1969</v>
      </c>
      <c r="I11" s="136">
        <f>SUMIFS('Reworking - John'!$M:$M,'Reworking - John'!$S:$S,#REF!,'Reworking - John'!$A:$A,I$4)</f>
        <v>0</v>
      </c>
      <c r="J11" s="136">
        <f>SUMIFS('Reworking - John'!$M:$M,'Reworking - John'!$S:$S,#REF!,'Reworking - John'!$A:$A,J$4)</f>
        <v>0</v>
      </c>
      <c r="K11" s="136">
        <f>SUMIFS('Reworking - John'!$M:$M,'Reworking - John'!$S:$S,#REF!,'Reworking - John'!$A:$A,K$4)</f>
        <v>0</v>
      </c>
      <c r="L11" s="137">
        <f>SUM(I11:K11)</f>
        <v>0</v>
      </c>
    </row>
    <row r="12" spans="2:12">
      <c r="B12" s="30" t="s">
        <v>1970</v>
      </c>
      <c r="C12" s="172">
        <f>SUMIFS('Wtite offs'!$E:$E,'Wtite offs'!$K:$K,Dasboard!$B12,'Wtite offs'!$L:$L,Dasboard!C4)</f>
        <v>2406.39</v>
      </c>
      <c r="D12" s="172">
        <f>SUMIFS('Wtite offs'!$E:$E,'Wtite offs'!$K:$K,Dasboard!$B12,'Wtite offs'!$L:$L,Dasboard!D4)</f>
        <v>1781.53</v>
      </c>
      <c r="E12" s="172">
        <f>SUMIFS('Wtite offs'!$E:$E,'Wtite offs'!$K:$K,Dasboard!$B12,'Wtite offs'!$L:$L,Dasboard!E4)</f>
        <v>2705.69</v>
      </c>
      <c r="F12" s="100">
        <f t="shared" si="2"/>
        <v>6893.6100000000006</v>
      </c>
    </row>
    <row r="13" spans="2:12">
      <c r="B13" s="49" t="s">
        <v>1971</v>
      </c>
      <c r="C13" s="172">
        <f>-'Stock Variance Kitchen'!W442</f>
        <v>11462.13</v>
      </c>
      <c r="D13" s="172">
        <f>-'Stock Movement Pastry'!L151</f>
        <v>-9251.41</v>
      </c>
      <c r="E13" s="172">
        <f>-'Stock Variance Bar.'!W299</f>
        <v>-2662.5</v>
      </c>
      <c r="F13" s="105">
        <f t="shared" si="2"/>
        <v>-451.77999999999099</v>
      </c>
    </row>
    <row r="14" spans="2:12">
      <c r="B14" s="106" t="s">
        <v>1972</v>
      </c>
      <c r="C14" s="107">
        <f t="shared" ref="C14:F14" si="3">SUM(C10:C13)</f>
        <v>124459.94199851727</v>
      </c>
      <c r="D14" s="107">
        <f t="shared" si="3"/>
        <v>25840.729336290122</v>
      </c>
      <c r="E14" s="107">
        <f t="shared" si="3"/>
        <v>46138.094811241295</v>
      </c>
      <c r="F14" s="108">
        <f t="shared" si="3"/>
        <v>196438.76614604864</v>
      </c>
    </row>
    <row r="15" spans="2:12">
      <c r="B15" s="102"/>
      <c r="C15" s="109"/>
      <c r="D15" s="109"/>
      <c r="E15" s="109"/>
      <c r="F15" s="110"/>
    </row>
    <row r="16" spans="2:12" ht="19.5">
      <c r="B16" s="162" t="s">
        <v>1973</v>
      </c>
      <c r="C16" s="163"/>
      <c r="D16" s="163"/>
      <c r="E16" s="163"/>
      <c r="F16" s="164"/>
    </row>
    <row r="17" spans="2:6" ht="29">
      <c r="B17" s="111" t="s">
        <v>1955</v>
      </c>
      <c r="C17" s="96" t="s">
        <v>17</v>
      </c>
      <c r="D17" s="97" t="s">
        <v>156</v>
      </c>
      <c r="E17" s="96" t="s">
        <v>23</v>
      </c>
      <c r="F17" s="98" t="s">
        <v>1903</v>
      </c>
    </row>
    <row r="18" spans="2:6">
      <c r="B18" s="30" t="s">
        <v>1974</v>
      </c>
      <c r="C18" s="169">
        <f t="shared" ref="C18:F18" si="4">C10/C$8</f>
        <v>0.20172550060964667</v>
      </c>
      <c r="D18" s="169">
        <f t="shared" si="4"/>
        <v>0.16899281507451952</v>
      </c>
      <c r="E18" s="169">
        <f t="shared" si="4"/>
        <v>0.15310908161037873</v>
      </c>
      <c r="F18" s="170">
        <f t="shared" si="4"/>
        <v>0.18161533511650468</v>
      </c>
    </row>
    <row r="19" spans="2:6">
      <c r="B19" s="30" t="s">
        <v>1975</v>
      </c>
      <c r="C19" s="174">
        <f t="shared" ref="C19:F19" si="5">C11/C$8</f>
        <v>4.3262295272326178E-3</v>
      </c>
      <c r="D19" s="174">
        <f t="shared" si="5"/>
        <v>1.0396014519491036E-2</v>
      </c>
      <c r="E19" s="174">
        <f t="shared" si="5"/>
        <v>2.4005103275653115E-3</v>
      </c>
      <c r="F19" s="174">
        <f t="shared" si="5"/>
        <v>4.8722432241806975E-3</v>
      </c>
    </row>
    <row r="20" spans="2:6">
      <c r="B20" s="30" t="s">
        <v>1976</v>
      </c>
      <c r="C20" s="174">
        <f t="shared" ref="C20:F20" si="6">C12/C$8</f>
        <v>4.4835378180663309E-3</v>
      </c>
      <c r="D20" s="174">
        <f t="shared" si="6"/>
        <v>9.5941379624792742E-3</v>
      </c>
      <c r="E20" s="174">
        <f t="shared" si="6"/>
        <v>9.1281400739103742E-3</v>
      </c>
      <c r="F20" s="174">
        <f t="shared" si="6"/>
        <v>6.7662808727448421E-3</v>
      </c>
    </row>
    <row r="21" spans="2:6">
      <c r="B21" s="30" t="s">
        <v>1977</v>
      </c>
      <c r="C21" s="174">
        <f t="shared" ref="C21:F21" si="7">C13/C$8</f>
        <v>2.1356011839557442E-2</v>
      </c>
      <c r="D21" s="174">
        <f t="shared" si="7"/>
        <v>-4.9821952977193974E-2</v>
      </c>
      <c r="E21" s="174">
        <f t="shared" si="7"/>
        <v>-8.9824307096475851E-3</v>
      </c>
      <c r="F21" s="174">
        <f t="shared" si="7"/>
        <v>-4.4343535138898253E-4</v>
      </c>
    </row>
    <row r="22" spans="2:6">
      <c r="B22" s="106" t="s">
        <v>1978</v>
      </c>
      <c r="C22" s="113">
        <f t="shared" ref="C22:F22" si="8">C14/C$8</f>
        <v>0.23189127979450308</v>
      </c>
      <c r="D22" s="113">
        <f t="shared" si="8"/>
        <v>0.13916101457929586</v>
      </c>
      <c r="E22" s="113">
        <f t="shared" si="8"/>
        <v>0.15565530130220684</v>
      </c>
      <c r="F22" s="114">
        <f t="shared" si="8"/>
        <v>0.1928104238620412</v>
      </c>
    </row>
    <row r="45" spans="2:12" ht="19.5">
      <c r="B45" s="165" t="s">
        <v>1979</v>
      </c>
      <c r="C45" s="166"/>
      <c r="D45" s="166"/>
      <c r="E45" s="167"/>
      <c r="F45" s="115"/>
      <c r="H45" s="116" t="s">
        <v>1980</v>
      </c>
      <c r="I45" s="138"/>
      <c r="J45" s="138"/>
      <c r="K45" s="138"/>
      <c r="L45" s="139"/>
    </row>
    <row r="46" spans="2:12">
      <c r="B46" s="117" t="s">
        <v>1981</v>
      </c>
      <c r="C46" s="118" t="s">
        <v>1982</v>
      </c>
      <c r="D46" s="118" t="s">
        <v>1983</v>
      </c>
      <c r="E46" s="119" t="s">
        <v>1984</v>
      </c>
      <c r="F46" s="120"/>
      <c r="H46" s="121" t="s">
        <v>1985</v>
      </c>
      <c r="L46" s="140"/>
    </row>
    <row r="47" spans="2:12">
      <c r="B47" s="122" t="s">
        <v>23</v>
      </c>
      <c r="C47" s="123">
        <v>336423.5</v>
      </c>
      <c r="D47" s="123">
        <v>1681.6</v>
      </c>
      <c r="E47" s="124">
        <v>296411.97200000001</v>
      </c>
      <c r="F47" s="115"/>
      <c r="H47" s="121" t="s">
        <v>1986</v>
      </c>
      <c r="L47" s="140"/>
    </row>
    <row r="48" spans="2:12">
      <c r="B48" s="122" t="s">
        <v>17</v>
      </c>
      <c r="C48" s="123">
        <v>608404.5</v>
      </c>
      <c r="D48" s="123">
        <v>4508.25</v>
      </c>
      <c r="E48" s="124">
        <v>536716.78430000006</v>
      </c>
      <c r="F48" s="115"/>
      <c r="H48" s="121" t="s">
        <v>1987</v>
      </c>
      <c r="L48" s="140"/>
    </row>
    <row r="49" spans="2:12">
      <c r="B49" s="122" t="s">
        <v>156</v>
      </c>
      <c r="C49" s="123">
        <v>207102.5</v>
      </c>
      <c r="D49" s="123">
        <v>8611.11</v>
      </c>
      <c r="E49" s="124">
        <v>185689.429</v>
      </c>
      <c r="F49" s="115"/>
      <c r="H49" s="121" t="s">
        <v>1988</v>
      </c>
      <c r="L49" s="140"/>
    </row>
    <row r="50" spans="2:12">
      <c r="B50" s="125" t="s">
        <v>1946</v>
      </c>
      <c r="C50" s="126">
        <v>1151930.5</v>
      </c>
      <c r="D50" s="126">
        <v>14800.96</v>
      </c>
      <c r="E50" s="127">
        <v>1018818.1853</v>
      </c>
      <c r="F50" s="115"/>
      <c r="H50" s="121" t="s">
        <v>1989</v>
      </c>
      <c r="L50" s="140"/>
    </row>
    <row r="51" spans="2:12" ht="18.5">
      <c r="B51" s="128"/>
      <c r="C51" s="129"/>
      <c r="D51" s="128"/>
      <c r="E51" s="129"/>
      <c r="F51" s="128"/>
      <c r="H51" s="121" t="s">
        <v>1990</v>
      </c>
      <c r="L51" s="140"/>
    </row>
    <row r="52" spans="2:12">
      <c r="B52" s="129"/>
      <c r="C52" s="129"/>
      <c r="D52" s="129"/>
      <c r="E52" s="129"/>
      <c r="F52" s="129"/>
      <c r="H52" s="121" t="s">
        <v>1991</v>
      </c>
      <c r="L52" s="140"/>
    </row>
    <row r="53" spans="2:12">
      <c r="B53" s="129"/>
      <c r="C53" s="129"/>
      <c r="D53" s="129"/>
      <c r="E53" s="129"/>
      <c r="F53" s="129"/>
      <c r="H53" s="130" t="s">
        <v>1992</v>
      </c>
      <c r="I53" s="141"/>
      <c r="J53" s="141"/>
      <c r="K53" s="141"/>
      <c r="L53" s="142"/>
    </row>
    <row r="54" spans="2:12">
      <c r="B54" s="120"/>
      <c r="C54" s="120"/>
      <c r="D54" s="120"/>
      <c r="E54" s="120"/>
      <c r="F54" s="120"/>
    </row>
    <row r="55" spans="2:12">
      <c r="B55" s="115"/>
      <c r="C55" s="120"/>
      <c r="D55" s="115"/>
      <c r="E55" s="120"/>
      <c r="F55" s="115"/>
      <c r="H55" s="116" t="s">
        <v>1993</v>
      </c>
      <c r="I55" s="138"/>
      <c r="J55" s="138"/>
      <c r="K55" s="138"/>
      <c r="L55" s="139"/>
    </row>
    <row r="56" spans="2:12">
      <c r="B56" s="115"/>
      <c r="C56" s="120"/>
      <c r="D56" s="115"/>
      <c r="E56" s="120"/>
      <c r="F56" s="115"/>
      <c r="H56" s="121" t="s">
        <v>1985</v>
      </c>
      <c r="L56" s="140"/>
    </row>
    <row r="57" spans="2:12">
      <c r="B57" s="115"/>
      <c r="C57" s="120"/>
      <c r="D57" s="115"/>
      <c r="E57" s="120"/>
      <c r="F57" s="115"/>
      <c r="H57" s="121" t="s">
        <v>1986</v>
      </c>
      <c r="L57" s="140"/>
    </row>
    <row r="58" spans="2:12">
      <c r="H58" s="121" t="s">
        <v>1987</v>
      </c>
      <c r="L58" s="140"/>
    </row>
    <row r="59" spans="2:12">
      <c r="H59" s="121" t="s">
        <v>1988</v>
      </c>
      <c r="L59" s="140"/>
    </row>
    <row r="60" spans="2:12">
      <c r="H60" s="121" t="s">
        <v>1989</v>
      </c>
      <c r="L60" s="140"/>
    </row>
    <row r="61" spans="2:12">
      <c r="H61" s="121" t="s">
        <v>1990</v>
      </c>
      <c r="L61" s="140"/>
    </row>
    <row r="62" spans="2:12">
      <c r="H62" s="121" t="s">
        <v>1991</v>
      </c>
      <c r="L62" s="140"/>
    </row>
    <row r="63" spans="2:12">
      <c r="H63" s="130" t="s">
        <v>1992</v>
      </c>
      <c r="I63" s="141"/>
      <c r="J63" s="141"/>
      <c r="K63" s="141"/>
      <c r="L63" s="142"/>
    </row>
  </sheetData>
  <mergeCells count="6">
    <mergeCell ref="B45:E45"/>
    <mergeCell ref="B2:F2"/>
    <mergeCell ref="H2:L2"/>
    <mergeCell ref="B3:F3"/>
    <mergeCell ref="H3:L3"/>
    <mergeCell ref="B16:F16"/>
  </mergeCells>
  <hyperlinks>
    <hyperlink ref="F8" location="'Main Data'!A1" display="'Main Data'!A1" xr:uid="{EFDEB24E-274E-4B8D-A23E-20EEB8E066F5}"/>
    <hyperlink ref="C18:F18" location="'Main Data'!A1" display="'Main Data'!A1" xr:uid="{D4FD0548-E346-4E2E-ABF2-8DAA83C78F73}"/>
    <hyperlink ref="H2:L2" location="'Main Data'!A1" display="Sales Mix % Based on COGS %" xr:uid="{353CD12A-549C-4A28-9718-8B0AEDD1710D}"/>
    <hyperlink ref="C4:F4" location="'Main Data'!A1" display="Kitchen" xr:uid="{0DC7468E-64F2-4DBF-92FA-E1D8401B23CC}"/>
    <hyperlink ref="I4:L4" location="'Main Data'!A1" display="Kitchen" xr:uid="{AEC666C3-C987-47E8-BB47-FA0569A029FE}"/>
    <hyperlink ref="B19:B21" location="'Wtite offs'!A1" display="Wastages" xr:uid="{F633FB20-A853-4C26-B0CB-FB7F64511A65}"/>
    <hyperlink ref="B18" location="'Main Data'!A1" display="COGS As Per Recipe (Theoretical COGS)" xr:uid="{5E98F996-0E06-4075-8103-D84F05751E55}"/>
  </hyperlinks>
  <pageMargins left="0.75" right="0.75" top="1" bottom="1" header="0.5" footer="0.5"/>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57"/>
  <sheetViews>
    <sheetView topLeftCell="A634" zoomScale="51" zoomScaleNormal="51" workbookViewId="0">
      <selection sqref="A1:R756"/>
    </sheetView>
  </sheetViews>
  <sheetFormatPr defaultColWidth="25.81640625" defaultRowHeight="14.5"/>
  <cols>
    <col min="1" max="1" width="25.81640625" style="86"/>
    <col min="2" max="2" width="25.81640625" style="87"/>
    <col min="3" max="13" width="25.81640625" style="86"/>
    <col min="14" max="15" width="25.81640625" style="88"/>
    <col min="16" max="16" width="25.81640625" style="16"/>
    <col min="17" max="16384" width="25.81640625" style="86"/>
  </cols>
  <sheetData>
    <row r="1" spans="1:18" ht="15" customHeight="1">
      <c r="A1" s="89" t="s">
        <v>0</v>
      </c>
      <c r="B1" s="3" t="s">
        <v>1</v>
      </c>
      <c r="C1" s="4" t="s">
        <v>2</v>
      </c>
      <c r="D1" s="4" t="s">
        <v>3</v>
      </c>
      <c r="E1" s="4" t="s">
        <v>4</v>
      </c>
      <c r="F1" s="4" t="s">
        <v>5</v>
      </c>
      <c r="G1" s="4" t="s">
        <v>6</v>
      </c>
      <c r="H1" s="4" t="s">
        <v>7</v>
      </c>
      <c r="I1" s="4" t="s">
        <v>8</v>
      </c>
      <c r="J1" s="9" t="s">
        <v>9</v>
      </c>
      <c r="K1" s="9" t="s">
        <v>10</v>
      </c>
      <c r="L1" s="9" t="s">
        <v>11</v>
      </c>
      <c r="M1" s="9" t="s">
        <v>12</v>
      </c>
      <c r="N1" s="10" t="s">
        <v>1994</v>
      </c>
      <c r="O1" s="10" t="s">
        <v>13</v>
      </c>
      <c r="P1" s="11" t="s">
        <v>1995</v>
      </c>
      <c r="Q1" s="90">
        <v>0.1</v>
      </c>
      <c r="R1" s="90">
        <v>0.2</v>
      </c>
    </row>
    <row r="2" spans="1:18" ht="15" customHeight="1">
      <c r="A2" s="86" t="s">
        <v>17</v>
      </c>
      <c r="B2" s="87" t="s">
        <v>1948</v>
      </c>
      <c r="C2" s="6" t="s">
        <v>14</v>
      </c>
      <c r="D2" s="6" t="s">
        <v>15</v>
      </c>
      <c r="E2" s="6" t="s">
        <v>3</v>
      </c>
      <c r="F2" s="6" t="s">
        <v>16</v>
      </c>
      <c r="G2" s="6" t="s">
        <v>17</v>
      </c>
      <c r="H2" s="6" t="s">
        <v>18</v>
      </c>
      <c r="I2" s="6" t="s">
        <v>19</v>
      </c>
      <c r="J2" s="12">
        <v>5001.3999999999996</v>
      </c>
      <c r="K2" s="12">
        <f>J2-N2</f>
        <v>4401.4431999999997</v>
      </c>
      <c r="L2" s="13">
        <v>1.76</v>
      </c>
      <c r="M2" s="13">
        <v>0</v>
      </c>
      <c r="N2" s="14">
        <f>(J2-L2)*12%</f>
        <v>599.95680000000004</v>
      </c>
      <c r="O2" s="15">
        <v>133</v>
      </c>
      <c r="P2" s="16">
        <f>IFERROR(M2/K2,100%)</f>
        <v>0</v>
      </c>
      <c r="Q2" s="86" t="str">
        <f>IF(P2&gt;10%,"High then 10%","Low Then 10%")</f>
        <v>Low Then 10%</v>
      </c>
      <c r="R2" s="86" t="str">
        <f>IF(P2&gt;20%,"High Then 20%","Low Then 20%")</f>
        <v>Low Then 20%</v>
      </c>
    </row>
    <row r="3" spans="1:18" ht="15" customHeight="1">
      <c r="A3" s="86" t="s">
        <v>23</v>
      </c>
      <c r="B3" s="7" t="s">
        <v>24</v>
      </c>
      <c r="C3" s="6" t="s">
        <v>20</v>
      </c>
      <c r="D3" s="6" t="s">
        <v>21</v>
      </c>
      <c r="E3" s="6" t="s">
        <v>3</v>
      </c>
      <c r="F3" s="6" t="s">
        <v>22</v>
      </c>
      <c r="G3" s="6" t="s">
        <v>23</v>
      </c>
      <c r="H3" s="6" t="s">
        <v>24</v>
      </c>
      <c r="I3" s="6" t="s">
        <v>19</v>
      </c>
      <c r="J3" s="12">
        <v>400</v>
      </c>
      <c r="K3" s="12">
        <f t="shared" ref="K3:K66" si="0">J3-N3</f>
        <v>352.15960000000001</v>
      </c>
      <c r="L3" s="13">
        <v>1.33</v>
      </c>
      <c r="M3" s="13">
        <v>0</v>
      </c>
      <c r="N3" s="14">
        <f t="shared" ref="N3:N66" si="1">(J3-L3)*12%</f>
        <v>47.840400000000002</v>
      </c>
      <c r="O3" s="15">
        <v>31</v>
      </c>
      <c r="P3" s="16">
        <f t="shared" ref="P3:P66" si="2">IFERROR(M3/K3,100%)</f>
        <v>0</v>
      </c>
      <c r="Q3" s="86" t="str">
        <f t="shared" ref="Q3:Q66" si="3">IF(P3&gt;10%,"High then 10%","Low Then 10%")</f>
        <v>Low Then 10%</v>
      </c>
      <c r="R3" s="86" t="str">
        <f t="shared" ref="R3:R66" si="4">IF(P3&gt;20%,"High Then 20%","Low Then 20%")</f>
        <v>Low Then 20%</v>
      </c>
    </row>
    <row r="4" spans="1:18" ht="15" customHeight="1">
      <c r="A4" s="86" t="s">
        <v>23</v>
      </c>
      <c r="B4" s="7" t="s">
        <v>24</v>
      </c>
      <c r="C4" s="6" t="s">
        <v>28</v>
      </c>
      <c r="D4" s="6" t="s">
        <v>29</v>
      </c>
      <c r="E4" s="6" t="s">
        <v>30</v>
      </c>
      <c r="F4" s="6" t="s">
        <v>22</v>
      </c>
      <c r="G4" s="6" t="s">
        <v>23</v>
      </c>
      <c r="H4" s="6" t="s">
        <v>24</v>
      </c>
      <c r="I4" s="6" t="s">
        <v>31</v>
      </c>
      <c r="J4" s="12">
        <v>0</v>
      </c>
      <c r="K4" s="12">
        <f t="shared" si="0"/>
        <v>0</v>
      </c>
      <c r="L4" s="13">
        <v>0</v>
      </c>
      <c r="M4" s="13">
        <v>620.21660070877999</v>
      </c>
      <c r="N4" s="14">
        <f t="shared" si="1"/>
        <v>0</v>
      </c>
      <c r="O4" s="15">
        <v>654</v>
      </c>
      <c r="P4" s="16">
        <f t="shared" si="2"/>
        <v>1</v>
      </c>
      <c r="Q4" s="86" t="str">
        <f t="shared" si="3"/>
        <v>High then 10%</v>
      </c>
      <c r="R4" s="86" t="str">
        <f t="shared" si="4"/>
        <v>High Then 20%</v>
      </c>
    </row>
    <row r="5" spans="1:18" ht="15" customHeight="1">
      <c r="A5" s="86" t="s">
        <v>23</v>
      </c>
      <c r="B5" s="7" t="s">
        <v>24</v>
      </c>
      <c r="C5" s="6" t="s">
        <v>32</v>
      </c>
      <c r="D5" s="6" t="s">
        <v>33</v>
      </c>
      <c r="E5" s="6" t="s">
        <v>30</v>
      </c>
      <c r="F5" s="6" t="s">
        <v>22</v>
      </c>
      <c r="G5" s="6" t="s">
        <v>23</v>
      </c>
      <c r="H5" s="6" t="s">
        <v>24</v>
      </c>
      <c r="I5" s="6" t="s">
        <v>31</v>
      </c>
      <c r="J5" s="12">
        <v>0</v>
      </c>
      <c r="K5" s="12">
        <f t="shared" si="0"/>
        <v>0</v>
      </c>
      <c r="L5" s="13">
        <v>0</v>
      </c>
      <c r="M5" s="13">
        <v>447.74</v>
      </c>
      <c r="N5" s="14">
        <f t="shared" si="1"/>
        <v>0</v>
      </c>
      <c r="O5" s="15">
        <v>136</v>
      </c>
      <c r="P5" s="16">
        <f t="shared" si="2"/>
        <v>1</v>
      </c>
      <c r="Q5" s="86" t="str">
        <f t="shared" si="3"/>
        <v>High then 10%</v>
      </c>
      <c r="R5" s="86" t="str">
        <f t="shared" si="4"/>
        <v>High Then 20%</v>
      </c>
    </row>
    <row r="6" spans="1:18" ht="15" customHeight="1">
      <c r="A6" s="86" t="s">
        <v>23</v>
      </c>
      <c r="B6" s="7" t="s">
        <v>24</v>
      </c>
      <c r="C6" s="6" t="s">
        <v>34</v>
      </c>
      <c r="D6" s="6" t="s">
        <v>35</v>
      </c>
      <c r="E6" s="6" t="s">
        <v>30</v>
      </c>
      <c r="F6" s="6" t="s">
        <v>22</v>
      </c>
      <c r="G6" s="6" t="s">
        <v>23</v>
      </c>
      <c r="H6" s="6" t="s">
        <v>24</v>
      </c>
      <c r="I6" s="6" t="s">
        <v>36</v>
      </c>
      <c r="J6" s="12">
        <v>0</v>
      </c>
      <c r="K6" s="12">
        <f t="shared" si="0"/>
        <v>0</v>
      </c>
      <c r="L6" s="13">
        <v>0</v>
      </c>
      <c r="M6" s="13">
        <v>2.09</v>
      </c>
      <c r="N6" s="14">
        <f t="shared" si="1"/>
        <v>0</v>
      </c>
      <c r="O6" s="15">
        <v>1</v>
      </c>
      <c r="P6" s="16">
        <f t="shared" si="2"/>
        <v>1</v>
      </c>
      <c r="Q6" s="86" t="str">
        <f t="shared" si="3"/>
        <v>High then 10%</v>
      </c>
      <c r="R6" s="86" t="str">
        <f t="shared" si="4"/>
        <v>High Then 20%</v>
      </c>
    </row>
    <row r="7" spans="1:18" ht="15" customHeight="1">
      <c r="A7" s="86" t="s">
        <v>23</v>
      </c>
      <c r="B7" s="7" t="s">
        <v>24</v>
      </c>
      <c r="C7" s="6" t="s">
        <v>37</v>
      </c>
      <c r="D7" s="6" t="s">
        <v>38</v>
      </c>
      <c r="E7" s="6" t="s">
        <v>30</v>
      </c>
      <c r="F7" s="6" t="s">
        <v>22</v>
      </c>
      <c r="G7" s="6" t="s">
        <v>23</v>
      </c>
      <c r="H7" s="6" t="s">
        <v>24</v>
      </c>
      <c r="I7" s="6" t="s">
        <v>36</v>
      </c>
      <c r="J7" s="12">
        <v>0</v>
      </c>
      <c r="K7" s="12">
        <f t="shared" si="0"/>
        <v>0</v>
      </c>
      <c r="L7" s="13">
        <v>0</v>
      </c>
      <c r="M7" s="13">
        <v>8.67</v>
      </c>
      <c r="N7" s="14">
        <f t="shared" si="1"/>
        <v>0</v>
      </c>
      <c r="O7" s="15">
        <v>3</v>
      </c>
      <c r="P7" s="16">
        <f t="shared" si="2"/>
        <v>1</v>
      </c>
      <c r="Q7" s="86" t="str">
        <f t="shared" si="3"/>
        <v>High then 10%</v>
      </c>
      <c r="R7" s="86" t="str">
        <f t="shared" si="4"/>
        <v>High Then 20%</v>
      </c>
    </row>
    <row r="8" spans="1:18" ht="15" customHeight="1">
      <c r="A8" s="86" t="s">
        <v>23</v>
      </c>
      <c r="B8" s="7" t="s">
        <v>24</v>
      </c>
      <c r="C8" s="6" t="s">
        <v>39</v>
      </c>
      <c r="D8" s="6" t="s">
        <v>40</v>
      </c>
      <c r="E8" s="6" t="s">
        <v>30</v>
      </c>
      <c r="F8" s="6" t="s">
        <v>22</v>
      </c>
      <c r="G8" s="6" t="s">
        <v>23</v>
      </c>
      <c r="H8" s="6" t="s">
        <v>24</v>
      </c>
      <c r="I8" s="6" t="s">
        <v>36</v>
      </c>
      <c r="J8" s="12">
        <v>0</v>
      </c>
      <c r="K8" s="12">
        <f t="shared" si="0"/>
        <v>0</v>
      </c>
      <c r="L8" s="13">
        <v>0</v>
      </c>
      <c r="M8" s="13">
        <v>12.36</v>
      </c>
      <c r="N8" s="14">
        <f t="shared" si="1"/>
        <v>0</v>
      </c>
      <c r="O8" s="15">
        <v>6</v>
      </c>
      <c r="P8" s="16">
        <f t="shared" si="2"/>
        <v>1</v>
      </c>
      <c r="Q8" s="86" t="str">
        <f t="shared" si="3"/>
        <v>High then 10%</v>
      </c>
      <c r="R8" s="86" t="str">
        <f t="shared" si="4"/>
        <v>High Then 20%</v>
      </c>
    </row>
    <row r="9" spans="1:18" ht="15" customHeight="1">
      <c r="A9" s="86" t="s">
        <v>17</v>
      </c>
      <c r="B9" s="87" t="s">
        <v>1948</v>
      </c>
      <c r="C9" s="6" t="s">
        <v>41</v>
      </c>
      <c r="D9" s="6" t="s">
        <v>42</v>
      </c>
      <c r="E9" s="6" t="s">
        <v>30</v>
      </c>
      <c r="F9" s="6" t="s">
        <v>16</v>
      </c>
      <c r="G9" s="6" t="s">
        <v>43</v>
      </c>
      <c r="H9" s="6" t="s">
        <v>18</v>
      </c>
      <c r="I9" s="6" t="s">
        <v>44</v>
      </c>
      <c r="J9" s="12">
        <v>0</v>
      </c>
      <c r="K9" s="12">
        <f t="shared" si="0"/>
        <v>0</v>
      </c>
      <c r="L9" s="13">
        <v>0</v>
      </c>
      <c r="M9" s="13">
        <v>0</v>
      </c>
      <c r="N9" s="14">
        <f t="shared" si="1"/>
        <v>0</v>
      </c>
      <c r="O9" s="15">
        <v>2</v>
      </c>
      <c r="P9" s="16">
        <f t="shared" si="2"/>
        <v>1</v>
      </c>
      <c r="Q9" s="86" t="str">
        <f t="shared" si="3"/>
        <v>High then 10%</v>
      </c>
      <c r="R9" s="86" t="str">
        <f t="shared" si="4"/>
        <v>High Then 20%</v>
      </c>
    </row>
    <row r="10" spans="1:18" ht="15" customHeight="1">
      <c r="A10" s="86" t="s">
        <v>17</v>
      </c>
      <c r="B10" s="87" t="s">
        <v>1948</v>
      </c>
      <c r="C10" s="6" t="s">
        <v>45</v>
      </c>
      <c r="D10" s="6" t="s">
        <v>46</v>
      </c>
      <c r="E10" s="6" t="s">
        <v>30</v>
      </c>
      <c r="F10" s="6" t="s">
        <v>16</v>
      </c>
      <c r="G10" s="6" t="s">
        <v>43</v>
      </c>
      <c r="H10" s="6" t="s">
        <v>18</v>
      </c>
      <c r="I10" s="6" t="s">
        <v>44</v>
      </c>
      <c r="J10" s="12">
        <v>0</v>
      </c>
      <c r="K10" s="12">
        <f t="shared" si="0"/>
        <v>0</v>
      </c>
      <c r="L10" s="13">
        <v>0</v>
      </c>
      <c r="M10" s="13">
        <v>0</v>
      </c>
      <c r="N10" s="14">
        <f t="shared" si="1"/>
        <v>0</v>
      </c>
      <c r="O10" s="15">
        <v>27</v>
      </c>
      <c r="P10" s="16">
        <f t="shared" si="2"/>
        <v>1</v>
      </c>
      <c r="Q10" s="86" t="str">
        <f t="shared" si="3"/>
        <v>High then 10%</v>
      </c>
      <c r="R10" s="86" t="str">
        <f t="shared" si="4"/>
        <v>High Then 20%</v>
      </c>
    </row>
    <row r="11" spans="1:18" ht="15" customHeight="1">
      <c r="A11" s="86" t="s">
        <v>17</v>
      </c>
      <c r="B11" s="87" t="s">
        <v>1948</v>
      </c>
      <c r="C11" s="6" t="s">
        <v>47</v>
      </c>
      <c r="D11" s="6" t="s">
        <v>48</v>
      </c>
      <c r="E11" s="6" t="s">
        <v>30</v>
      </c>
      <c r="F11" s="6" t="s">
        <v>16</v>
      </c>
      <c r="G11" s="6" t="s">
        <v>43</v>
      </c>
      <c r="H11" s="6" t="s">
        <v>18</v>
      </c>
      <c r="I11" s="6" t="s">
        <v>44</v>
      </c>
      <c r="J11" s="12">
        <v>0</v>
      </c>
      <c r="K11" s="12">
        <f t="shared" si="0"/>
        <v>0</v>
      </c>
      <c r="L11" s="13">
        <v>0</v>
      </c>
      <c r="M11" s="13">
        <v>0</v>
      </c>
      <c r="N11" s="14">
        <f t="shared" si="1"/>
        <v>0</v>
      </c>
      <c r="O11" s="15">
        <v>91</v>
      </c>
      <c r="P11" s="16">
        <f t="shared" si="2"/>
        <v>1</v>
      </c>
      <c r="Q11" s="86" t="str">
        <f t="shared" si="3"/>
        <v>High then 10%</v>
      </c>
      <c r="R11" s="86" t="str">
        <f t="shared" si="4"/>
        <v>High Then 20%</v>
      </c>
    </row>
    <row r="12" spans="1:18" ht="15" customHeight="1">
      <c r="A12" s="86" t="s">
        <v>17</v>
      </c>
      <c r="B12" s="87" t="s">
        <v>1948</v>
      </c>
      <c r="C12" s="6" t="s">
        <v>49</v>
      </c>
      <c r="D12" s="6" t="s">
        <v>50</v>
      </c>
      <c r="E12" s="6" t="s">
        <v>30</v>
      </c>
      <c r="F12" s="6" t="s">
        <v>16</v>
      </c>
      <c r="G12" s="6" t="s">
        <v>43</v>
      </c>
      <c r="H12" s="6" t="s">
        <v>18</v>
      </c>
      <c r="I12" s="6" t="s">
        <v>44</v>
      </c>
      <c r="J12" s="12">
        <v>0</v>
      </c>
      <c r="K12" s="12">
        <f t="shared" si="0"/>
        <v>0</v>
      </c>
      <c r="L12" s="13">
        <v>0</v>
      </c>
      <c r="M12" s="13">
        <v>0</v>
      </c>
      <c r="N12" s="14">
        <f t="shared" si="1"/>
        <v>0</v>
      </c>
      <c r="O12" s="15">
        <v>102</v>
      </c>
      <c r="P12" s="16">
        <f t="shared" si="2"/>
        <v>1</v>
      </c>
      <c r="Q12" s="86" t="str">
        <f t="shared" si="3"/>
        <v>High then 10%</v>
      </c>
      <c r="R12" s="86" t="str">
        <f t="shared" si="4"/>
        <v>High Then 20%</v>
      </c>
    </row>
    <row r="13" spans="1:18" ht="15" customHeight="1">
      <c r="A13" s="86" t="s">
        <v>17</v>
      </c>
      <c r="B13" s="87" t="s">
        <v>1948</v>
      </c>
      <c r="C13" s="6" t="s">
        <v>51</v>
      </c>
      <c r="D13" s="6" t="s">
        <v>52</v>
      </c>
      <c r="E13" s="6" t="s">
        <v>30</v>
      </c>
      <c r="F13" s="6" t="s">
        <v>16</v>
      </c>
      <c r="G13" s="6" t="s">
        <v>43</v>
      </c>
      <c r="H13" s="6" t="s">
        <v>18</v>
      </c>
      <c r="I13" s="6" t="s">
        <v>44</v>
      </c>
      <c r="J13" s="12">
        <v>0</v>
      </c>
      <c r="K13" s="12">
        <f t="shared" si="0"/>
        <v>0</v>
      </c>
      <c r="L13" s="13">
        <v>0</v>
      </c>
      <c r="M13" s="13">
        <v>0</v>
      </c>
      <c r="N13" s="14">
        <f t="shared" si="1"/>
        <v>0</v>
      </c>
      <c r="O13" s="15">
        <v>97</v>
      </c>
      <c r="P13" s="16">
        <f t="shared" si="2"/>
        <v>1</v>
      </c>
      <c r="Q13" s="86" t="str">
        <f t="shared" si="3"/>
        <v>High then 10%</v>
      </c>
      <c r="R13" s="86" t="str">
        <f t="shared" si="4"/>
        <v>High Then 20%</v>
      </c>
    </row>
    <row r="14" spans="1:18" ht="15" customHeight="1">
      <c r="A14" s="86" t="s">
        <v>17</v>
      </c>
      <c r="B14" s="87" t="s">
        <v>1948</v>
      </c>
      <c r="C14" s="6" t="s">
        <v>53</v>
      </c>
      <c r="D14" s="6" t="s">
        <v>54</v>
      </c>
      <c r="E14" s="6" t="s">
        <v>30</v>
      </c>
      <c r="F14" s="6" t="s">
        <v>16</v>
      </c>
      <c r="G14" s="6" t="s">
        <v>43</v>
      </c>
      <c r="H14" s="6" t="s">
        <v>18</v>
      </c>
      <c r="I14" s="6" t="s">
        <v>55</v>
      </c>
      <c r="J14" s="12">
        <v>0</v>
      </c>
      <c r="K14" s="12">
        <f t="shared" si="0"/>
        <v>0</v>
      </c>
      <c r="L14" s="13">
        <v>0</v>
      </c>
      <c r="M14" s="13">
        <v>70.472999999999999</v>
      </c>
      <c r="N14" s="14">
        <f t="shared" si="1"/>
        <v>0</v>
      </c>
      <c r="O14" s="15">
        <v>40</v>
      </c>
      <c r="P14" s="16">
        <f t="shared" si="2"/>
        <v>1</v>
      </c>
      <c r="Q14" s="86" t="str">
        <f t="shared" si="3"/>
        <v>High then 10%</v>
      </c>
      <c r="R14" s="86" t="str">
        <f t="shared" si="4"/>
        <v>High Then 20%</v>
      </c>
    </row>
    <row r="15" spans="1:18" ht="15" customHeight="1">
      <c r="A15" s="86" t="s">
        <v>17</v>
      </c>
      <c r="B15" s="87" t="s">
        <v>1948</v>
      </c>
      <c r="C15" s="6" t="s">
        <v>56</v>
      </c>
      <c r="D15" s="6" t="s">
        <v>57</v>
      </c>
      <c r="E15" s="6" t="s">
        <v>30</v>
      </c>
      <c r="F15" s="6" t="s">
        <v>16</v>
      </c>
      <c r="G15" s="6" t="s">
        <v>43</v>
      </c>
      <c r="H15" s="6" t="s">
        <v>18</v>
      </c>
      <c r="I15" s="6" t="s">
        <v>58</v>
      </c>
      <c r="J15" s="12">
        <v>0</v>
      </c>
      <c r="K15" s="12">
        <f t="shared" si="0"/>
        <v>0</v>
      </c>
      <c r="L15" s="13">
        <v>0</v>
      </c>
      <c r="M15" s="13">
        <v>0</v>
      </c>
      <c r="N15" s="14">
        <f t="shared" si="1"/>
        <v>0</v>
      </c>
      <c r="O15" s="15">
        <v>40</v>
      </c>
      <c r="P15" s="16">
        <f t="shared" si="2"/>
        <v>1</v>
      </c>
      <c r="Q15" s="86" t="str">
        <f t="shared" si="3"/>
        <v>High then 10%</v>
      </c>
      <c r="R15" s="86" t="str">
        <f t="shared" si="4"/>
        <v>High Then 20%</v>
      </c>
    </row>
    <row r="16" spans="1:18" ht="15" customHeight="1">
      <c r="A16" s="86" t="s">
        <v>17</v>
      </c>
      <c r="B16" s="87" t="s">
        <v>1948</v>
      </c>
      <c r="C16" s="8" t="s">
        <v>56</v>
      </c>
      <c r="D16" s="8" t="s">
        <v>57</v>
      </c>
      <c r="E16" s="8" t="s">
        <v>30</v>
      </c>
      <c r="F16" s="6" t="s">
        <v>16</v>
      </c>
      <c r="G16" s="6" t="s">
        <v>17</v>
      </c>
      <c r="H16" s="6" t="s">
        <v>18</v>
      </c>
      <c r="I16" s="6" t="s">
        <v>58</v>
      </c>
      <c r="J16" s="12">
        <v>0</v>
      </c>
      <c r="K16" s="12">
        <f t="shared" si="0"/>
        <v>0</v>
      </c>
      <c r="L16" s="13">
        <v>0</v>
      </c>
      <c r="M16" s="13">
        <v>0</v>
      </c>
      <c r="N16" s="14">
        <f t="shared" si="1"/>
        <v>0</v>
      </c>
      <c r="O16" s="15">
        <v>12</v>
      </c>
      <c r="P16" s="16">
        <f t="shared" si="2"/>
        <v>1</v>
      </c>
      <c r="Q16" s="86" t="str">
        <f t="shared" si="3"/>
        <v>High then 10%</v>
      </c>
      <c r="R16" s="86" t="str">
        <f t="shared" si="4"/>
        <v>High Then 20%</v>
      </c>
    </row>
    <row r="17" spans="1:18" ht="15" customHeight="1">
      <c r="A17" s="86" t="s">
        <v>17</v>
      </c>
      <c r="B17" s="87" t="s">
        <v>1948</v>
      </c>
      <c r="C17" s="6" t="s">
        <v>59</v>
      </c>
      <c r="D17" s="6" t="s">
        <v>48</v>
      </c>
      <c r="E17" s="6" t="s">
        <v>30</v>
      </c>
      <c r="F17" s="6" t="s">
        <v>16</v>
      </c>
      <c r="G17" s="6" t="s">
        <v>43</v>
      </c>
      <c r="H17" s="6" t="s">
        <v>18</v>
      </c>
      <c r="I17" s="6" t="s">
        <v>58</v>
      </c>
      <c r="J17" s="12">
        <v>0</v>
      </c>
      <c r="K17" s="12">
        <f t="shared" si="0"/>
        <v>0</v>
      </c>
      <c r="L17" s="13">
        <v>0</v>
      </c>
      <c r="M17" s="13">
        <v>345.6</v>
      </c>
      <c r="N17" s="14">
        <f t="shared" si="1"/>
        <v>0</v>
      </c>
      <c r="O17" s="15">
        <v>160</v>
      </c>
      <c r="P17" s="16">
        <f t="shared" si="2"/>
        <v>1</v>
      </c>
      <c r="Q17" s="86" t="str">
        <f t="shared" si="3"/>
        <v>High then 10%</v>
      </c>
      <c r="R17" s="86" t="str">
        <f t="shared" si="4"/>
        <v>High Then 20%</v>
      </c>
    </row>
    <row r="18" spans="1:18" ht="15" customHeight="1">
      <c r="A18" s="86" t="s">
        <v>17</v>
      </c>
      <c r="B18" s="87" t="s">
        <v>1948</v>
      </c>
      <c r="C18" s="8" t="s">
        <v>59</v>
      </c>
      <c r="D18" s="8" t="s">
        <v>48</v>
      </c>
      <c r="E18" s="8" t="s">
        <v>30</v>
      </c>
      <c r="F18" s="6" t="s">
        <v>16</v>
      </c>
      <c r="G18" s="6" t="s">
        <v>17</v>
      </c>
      <c r="H18" s="6" t="s">
        <v>18</v>
      </c>
      <c r="I18" s="6" t="s">
        <v>58</v>
      </c>
      <c r="J18" s="12">
        <v>0</v>
      </c>
      <c r="K18" s="12">
        <f t="shared" si="0"/>
        <v>0</v>
      </c>
      <c r="L18" s="13">
        <v>0</v>
      </c>
      <c r="M18" s="13">
        <v>97.2</v>
      </c>
      <c r="N18" s="14">
        <f t="shared" si="1"/>
        <v>0</v>
      </c>
      <c r="O18" s="15">
        <v>45</v>
      </c>
      <c r="P18" s="16">
        <f t="shared" si="2"/>
        <v>1</v>
      </c>
      <c r="Q18" s="86" t="str">
        <f t="shared" si="3"/>
        <v>High then 10%</v>
      </c>
      <c r="R18" s="86" t="str">
        <f t="shared" si="4"/>
        <v>High Then 20%</v>
      </c>
    </row>
    <row r="19" spans="1:18" ht="15" customHeight="1">
      <c r="A19" s="86" t="s">
        <v>17</v>
      </c>
      <c r="B19" s="87" t="s">
        <v>1948</v>
      </c>
      <c r="C19" s="6" t="s">
        <v>60</v>
      </c>
      <c r="D19" s="6" t="s">
        <v>52</v>
      </c>
      <c r="E19" s="6" t="s">
        <v>30</v>
      </c>
      <c r="F19" s="6" t="s">
        <v>16</v>
      </c>
      <c r="G19" s="6" t="s">
        <v>43</v>
      </c>
      <c r="H19" s="6" t="s">
        <v>18</v>
      </c>
      <c r="I19" s="6" t="s">
        <v>58</v>
      </c>
      <c r="J19" s="12">
        <v>0</v>
      </c>
      <c r="K19" s="12">
        <f t="shared" si="0"/>
        <v>0</v>
      </c>
      <c r="L19" s="13">
        <v>0</v>
      </c>
      <c r="M19" s="13">
        <v>0</v>
      </c>
      <c r="N19" s="14">
        <f t="shared" si="1"/>
        <v>0</v>
      </c>
      <c r="O19" s="15">
        <v>34</v>
      </c>
      <c r="P19" s="16">
        <f t="shared" si="2"/>
        <v>1</v>
      </c>
      <c r="Q19" s="86" t="str">
        <f t="shared" si="3"/>
        <v>High then 10%</v>
      </c>
      <c r="R19" s="86" t="str">
        <f t="shared" si="4"/>
        <v>High Then 20%</v>
      </c>
    </row>
    <row r="20" spans="1:18" ht="15" customHeight="1">
      <c r="A20" s="86" t="s">
        <v>17</v>
      </c>
      <c r="B20" s="87" t="s">
        <v>1948</v>
      </c>
      <c r="C20" s="8" t="s">
        <v>60</v>
      </c>
      <c r="D20" s="8" t="s">
        <v>52</v>
      </c>
      <c r="E20" s="8" t="s">
        <v>30</v>
      </c>
      <c r="F20" s="6" t="s">
        <v>16</v>
      </c>
      <c r="G20" s="6" t="s">
        <v>17</v>
      </c>
      <c r="H20" s="6" t="s">
        <v>18</v>
      </c>
      <c r="I20" s="6" t="s">
        <v>58</v>
      </c>
      <c r="J20" s="12">
        <v>0</v>
      </c>
      <c r="K20" s="12">
        <f t="shared" si="0"/>
        <v>0</v>
      </c>
      <c r="L20" s="13">
        <v>0</v>
      </c>
      <c r="M20" s="13">
        <v>0</v>
      </c>
      <c r="N20" s="14">
        <f t="shared" si="1"/>
        <v>0</v>
      </c>
      <c r="O20" s="15">
        <v>11</v>
      </c>
      <c r="P20" s="16">
        <f t="shared" si="2"/>
        <v>1</v>
      </c>
      <c r="Q20" s="86" t="str">
        <f t="shared" si="3"/>
        <v>High then 10%</v>
      </c>
      <c r="R20" s="86" t="str">
        <f t="shared" si="4"/>
        <v>High Then 20%</v>
      </c>
    </row>
    <row r="21" spans="1:18" ht="15" customHeight="1">
      <c r="A21" s="86" t="s">
        <v>23</v>
      </c>
      <c r="B21" s="7" t="s">
        <v>24</v>
      </c>
      <c r="C21" s="6" t="s">
        <v>61</v>
      </c>
      <c r="D21" s="6" t="s">
        <v>62</v>
      </c>
      <c r="E21" s="6" t="s">
        <v>30</v>
      </c>
      <c r="F21" s="6" t="s">
        <v>22</v>
      </c>
      <c r="G21" s="6" t="s">
        <v>23</v>
      </c>
      <c r="H21" s="6" t="s">
        <v>24</v>
      </c>
      <c r="I21" s="6" t="s">
        <v>63</v>
      </c>
      <c r="J21" s="12">
        <v>0</v>
      </c>
      <c r="K21" s="12">
        <f t="shared" si="0"/>
        <v>0</v>
      </c>
      <c r="L21" s="13">
        <v>0</v>
      </c>
      <c r="M21" s="13">
        <v>0</v>
      </c>
      <c r="N21" s="14">
        <f t="shared" si="1"/>
        <v>0</v>
      </c>
      <c r="O21" s="15">
        <v>18</v>
      </c>
      <c r="P21" s="16">
        <f t="shared" si="2"/>
        <v>1</v>
      </c>
      <c r="Q21" s="86" t="str">
        <f t="shared" si="3"/>
        <v>High then 10%</v>
      </c>
      <c r="R21" s="86" t="str">
        <f t="shared" si="4"/>
        <v>High Then 20%</v>
      </c>
    </row>
    <row r="22" spans="1:18" ht="15" customHeight="1">
      <c r="A22" s="86" t="s">
        <v>23</v>
      </c>
      <c r="B22" s="7" t="s">
        <v>24</v>
      </c>
      <c r="C22" s="6" t="s">
        <v>64</v>
      </c>
      <c r="D22" s="6" t="s">
        <v>65</v>
      </c>
      <c r="E22" s="6" t="s">
        <v>30</v>
      </c>
      <c r="F22" s="6" t="s">
        <v>22</v>
      </c>
      <c r="G22" s="6" t="s">
        <v>23</v>
      </c>
      <c r="H22" s="6" t="s">
        <v>24</v>
      </c>
      <c r="I22" s="6" t="s">
        <v>63</v>
      </c>
      <c r="J22" s="12">
        <v>0</v>
      </c>
      <c r="K22" s="12">
        <f t="shared" si="0"/>
        <v>0</v>
      </c>
      <c r="L22" s="13">
        <v>0</v>
      </c>
      <c r="M22" s="13">
        <v>0</v>
      </c>
      <c r="N22" s="14">
        <f t="shared" si="1"/>
        <v>0</v>
      </c>
      <c r="O22" s="15">
        <v>4</v>
      </c>
      <c r="P22" s="16">
        <f t="shared" si="2"/>
        <v>1</v>
      </c>
      <c r="Q22" s="86" t="str">
        <f t="shared" si="3"/>
        <v>High then 10%</v>
      </c>
      <c r="R22" s="86" t="str">
        <f t="shared" si="4"/>
        <v>High Then 20%</v>
      </c>
    </row>
    <row r="23" spans="1:18" ht="15" customHeight="1">
      <c r="A23" s="86" t="s">
        <v>23</v>
      </c>
      <c r="B23" s="7" t="s">
        <v>24</v>
      </c>
      <c r="C23" s="6" t="s">
        <v>66</v>
      </c>
      <c r="D23" s="6" t="s">
        <v>67</v>
      </c>
      <c r="E23" s="6" t="s">
        <v>30</v>
      </c>
      <c r="F23" s="6" t="s">
        <v>22</v>
      </c>
      <c r="G23" s="6" t="s">
        <v>23</v>
      </c>
      <c r="H23" s="6" t="s">
        <v>24</v>
      </c>
      <c r="I23" s="6" t="s">
        <v>31</v>
      </c>
      <c r="J23" s="12">
        <v>0</v>
      </c>
      <c r="K23" s="12">
        <f t="shared" si="0"/>
        <v>0</v>
      </c>
      <c r="L23" s="13">
        <v>0</v>
      </c>
      <c r="M23" s="13">
        <v>230.323222222222</v>
      </c>
      <c r="N23" s="14">
        <f t="shared" si="1"/>
        <v>0</v>
      </c>
      <c r="O23" s="15">
        <v>73.5</v>
      </c>
      <c r="P23" s="16">
        <f t="shared" si="2"/>
        <v>1</v>
      </c>
      <c r="Q23" s="86" t="str">
        <f t="shared" si="3"/>
        <v>High then 10%</v>
      </c>
      <c r="R23" s="86" t="str">
        <f t="shared" si="4"/>
        <v>High Then 20%</v>
      </c>
    </row>
    <row r="24" spans="1:18" ht="15" customHeight="1">
      <c r="A24" s="86" t="s">
        <v>23</v>
      </c>
      <c r="B24" s="7" t="s">
        <v>24</v>
      </c>
      <c r="C24" s="6" t="s">
        <v>68</v>
      </c>
      <c r="D24" s="6" t="s">
        <v>69</v>
      </c>
      <c r="E24" s="6" t="s">
        <v>30</v>
      </c>
      <c r="F24" s="6" t="s">
        <v>22</v>
      </c>
      <c r="G24" s="6" t="s">
        <v>23</v>
      </c>
      <c r="H24" s="6" t="s">
        <v>24</v>
      </c>
      <c r="I24" s="6" t="s">
        <v>31</v>
      </c>
      <c r="J24" s="12">
        <v>0</v>
      </c>
      <c r="K24" s="12">
        <f t="shared" si="0"/>
        <v>0</v>
      </c>
      <c r="L24" s="13">
        <v>0</v>
      </c>
      <c r="M24" s="13">
        <v>375.12877453102499</v>
      </c>
      <c r="N24" s="14">
        <f t="shared" si="1"/>
        <v>0</v>
      </c>
      <c r="O24" s="15">
        <v>125</v>
      </c>
      <c r="P24" s="16">
        <f t="shared" si="2"/>
        <v>1</v>
      </c>
      <c r="Q24" s="86" t="str">
        <f t="shared" si="3"/>
        <v>High then 10%</v>
      </c>
      <c r="R24" s="86" t="str">
        <f t="shared" si="4"/>
        <v>High Then 20%</v>
      </c>
    </row>
    <row r="25" spans="1:18" ht="15" customHeight="1">
      <c r="A25" s="86" t="s">
        <v>23</v>
      </c>
      <c r="B25" s="7" t="s">
        <v>24</v>
      </c>
      <c r="C25" s="6" t="s">
        <v>70</v>
      </c>
      <c r="D25" s="6" t="s">
        <v>71</v>
      </c>
      <c r="E25" s="6" t="s">
        <v>30</v>
      </c>
      <c r="F25" s="6" t="s">
        <v>22</v>
      </c>
      <c r="G25" s="6" t="s">
        <v>23</v>
      </c>
      <c r="H25" s="6" t="s">
        <v>24</v>
      </c>
      <c r="I25" s="6" t="s">
        <v>31</v>
      </c>
      <c r="J25" s="12">
        <v>0</v>
      </c>
      <c r="K25" s="12">
        <f t="shared" si="0"/>
        <v>0</v>
      </c>
      <c r="L25" s="13">
        <v>0</v>
      </c>
      <c r="M25" s="13">
        <v>69.341111111111104</v>
      </c>
      <c r="N25" s="14">
        <f t="shared" si="1"/>
        <v>0</v>
      </c>
      <c r="O25" s="15">
        <v>59</v>
      </c>
      <c r="P25" s="16">
        <f t="shared" si="2"/>
        <v>1</v>
      </c>
      <c r="Q25" s="86" t="str">
        <f t="shared" si="3"/>
        <v>High then 10%</v>
      </c>
      <c r="R25" s="86" t="str">
        <f t="shared" si="4"/>
        <v>High Then 20%</v>
      </c>
    </row>
    <row r="26" spans="1:18" ht="15" customHeight="1">
      <c r="A26" s="86" t="s">
        <v>23</v>
      </c>
      <c r="B26" s="7" t="s">
        <v>24</v>
      </c>
      <c r="C26" s="6" t="s">
        <v>72</v>
      </c>
      <c r="D26" s="6" t="s">
        <v>73</v>
      </c>
      <c r="E26" s="6" t="s">
        <v>30</v>
      </c>
      <c r="F26" s="6" t="s">
        <v>22</v>
      </c>
      <c r="G26" s="6" t="s">
        <v>23</v>
      </c>
      <c r="H26" s="6" t="s">
        <v>24</v>
      </c>
      <c r="I26" s="6" t="s">
        <v>31</v>
      </c>
      <c r="J26" s="12">
        <v>0</v>
      </c>
      <c r="K26" s="12">
        <f t="shared" si="0"/>
        <v>0</v>
      </c>
      <c r="L26" s="13">
        <v>0</v>
      </c>
      <c r="M26" s="13">
        <v>33.906666666666702</v>
      </c>
      <c r="N26" s="14">
        <f t="shared" si="1"/>
        <v>0</v>
      </c>
      <c r="O26" s="15">
        <v>11</v>
      </c>
      <c r="P26" s="16">
        <f t="shared" si="2"/>
        <v>1</v>
      </c>
      <c r="Q26" s="86" t="str">
        <f t="shared" si="3"/>
        <v>High then 10%</v>
      </c>
      <c r="R26" s="86" t="str">
        <f t="shared" si="4"/>
        <v>High Then 20%</v>
      </c>
    </row>
    <row r="27" spans="1:18" ht="15" customHeight="1">
      <c r="A27" s="86" t="s">
        <v>17</v>
      </c>
      <c r="B27" s="87" t="s">
        <v>1948</v>
      </c>
      <c r="C27" s="6" t="s">
        <v>131</v>
      </c>
      <c r="D27" s="6" t="s">
        <v>132</v>
      </c>
      <c r="E27" s="6" t="s">
        <v>30</v>
      </c>
      <c r="F27" s="6" t="s">
        <v>16</v>
      </c>
      <c r="G27" s="6" t="s">
        <v>43</v>
      </c>
      <c r="H27" s="6" t="s">
        <v>18</v>
      </c>
      <c r="I27" s="6" t="s">
        <v>55</v>
      </c>
      <c r="J27" s="12">
        <v>0</v>
      </c>
      <c r="K27" s="12">
        <f t="shared" si="0"/>
        <v>0</v>
      </c>
      <c r="L27" s="13">
        <v>0</v>
      </c>
      <c r="M27" s="13">
        <v>824.12216105006098</v>
      </c>
      <c r="N27" s="14">
        <f t="shared" si="1"/>
        <v>0</v>
      </c>
      <c r="O27" s="15">
        <v>277</v>
      </c>
      <c r="P27" s="16">
        <f t="shared" si="2"/>
        <v>1</v>
      </c>
      <c r="Q27" s="86" t="str">
        <f t="shared" si="3"/>
        <v>High then 10%</v>
      </c>
      <c r="R27" s="86" t="str">
        <f t="shared" si="4"/>
        <v>High Then 20%</v>
      </c>
    </row>
    <row r="28" spans="1:18" ht="15" customHeight="1">
      <c r="A28" s="86" t="s">
        <v>17</v>
      </c>
      <c r="B28" s="87" t="s">
        <v>1948</v>
      </c>
      <c r="C28" s="6" t="s">
        <v>133</v>
      </c>
      <c r="D28" s="6" t="s">
        <v>134</v>
      </c>
      <c r="E28" s="6" t="s">
        <v>30</v>
      </c>
      <c r="F28" s="6" t="s">
        <v>16</v>
      </c>
      <c r="G28" s="6" t="s">
        <v>43</v>
      </c>
      <c r="H28" s="6" t="s">
        <v>18</v>
      </c>
      <c r="I28" s="6" t="s">
        <v>55</v>
      </c>
      <c r="J28" s="12">
        <v>0</v>
      </c>
      <c r="K28" s="12">
        <f t="shared" si="0"/>
        <v>0</v>
      </c>
      <c r="L28" s="13">
        <v>0</v>
      </c>
      <c r="M28" s="13">
        <v>197.993615384615</v>
      </c>
      <c r="N28" s="14">
        <f t="shared" si="1"/>
        <v>0</v>
      </c>
      <c r="O28" s="15">
        <v>36</v>
      </c>
      <c r="P28" s="16">
        <f t="shared" si="2"/>
        <v>1</v>
      </c>
      <c r="Q28" s="86" t="str">
        <f t="shared" si="3"/>
        <v>High then 10%</v>
      </c>
      <c r="R28" s="86" t="str">
        <f t="shared" si="4"/>
        <v>High Then 20%</v>
      </c>
    </row>
    <row r="29" spans="1:18" ht="15" customHeight="1">
      <c r="A29" s="86" t="s">
        <v>23</v>
      </c>
      <c r="B29" s="7" t="s">
        <v>24</v>
      </c>
      <c r="C29" s="6" t="s">
        <v>135</v>
      </c>
      <c r="D29" s="6" t="s">
        <v>136</v>
      </c>
      <c r="E29" s="6" t="s">
        <v>3</v>
      </c>
      <c r="F29" s="6" t="s">
        <v>22</v>
      </c>
      <c r="G29" s="6" t="s">
        <v>23</v>
      </c>
      <c r="H29" s="6" t="s">
        <v>24</v>
      </c>
      <c r="I29" s="6" t="s">
        <v>137</v>
      </c>
      <c r="J29" s="12">
        <v>770</v>
      </c>
      <c r="K29" s="12">
        <f t="shared" si="0"/>
        <v>677.6</v>
      </c>
      <c r="L29" s="13">
        <v>0</v>
      </c>
      <c r="M29" s="13">
        <v>178.44499999999999</v>
      </c>
      <c r="N29" s="14">
        <f t="shared" si="1"/>
        <v>92.4</v>
      </c>
      <c r="O29" s="15">
        <v>22</v>
      </c>
      <c r="P29" s="16">
        <f t="shared" si="2"/>
        <v>0.26334858323494698</v>
      </c>
      <c r="Q29" s="86" t="str">
        <f t="shared" si="3"/>
        <v>High then 10%</v>
      </c>
      <c r="R29" s="86" t="str">
        <f t="shared" si="4"/>
        <v>High Then 20%</v>
      </c>
    </row>
    <row r="30" spans="1:18" ht="15" customHeight="1">
      <c r="A30" s="86" t="s">
        <v>23</v>
      </c>
      <c r="B30" s="7" t="s">
        <v>24</v>
      </c>
      <c r="C30" s="6" t="s">
        <v>138</v>
      </c>
      <c r="D30" s="6" t="s">
        <v>139</v>
      </c>
      <c r="E30" s="6" t="s">
        <v>3</v>
      </c>
      <c r="F30" s="6" t="s">
        <v>22</v>
      </c>
      <c r="G30" s="6" t="s">
        <v>23</v>
      </c>
      <c r="H30" s="6" t="s">
        <v>24</v>
      </c>
      <c r="I30" s="6" t="s">
        <v>137</v>
      </c>
      <c r="J30" s="12">
        <v>3290</v>
      </c>
      <c r="K30" s="12">
        <f t="shared" si="0"/>
        <v>2895.2</v>
      </c>
      <c r="L30" s="13">
        <v>0</v>
      </c>
      <c r="M30" s="13">
        <v>731.64739316239297</v>
      </c>
      <c r="N30" s="14">
        <f t="shared" si="1"/>
        <v>394.8</v>
      </c>
      <c r="O30" s="15">
        <v>94</v>
      </c>
      <c r="P30" s="16">
        <f t="shared" si="2"/>
        <v>0.25271048396048401</v>
      </c>
      <c r="Q30" s="86" t="str">
        <f t="shared" si="3"/>
        <v>High then 10%</v>
      </c>
      <c r="R30" s="86" t="str">
        <f t="shared" si="4"/>
        <v>High Then 20%</v>
      </c>
    </row>
    <row r="31" spans="1:18" ht="15" customHeight="1">
      <c r="A31" s="86" t="s">
        <v>23</v>
      </c>
      <c r="B31" s="7" t="s">
        <v>24</v>
      </c>
      <c r="C31" s="6" t="s">
        <v>140</v>
      </c>
      <c r="D31" s="6" t="s">
        <v>141</v>
      </c>
      <c r="E31" s="6" t="s">
        <v>3</v>
      </c>
      <c r="F31" s="6" t="s">
        <v>22</v>
      </c>
      <c r="G31" s="6" t="s">
        <v>23</v>
      </c>
      <c r="H31" s="6" t="s">
        <v>24</v>
      </c>
      <c r="I31" s="6" t="s">
        <v>137</v>
      </c>
      <c r="J31" s="12">
        <v>13365</v>
      </c>
      <c r="K31" s="12">
        <f t="shared" si="0"/>
        <v>11776.149600000001</v>
      </c>
      <c r="L31" s="13">
        <v>124.58</v>
      </c>
      <c r="M31" s="13">
        <v>3217.4847077334998</v>
      </c>
      <c r="N31" s="14">
        <f t="shared" si="1"/>
        <v>1588.8504</v>
      </c>
      <c r="O31" s="15">
        <v>297</v>
      </c>
      <c r="P31" s="16">
        <f t="shared" si="2"/>
        <v>0.27322043426940701</v>
      </c>
      <c r="Q31" s="86" t="str">
        <f t="shared" si="3"/>
        <v>High then 10%</v>
      </c>
      <c r="R31" s="86" t="str">
        <f t="shared" si="4"/>
        <v>High Then 20%</v>
      </c>
    </row>
    <row r="32" spans="1:18" ht="15" customHeight="1">
      <c r="A32" s="86" t="s">
        <v>17</v>
      </c>
      <c r="B32" s="87" t="s">
        <v>184</v>
      </c>
      <c r="C32" s="6" t="s">
        <v>148</v>
      </c>
      <c r="D32" s="6" t="s">
        <v>149</v>
      </c>
      <c r="E32" s="6" t="s">
        <v>3</v>
      </c>
      <c r="F32" s="6" t="s">
        <v>16</v>
      </c>
      <c r="G32" s="6" t="s">
        <v>17</v>
      </c>
      <c r="H32" s="6" t="s">
        <v>150</v>
      </c>
      <c r="I32" s="6" t="s">
        <v>151</v>
      </c>
      <c r="J32" s="12">
        <v>5700</v>
      </c>
      <c r="K32" s="12">
        <f t="shared" si="0"/>
        <v>5016.1116000000002</v>
      </c>
      <c r="L32" s="13">
        <v>0.93</v>
      </c>
      <c r="M32" s="13">
        <v>632.74</v>
      </c>
      <c r="N32" s="14">
        <f t="shared" si="1"/>
        <v>683.88840000000005</v>
      </c>
      <c r="O32" s="15">
        <v>57</v>
      </c>
      <c r="P32" s="16">
        <f t="shared" si="2"/>
        <v>0.12614153161983099</v>
      </c>
      <c r="Q32" s="86" t="str">
        <f t="shared" si="3"/>
        <v>High then 10%</v>
      </c>
      <c r="R32" s="86" t="str">
        <f t="shared" si="4"/>
        <v>Low Then 20%</v>
      </c>
    </row>
    <row r="33" spans="1:18" ht="15" customHeight="1">
      <c r="A33" s="86" t="s">
        <v>156</v>
      </c>
      <c r="B33" s="87" t="s">
        <v>184</v>
      </c>
      <c r="C33" s="6" t="s">
        <v>152</v>
      </c>
      <c r="D33" s="6" t="s">
        <v>153</v>
      </c>
      <c r="E33" s="6" t="s">
        <v>3</v>
      </c>
      <c r="F33" s="6" t="s">
        <v>16</v>
      </c>
      <c r="G33" s="6" t="s">
        <v>17</v>
      </c>
      <c r="H33" s="6" t="s">
        <v>150</v>
      </c>
      <c r="I33" s="6" t="s">
        <v>151</v>
      </c>
      <c r="J33" s="12">
        <v>800</v>
      </c>
      <c r="K33" s="12">
        <f t="shared" si="0"/>
        <v>704</v>
      </c>
      <c r="L33" s="13">
        <v>0</v>
      </c>
      <c r="M33" s="13">
        <v>120.48</v>
      </c>
      <c r="N33" s="14">
        <f t="shared" si="1"/>
        <v>96</v>
      </c>
      <c r="O33" s="15">
        <v>4</v>
      </c>
      <c r="P33" s="16">
        <f t="shared" si="2"/>
        <v>0.171136363636364</v>
      </c>
      <c r="Q33" s="86" t="str">
        <f t="shared" si="3"/>
        <v>High then 10%</v>
      </c>
      <c r="R33" s="86" t="str">
        <f t="shared" si="4"/>
        <v>Low Then 20%</v>
      </c>
    </row>
    <row r="34" spans="1:18" ht="15" customHeight="1">
      <c r="A34" s="86" t="s">
        <v>156</v>
      </c>
      <c r="B34" s="87" t="s">
        <v>184</v>
      </c>
      <c r="C34" s="6" t="s">
        <v>154</v>
      </c>
      <c r="D34" s="6" t="s">
        <v>155</v>
      </c>
      <c r="E34" s="6" t="s">
        <v>3</v>
      </c>
      <c r="F34" s="6" t="s">
        <v>16</v>
      </c>
      <c r="G34" s="6" t="s">
        <v>17</v>
      </c>
      <c r="H34" s="6" t="s">
        <v>150</v>
      </c>
      <c r="I34" s="6" t="s">
        <v>151</v>
      </c>
      <c r="J34" s="12">
        <v>2700</v>
      </c>
      <c r="K34" s="12">
        <f t="shared" si="0"/>
        <v>2376</v>
      </c>
      <c r="L34" s="13">
        <v>0</v>
      </c>
      <c r="M34" s="13">
        <v>404.34</v>
      </c>
      <c r="N34" s="14">
        <f t="shared" si="1"/>
        <v>324</v>
      </c>
      <c r="O34" s="15">
        <v>30</v>
      </c>
      <c r="P34" s="16">
        <f t="shared" si="2"/>
        <v>0.17017676767676801</v>
      </c>
      <c r="Q34" s="86" t="str">
        <f t="shared" si="3"/>
        <v>High then 10%</v>
      </c>
      <c r="R34" s="86" t="str">
        <f t="shared" si="4"/>
        <v>Low Then 20%</v>
      </c>
    </row>
    <row r="35" spans="1:18" ht="15" customHeight="1">
      <c r="A35" s="86" t="s">
        <v>156</v>
      </c>
      <c r="B35" s="87" t="s">
        <v>184</v>
      </c>
      <c r="C35" s="8" t="s">
        <v>154</v>
      </c>
      <c r="D35" s="8" t="s">
        <v>155</v>
      </c>
      <c r="E35" s="8" t="s">
        <v>3</v>
      </c>
      <c r="F35" s="6" t="s">
        <v>16</v>
      </c>
      <c r="G35" s="6" t="s">
        <v>156</v>
      </c>
      <c r="H35" s="6" t="s">
        <v>150</v>
      </c>
      <c r="I35" s="6" t="s">
        <v>151</v>
      </c>
      <c r="J35" s="12">
        <v>900</v>
      </c>
      <c r="K35" s="12">
        <f t="shared" si="0"/>
        <v>792</v>
      </c>
      <c r="L35" s="13">
        <v>0</v>
      </c>
      <c r="M35" s="13">
        <v>131.25</v>
      </c>
      <c r="N35" s="14">
        <f t="shared" si="1"/>
        <v>108</v>
      </c>
      <c r="O35" s="15">
        <v>10</v>
      </c>
      <c r="P35" s="16">
        <f t="shared" si="2"/>
        <v>0.16571969696969699</v>
      </c>
      <c r="Q35" s="86" t="str">
        <f t="shared" si="3"/>
        <v>High then 10%</v>
      </c>
      <c r="R35" s="86" t="str">
        <f t="shared" si="4"/>
        <v>Low Then 20%</v>
      </c>
    </row>
    <row r="36" spans="1:18" ht="15" customHeight="1">
      <c r="A36" s="86" t="s">
        <v>156</v>
      </c>
      <c r="B36" s="87" t="s">
        <v>184</v>
      </c>
      <c r="C36" s="6" t="s">
        <v>157</v>
      </c>
      <c r="D36" s="6" t="s">
        <v>158</v>
      </c>
      <c r="E36" s="6" t="s">
        <v>3</v>
      </c>
      <c r="F36" s="6" t="s">
        <v>16</v>
      </c>
      <c r="G36" s="6" t="s">
        <v>17</v>
      </c>
      <c r="H36" s="6" t="s">
        <v>150</v>
      </c>
      <c r="I36" s="6" t="s">
        <v>151</v>
      </c>
      <c r="J36" s="12">
        <v>1440</v>
      </c>
      <c r="K36" s="12">
        <f t="shared" si="0"/>
        <v>1267.6715999999999</v>
      </c>
      <c r="L36" s="13">
        <v>3.93</v>
      </c>
      <c r="M36" s="13">
        <v>183.45</v>
      </c>
      <c r="N36" s="14">
        <f t="shared" si="1"/>
        <v>172.32839999999999</v>
      </c>
      <c r="O36" s="15">
        <v>16</v>
      </c>
      <c r="P36" s="16">
        <f t="shared" si="2"/>
        <v>0.14471413574304301</v>
      </c>
      <c r="Q36" s="86" t="str">
        <f t="shared" si="3"/>
        <v>High then 10%</v>
      </c>
      <c r="R36" s="86" t="str">
        <f t="shared" si="4"/>
        <v>Low Then 20%</v>
      </c>
    </row>
    <row r="37" spans="1:18" ht="15" customHeight="1">
      <c r="A37" s="86" t="s">
        <v>156</v>
      </c>
      <c r="B37" s="87" t="s">
        <v>184</v>
      </c>
      <c r="C37" s="6" t="s">
        <v>159</v>
      </c>
      <c r="D37" s="6" t="s">
        <v>160</v>
      </c>
      <c r="E37" s="6" t="s">
        <v>3</v>
      </c>
      <c r="F37" s="6" t="s">
        <v>16</v>
      </c>
      <c r="G37" s="6" t="s">
        <v>17</v>
      </c>
      <c r="H37" s="6" t="s">
        <v>150</v>
      </c>
      <c r="I37" s="6" t="s">
        <v>151</v>
      </c>
      <c r="J37" s="12">
        <v>4950</v>
      </c>
      <c r="K37" s="12">
        <f t="shared" si="0"/>
        <v>4356.0276000000003</v>
      </c>
      <c r="L37" s="13">
        <v>0.23</v>
      </c>
      <c r="M37" s="13">
        <v>746.21</v>
      </c>
      <c r="N37" s="14">
        <f t="shared" si="1"/>
        <v>593.97239999999999</v>
      </c>
      <c r="O37" s="15">
        <v>55</v>
      </c>
      <c r="P37" s="16">
        <f t="shared" si="2"/>
        <v>0.17130515885620201</v>
      </c>
      <c r="Q37" s="86" t="str">
        <f t="shared" si="3"/>
        <v>High then 10%</v>
      </c>
      <c r="R37" s="86" t="str">
        <f t="shared" si="4"/>
        <v>Low Then 20%</v>
      </c>
    </row>
    <row r="38" spans="1:18" ht="15" customHeight="1">
      <c r="A38" s="86" t="s">
        <v>156</v>
      </c>
      <c r="B38" s="87" t="s">
        <v>184</v>
      </c>
      <c r="C38" s="6" t="s">
        <v>161</v>
      </c>
      <c r="D38" s="6" t="s">
        <v>162</v>
      </c>
      <c r="E38" s="6" t="s">
        <v>3</v>
      </c>
      <c r="F38" s="6" t="s">
        <v>16</v>
      </c>
      <c r="G38" s="6" t="s">
        <v>17</v>
      </c>
      <c r="H38" s="6" t="s">
        <v>150</v>
      </c>
      <c r="I38" s="6" t="s">
        <v>151</v>
      </c>
      <c r="J38" s="12">
        <v>1300</v>
      </c>
      <c r="K38" s="12">
        <f t="shared" si="0"/>
        <v>1144</v>
      </c>
      <c r="L38" s="13">
        <v>0</v>
      </c>
      <c r="M38" s="13">
        <v>211.61</v>
      </c>
      <c r="N38" s="14">
        <f t="shared" si="1"/>
        <v>156</v>
      </c>
      <c r="O38" s="15">
        <v>13</v>
      </c>
      <c r="P38" s="16">
        <f t="shared" si="2"/>
        <v>0.184973776223776</v>
      </c>
      <c r="Q38" s="86" t="str">
        <f t="shared" si="3"/>
        <v>High then 10%</v>
      </c>
      <c r="R38" s="86" t="str">
        <f t="shared" si="4"/>
        <v>Low Then 20%</v>
      </c>
    </row>
    <row r="39" spans="1:18" ht="15" customHeight="1">
      <c r="A39" s="6" t="s">
        <v>156</v>
      </c>
      <c r="B39" s="7" t="s">
        <v>165</v>
      </c>
      <c r="C39" s="6" t="s">
        <v>163</v>
      </c>
      <c r="D39" s="6" t="s">
        <v>164</v>
      </c>
      <c r="E39" s="6" t="s">
        <v>3</v>
      </c>
      <c r="F39" s="6" t="s">
        <v>16</v>
      </c>
      <c r="G39" s="6" t="s">
        <v>156</v>
      </c>
      <c r="H39" s="6" t="s">
        <v>165</v>
      </c>
      <c r="I39" s="6" t="s">
        <v>166</v>
      </c>
      <c r="J39" s="12">
        <v>660</v>
      </c>
      <c r="K39" s="12">
        <f t="shared" si="0"/>
        <v>580.79999999999995</v>
      </c>
      <c r="L39" s="13">
        <v>0</v>
      </c>
      <c r="M39" s="13">
        <v>102.8</v>
      </c>
      <c r="N39" s="14">
        <f t="shared" si="1"/>
        <v>79.2</v>
      </c>
      <c r="O39" s="15">
        <v>22</v>
      </c>
      <c r="P39" s="16">
        <f t="shared" si="2"/>
        <v>0.17699724517906301</v>
      </c>
      <c r="Q39" s="86" t="str">
        <f t="shared" si="3"/>
        <v>High then 10%</v>
      </c>
      <c r="R39" s="86" t="str">
        <f t="shared" si="4"/>
        <v>Low Then 20%</v>
      </c>
    </row>
    <row r="40" spans="1:18" ht="15" customHeight="1">
      <c r="A40" s="6" t="s">
        <v>156</v>
      </c>
      <c r="B40" s="7" t="s">
        <v>165</v>
      </c>
      <c r="C40" s="6" t="s">
        <v>167</v>
      </c>
      <c r="D40" s="6" t="s">
        <v>168</v>
      </c>
      <c r="E40" s="6" t="s">
        <v>3</v>
      </c>
      <c r="F40" s="6" t="s">
        <v>16</v>
      </c>
      <c r="G40" s="6" t="s">
        <v>156</v>
      </c>
      <c r="H40" s="6" t="s">
        <v>165</v>
      </c>
      <c r="I40" s="6" t="s">
        <v>166</v>
      </c>
      <c r="J40" s="12">
        <v>200</v>
      </c>
      <c r="K40" s="12">
        <f t="shared" si="0"/>
        <v>180.24799999999999</v>
      </c>
      <c r="L40" s="13">
        <v>35.4</v>
      </c>
      <c r="M40" s="13">
        <v>44.02</v>
      </c>
      <c r="N40" s="14">
        <f t="shared" si="1"/>
        <v>19.751999999999999</v>
      </c>
      <c r="O40" s="15">
        <v>10</v>
      </c>
      <c r="P40" s="16">
        <f t="shared" si="2"/>
        <v>0.24421907593981601</v>
      </c>
      <c r="Q40" s="86" t="str">
        <f t="shared" si="3"/>
        <v>High then 10%</v>
      </c>
      <c r="R40" s="86" t="str">
        <f t="shared" si="4"/>
        <v>High Then 20%</v>
      </c>
    </row>
    <row r="41" spans="1:18" ht="15" customHeight="1">
      <c r="A41" s="6" t="s">
        <v>156</v>
      </c>
      <c r="B41" s="7" t="s">
        <v>165</v>
      </c>
      <c r="C41" s="8" t="s">
        <v>169</v>
      </c>
      <c r="D41" s="8" t="s">
        <v>170</v>
      </c>
      <c r="E41" s="8" t="s">
        <v>3</v>
      </c>
      <c r="F41" s="6" t="s">
        <v>16</v>
      </c>
      <c r="G41" s="6" t="s">
        <v>156</v>
      </c>
      <c r="H41" s="6" t="s">
        <v>165</v>
      </c>
      <c r="I41" s="6" t="s">
        <v>171</v>
      </c>
      <c r="J41" s="12">
        <v>2000</v>
      </c>
      <c r="K41" s="12">
        <f t="shared" si="0"/>
        <v>1761.5924</v>
      </c>
      <c r="L41" s="13">
        <v>13.27</v>
      </c>
      <c r="M41" s="13">
        <v>42.5</v>
      </c>
      <c r="N41" s="14">
        <f t="shared" si="1"/>
        <v>238.4076</v>
      </c>
      <c r="O41" s="15">
        <v>1</v>
      </c>
      <c r="P41" s="16">
        <f t="shared" si="2"/>
        <v>2.41258988174563E-2</v>
      </c>
      <c r="Q41" s="86" t="str">
        <f t="shared" si="3"/>
        <v>Low Then 10%</v>
      </c>
      <c r="R41" s="86" t="str">
        <f t="shared" si="4"/>
        <v>Low Then 20%</v>
      </c>
    </row>
    <row r="42" spans="1:18" ht="15" customHeight="1">
      <c r="A42" s="6" t="s">
        <v>156</v>
      </c>
      <c r="B42" s="7" t="s">
        <v>165</v>
      </c>
      <c r="C42" s="6" t="s">
        <v>175</v>
      </c>
      <c r="D42" s="6" t="s">
        <v>176</v>
      </c>
      <c r="E42" s="6" t="s">
        <v>3</v>
      </c>
      <c r="F42" s="6" t="s">
        <v>16</v>
      </c>
      <c r="G42" s="6" t="s">
        <v>156</v>
      </c>
      <c r="H42" s="6" t="s">
        <v>165</v>
      </c>
      <c r="I42" s="6" t="s">
        <v>177</v>
      </c>
      <c r="J42" s="12">
        <v>1125</v>
      </c>
      <c r="K42" s="12">
        <f t="shared" si="0"/>
        <v>999.20640000000003</v>
      </c>
      <c r="L42" s="13">
        <v>76.72</v>
      </c>
      <c r="M42" s="13">
        <v>228.11199999999999</v>
      </c>
      <c r="N42" s="14">
        <f t="shared" si="1"/>
        <v>125.7936</v>
      </c>
      <c r="O42" s="15">
        <v>4.5</v>
      </c>
      <c r="P42" s="16">
        <f t="shared" si="2"/>
        <v>0.22829317346246</v>
      </c>
      <c r="Q42" s="86" t="str">
        <f t="shared" si="3"/>
        <v>High then 10%</v>
      </c>
      <c r="R42" s="86" t="str">
        <f t="shared" si="4"/>
        <v>High Then 20%</v>
      </c>
    </row>
    <row r="43" spans="1:18" ht="15" customHeight="1">
      <c r="A43" s="6" t="s">
        <v>156</v>
      </c>
      <c r="B43" s="7" t="s">
        <v>165</v>
      </c>
      <c r="C43" s="6" t="s">
        <v>178</v>
      </c>
      <c r="D43" s="6" t="s">
        <v>179</v>
      </c>
      <c r="E43" s="6" t="s">
        <v>3</v>
      </c>
      <c r="F43" s="6" t="s">
        <v>16</v>
      </c>
      <c r="G43" s="6" t="s">
        <v>156</v>
      </c>
      <c r="H43" s="6" t="s">
        <v>165</v>
      </c>
      <c r="I43" s="6" t="s">
        <v>180</v>
      </c>
      <c r="J43" s="12">
        <v>825</v>
      </c>
      <c r="K43" s="12">
        <f t="shared" si="0"/>
        <v>728.42880000000002</v>
      </c>
      <c r="L43" s="13">
        <v>20.239999999999998</v>
      </c>
      <c r="M43" s="13">
        <v>193.69</v>
      </c>
      <c r="N43" s="14">
        <f t="shared" si="1"/>
        <v>96.571200000000005</v>
      </c>
      <c r="O43" s="15">
        <v>16.5</v>
      </c>
      <c r="P43" s="16">
        <f t="shared" si="2"/>
        <v>0.265901073653321</v>
      </c>
      <c r="Q43" s="86" t="str">
        <f t="shared" si="3"/>
        <v>High then 10%</v>
      </c>
      <c r="R43" s="86" t="str">
        <f t="shared" si="4"/>
        <v>High Then 20%</v>
      </c>
    </row>
    <row r="44" spans="1:18" ht="15" customHeight="1">
      <c r="A44" s="86" t="s">
        <v>17</v>
      </c>
      <c r="B44" s="7" t="s">
        <v>184</v>
      </c>
      <c r="C44" s="6" t="s">
        <v>181</v>
      </c>
      <c r="D44" s="6" t="s">
        <v>182</v>
      </c>
      <c r="E44" s="6" t="s">
        <v>3</v>
      </c>
      <c r="F44" s="6" t="s">
        <v>16</v>
      </c>
      <c r="G44" s="6" t="s">
        <v>17</v>
      </c>
      <c r="H44" s="6" t="s">
        <v>183</v>
      </c>
      <c r="I44" s="6" t="s">
        <v>184</v>
      </c>
      <c r="J44" s="12">
        <v>990</v>
      </c>
      <c r="K44" s="12">
        <f t="shared" si="0"/>
        <v>871.2</v>
      </c>
      <c r="L44" s="13">
        <v>0</v>
      </c>
      <c r="M44" s="13">
        <v>129.88999999999999</v>
      </c>
      <c r="N44" s="14">
        <f t="shared" si="1"/>
        <v>118.8</v>
      </c>
      <c r="O44" s="15">
        <v>11</v>
      </c>
      <c r="P44" s="16">
        <f t="shared" si="2"/>
        <v>0.149093204775023</v>
      </c>
      <c r="Q44" s="86" t="str">
        <f t="shared" si="3"/>
        <v>High then 10%</v>
      </c>
      <c r="R44" s="86" t="str">
        <f t="shared" si="4"/>
        <v>Low Then 20%</v>
      </c>
    </row>
    <row r="45" spans="1:18" ht="15" customHeight="1">
      <c r="A45" s="86" t="s">
        <v>156</v>
      </c>
      <c r="B45" s="7" t="s">
        <v>184</v>
      </c>
      <c r="C45" s="6" t="s">
        <v>185</v>
      </c>
      <c r="D45" s="6" t="s">
        <v>186</v>
      </c>
      <c r="E45" s="6" t="s">
        <v>3</v>
      </c>
      <c r="F45" s="6" t="s">
        <v>16</v>
      </c>
      <c r="G45" s="6" t="s">
        <v>156</v>
      </c>
      <c r="H45" s="6" t="s">
        <v>183</v>
      </c>
      <c r="I45" s="6" t="s">
        <v>184</v>
      </c>
      <c r="J45" s="12">
        <v>180</v>
      </c>
      <c r="K45" s="12">
        <f t="shared" si="0"/>
        <v>158.4</v>
      </c>
      <c r="L45" s="13">
        <v>0</v>
      </c>
      <c r="M45" s="13">
        <v>8.7200000000000006</v>
      </c>
      <c r="N45" s="14">
        <f t="shared" si="1"/>
        <v>21.6</v>
      </c>
      <c r="O45" s="15">
        <v>2</v>
      </c>
      <c r="P45" s="16">
        <f t="shared" si="2"/>
        <v>5.50505050505051E-2</v>
      </c>
      <c r="Q45" s="86" t="str">
        <f t="shared" si="3"/>
        <v>Low Then 10%</v>
      </c>
      <c r="R45" s="86" t="str">
        <f t="shared" si="4"/>
        <v>Low Then 20%</v>
      </c>
    </row>
    <row r="46" spans="1:18" ht="15" customHeight="1">
      <c r="A46" s="86" t="s">
        <v>156</v>
      </c>
      <c r="B46" s="7" t="s">
        <v>184</v>
      </c>
      <c r="C46" s="6" t="s">
        <v>189</v>
      </c>
      <c r="D46" s="6" t="s">
        <v>190</v>
      </c>
      <c r="E46" s="6" t="s">
        <v>3</v>
      </c>
      <c r="F46" s="6" t="s">
        <v>16</v>
      </c>
      <c r="G46" s="6" t="s">
        <v>156</v>
      </c>
      <c r="H46" s="6" t="s">
        <v>183</v>
      </c>
      <c r="I46" s="6" t="s">
        <v>184</v>
      </c>
      <c r="J46" s="12">
        <v>720</v>
      </c>
      <c r="K46" s="12">
        <f t="shared" si="0"/>
        <v>633.6</v>
      </c>
      <c r="L46" s="13">
        <v>0</v>
      </c>
      <c r="M46" s="13">
        <v>41.99</v>
      </c>
      <c r="N46" s="14">
        <f t="shared" si="1"/>
        <v>86.4</v>
      </c>
      <c r="O46" s="15">
        <v>8</v>
      </c>
      <c r="P46" s="16">
        <f t="shared" si="2"/>
        <v>6.6272095959596003E-2</v>
      </c>
      <c r="Q46" s="86" t="str">
        <f t="shared" si="3"/>
        <v>Low Then 10%</v>
      </c>
      <c r="R46" s="86" t="str">
        <f t="shared" si="4"/>
        <v>Low Then 20%</v>
      </c>
    </row>
    <row r="47" spans="1:18" ht="15" customHeight="1">
      <c r="A47" s="86" t="s">
        <v>156</v>
      </c>
      <c r="B47" s="7" t="s">
        <v>184</v>
      </c>
      <c r="C47" s="6" t="s">
        <v>191</v>
      </c>
      <c r="D47" s="6" t="s">
        <v>192</v>
      </c>
      <c r="E47" s="6" t="s">
        <v>3</v>
      </c>
      <c r="F47" s="6" t="s">
        <v>16</v>
      </c>
      <c r="G47" s="6" t="s">
        <v>156</v>
      </c>
      <c r="H47" s="6" t="s">
        <v>183</v>
      </c>
      <c r="I47" s="6" t="s">
        <v>184</v>
      </c>
      <c r="J47" s="12">
        <v>810</v>
      </c>
      <c r="K47" s="12">
        <f t="shared" si="0"/>
        <v>712.8</v>
      </c>
      <c r="L47" s="13">
        <v>0</v>
      </c>
      <c r="M47" s="13">
        <v>152.03</v>
      </c>
      <c r="N47" s="14">
        <f t="shared" si="1"/>
        <v>97.2</v>
      </c>
      <c r="O47" s="15">
        <v>9</v>
      </c>
      <c r="P47" s="16">
        <f t="shared" si="2"/>
        <v>0.213285634118967</v>
      </c>
      <c r="Q47" s="86" t="str">
        <f t="shared" si="3"/>
        <v>High then 10%</v>
      </c>
      <c r="R47" s="86" t="str">
        <f t="shared" si="4"/>
        <v>High Then 20%</v>
      </c>
    </row>
    <row r="48" spans="1:18" ht="15" customHeight="1">
      <c r="A48" s="86" t="s">
        <v>156</v>
      </c>
      <c r="B48" s="7" t="s">
        <v>184</v>
      </c>
      <c r="C48" s="6" t="s">
        <v>193</v>
      </c>
      <c r="D48" s="6" t="s">
        <v>194</v>
      </c>
      <c r="E48" s="6" t="s">
        <v>3</v>
      </c>
      <c r="F48" s="6" t="s">
        <v>16</v>
      </c>
      <c r="G48" s="6" t="s">
        <v>156</v>
      </c>
      <c r="H48" s="6" t="s">
        <v>183</v>
      </c>
      <c r="I48" s="6" t="s">
        <v>184</v>
      </c>
      <c r="J48" s="12">
        <v>90</v>
      </c>
      <c r="K48" s="12">
        <f t="shared" si="0"/>
        <v>79.2</v>
      </c>
      <c r="L48" s="13">
        <v>0</v>
      </c>
      <c r="M48" s="13">
        <v>14.16</v>
      </c>
      <c r="N48" s="14">
        <f t="shared" si="1"/>
        <v>10.8</v>
      </c>
      <c r="O48" s="15">
        <v>1</v>
      </c>
      <c r="P48" s="16">
        <f t="shared" si="2"/>
        <v>0.178787878787879</v>
      </c>
      <c r="Q48" s="86" t="str">
        <f t="shared" si="3"/>
        <v>High then 10%</v>
      </c>
      <c r="R48" s="86" t="str">
        <f t="shared" si="4"/>
        <v>Low Then 20%</v>
      </c>
    </row>
    <row r="49" spans="1:18" ht="15" customHeight="1">
      <c r="A49" s="86" t="s">
        <v>23</v>
      </c>
      <c r="B49" s="7" t="s">
        <v>184</v>
      </c>
      <c r="C49" s="6" t="s">
        <v>195</v>
      </c>
      <c r="D49" s="6" t="s">
        <v>196</v>
      </c>
      <c r="E49" s="6" t="s">
        <v>3</v>
      </c>
      <c r="F49" s="6" t="s">
        <v>22</v>
      </c>
      <c r="G49" s="6" t="s">
        <v>23</v>
      </c>
      <c r="H49" s="6" t="s">
        <v>183</v>
      </c>
      <c r="I49" s="6" t="s">
        <v>184</v>
      </c>
      <c r="J49" s="12">
        <v>1800</v>
      </c>
      <c r="K49" s="12">
        <f t="shared" si="0"/>
        <v>1584</v>
      </c>
      <c r="L49" s="13">
        <v>0</v>
      </c>
      <c r="M49" s="13">
        <v>109.98</v>
      </c>
      <c r="N49" s="14">
        <f t="shared" si="1"/>
        <v>216</v>
      </c>
      <c r="O49" s="15">
        <v>10</v>
      </c>
      <c r="P49" s="16">
        <f t="shared" si="2"/>
        <v>6.9431818181818206E-2</v>
      </c>
      <c r="Q49" s="86" t="str">
        <f t="shared" si="3"/>
        <v>Low Then 10%</v>
      </c>
      <c r="R49" s="86" t="str">
        <f t="shared" si="4"/>
        <v>Low Then 20%</v>
      </c>
    </row>
    <row r="50" spans="1:18" ht="15" customHeight="1">
      <c r="A50" s="86" t="s">
        <v>156</v>
      </c>
      <c r="B50" s="7" t="s">
        <v>184</v>
      </c>
      <c r="C50" s="6" t="s">
        <v>197</v>
      </c>
      <c r="D50" s="6" t="s">
        <v>198</v>
      </c>
      <c r="E50" s="6" t="s">
        <v>3</v>
      </c>
      <c r="F50" s="6" t="s">
        <v>16</v>
      </c>
      <c r="G50" s="6" t="s">
        <v>17</v>
      </c>
      <c r="H50" s="6" t="s">
        <v>183</v>
      </c>
      <c r="I50" s="6" t="s">
        <v>184</v>
      </c>
      <c r="J50" s="12">
        <v>300</v>
      </c>
      <c r="K50" s="12">
        <f t="shared" si="0"/>
        <v>264</v>
      </c>
      <c r="L50" s="13">
        <v>0</v>
      </c>
      <c r="M50" s="13">
        <v>15.01</v>
      </c>
      <c r="N50" s="14">
        <f t="shared" si="1"/>
        <v>36</v>
      </c>
      <c r="O50" s="15">
        <v>2</v>
      </c>
      <c r="P50" s="16">
        <f t="shared" si="2"/>
        <v>5.6856060606060597E-2</v>
      </c>
      <c r="Q50" s="86" t="str">
        <f t="shared" si="3"/>
        <v>Low Then 10%</v>
      </c>
      <c r="R50" s="86" t="str">
        <f t="shared" si="4"/>
        <v>Low Then 20%</v>
      </c>
    </row>
    <row r="51" spans="1:18" ht="15" customHeight="1">
      <c r="A51" s="86" t="s">
        <v>17</v>
      </c>
      <c r="B51" s="7" t="s">
        <v>184</v>
      </c>
      <c r="C51" s="6" t="s">
        <v>199</v>
      </c>
      <c r="D51" s="6" t="s">
        <v>200</v>
      </c>
      <c r="E51" s="6" t="s">
        <v>3</v>
      </c>
      <c r="F51" s="6" t="s">
        <v>16</v>
      </c>
      <c r="G51" s="6" t="s">
        <v>17</v>
      </c>
      <c r="H51" s="6" t="s">
        <v>183</v>
      </c>
      <c r="I51" s="6" t="s">
        <v>184</v>
      </c>
      <c r="J51" s="12">
        <v>120</v>
      </c>
      <c r="K51" s="12">
        <f t="shared" si="0"/>
        <v>105.6</v>
      </c>
      <c r="L51" s="13">
        <v>0</v>
      </c>
      <c r="M51" s="13">
        <v>14.37</v>
      </c>
      <c r="N51" s="14">
        <f t="shared" si="1"/>
        <v>14.4</v>
      </c>
      <c r="O51" s="15">
        <v>1</v>
      </c>
      <c r="P51" s="16">
        <f t="shared" si="2"/>
        <v>0.13607954545454501</v>
      </c>
      <c r="Q51" s="86" t="str">
        <f t="shared" si="3"/>
        <v>High then 10%</v>
      </c>
      <c r="R51" s="86" t="str">
        <f t="shared" si="4"/>
        <v>Low Then 20%</v>
      </c>
    </row>
    <row r="52" spans="1:18" ht="15" customHeight="1">
      <c r="A52" s="6" t="s">
        <v>16</v>
      </c>
      <c r="B52" s="87" t="s">
        <v>1949</v>
      </c>
      <c r="C52" s="6" t="s">
        <v>224</v>
      </c>
      <c r="D52" s="6" t="s">
        <v>225</v>
      </c>
      <c r="E52" s="6" t="s">
        <v>3</v>
      </c>
      <c r="F52" s="6" t="s">
        <v>16</v>
      </c>
      <c r="G52" s="6" t="s">
        <v>17</v>
      </c>
      <c r="H52" s="6" t="s">
        <v>226</v>
      </c>
      <c r="I52" s="6" t="s">
        <v>227</v>
      </c>
      <c r="J52" s="12">
        <v>300</v>
      </c>
      <c r="K52" s="12">
        <f t="shared" si="0"/>
        <v>264.07080000000002</v>
      </c>
      <c r="L52" s="13">
        <v>0.59</v>
      </c>
      <c r="M52" s="13">
        <v>58.21</v>
      </c>
      <c r="N52" s="14">
        <f t="shared" si="1"/>
        <v>35.929200000000002</v>
      </c>
      <c r="O52" s="15">
        <v>20</v>
      </c>
      <c r="P52" s="16">
        <f t="shared" si="2"/>
        <v>0.22043330803708699</v>
      </c>
      <c r="Q52" s="86" t="str">
        <f t="shared" si="3"/>
        <v>High then 10%</v>
      </c>
      <c r="R52" s="86" t="str">
        <f t="shared" si="4"/>
        <v>High Then 20%</v>
      </c>
    </row>
    <row r="53" spans="1:18" ht="15" customHeight="1">
      <c r="A53" s="6" t="s">
        <v>16</v>
      </c>
      <c r="B53" s="87" t="s">
        <v>1949</v>
      </c>
      <c r="C53" s="6" t="s">
        <v>228</v>
      </c>
      <c r="D53" s="6" t="s">
        <v>229</v>
      </c>
      <c r="E53" s="6" t="s">
        <v>3</v>
      </c>
      <c r="F53" s="6" t="s">
        <v>16</v>
      </c>
      <c r="G53" s="6" t="s">
        <v>17</v>
      </c>
      <c r="H53" s="6" t="s">
        <v>226</v>
      </c>
      <c r="I53" s="6" t="s">
        <v>230</v>
      </c>
      <c r="J53" s="12">
        <v>440</v>
      </c>
      <c r="K53" s="12">
        <f t="shared" si="0"/>
        <v>387.2</v>
      </c>
      <c r="L53" s="13">
        <v>0</v>
      </c>
      <c r="M53" s="13">
        <v>38.67</v>
      </c>
      <c r="N53" s="14">
        <f t="shared" si="1"/>
        <v>52.8</v>
      </c>
      <c r="O53" s="15">
        <v>8</v>
      </c>
      <c r="P53" s="16">
        <f t="shared" si="2"/>
        <v>9.9870867768595106E-2</v>
      </c>
      <c r="Q53" s="86" t="str">
        <f t="shared" si="3"/>
        <v>Low Then 10%</v>
      </c>
      <c r="R53" s="86" t="str">
        <f t="shared" si="4"/>
        <v>Low Then 20%</v>
      </c>
    </row>
    <row r="54" spans="1:18" ht="15" customHeight="1">
      <c r="A54" s="6" t="s">
        <v>16</v>
      </c>
      <c r="B54" s="87" t="s">
        <v>1949</v>
      </c>
      <c r="C54" s="6" t="s">
        <v>231</v>
      </c>
      <c r="D54" s="6" t="s">
        <v>232</v>
      </c>
      <c r="E54" s="6" t="s">
        <v>3</v>
      </c>
      <c r="F54" s="6" t="s">
        <v>16</v>
      </c>
      <c r="G54" s="6" t="s">
        <v>17</v>
      </c>
      <c r="H54" s="6" t="s">
        <v>226</v>
      </c>
      <c r="I54" s="6" t="s">
        <v>233</v>
      </c>
      <c r="J54" s="12">
        <v>495</v>
      </c>
      <c r="K54" s="12">
        <f t="shared" si="0"/>
        <v>435.65640000000002</v>
      </c>
      <c r="L54" s="13">
        <v>0.47</v>
      </c>
      <c r="M54" s="13">
        <v>96.91</v>
      </c>
      <c r="N54" s="14">
        <f t="shared" si="1"/>
        <v>59.343600000000002</v>
      </c>
      <c r="O54" s="15">
        <v>9</v>
      </c>
      <c r="P54" s="16">
        <f t="shared" si="2"/>
        <v>0.222445945933538</v>
      </c>
      <c r="Q54" s="86" t="str">
        <f t="shared" si="3"/>
        <v>High then 10%</v>
      </c>
      <c r="R54" s="86" t="str">
        <f t="shared" si="4"/>
        <v>High Then 20%</v>
      </c>
    </row>
    <row r="55" spans="1:18" ht="15" customHeight="1">
      <c r="A55" s="6" t="s">
        <v>16</v>
      </c>
      <c r="B55" s="87" t="s">
        <v>1949</v>
      </c>
      <c r="C55" s="6" t="s">
        <v>234</v>
      </c>
      <c r="D55" s="6" t="s">
        <v>235</v>
      </c>
      <c r="E55" s="6" t="s">
        <v>3</v>
      </c>
      <c r="F55" s="6" t="s">
        <v>16</v>
      </c>
      <c r="G55" s="6" t="s">
        <v>17</v>
      </c>
      <c r="H55" s="6" t="s">
        <v>226</v>
      </c>
      <c r="I55" s="6" t="s">
        <v>233</v>
      </c>
      <c r="J55" s="12">
        <v>550</v>
      </c>
      <c r="K55" s="12">
        <f t="shared" si="0"/>
        <v>484.03719999999998</v>
      </c>
      <c r="L55" s="13">
        <v>0.31</v>
      </c>
      <c r="M55" s="13">
        <v>76.61</v>
      </c>
      <c r="N55" s="14">
        <f t="shared" si="1"/>
        <v>65.962800000000001</v>
      </c>
      <c r="O55" s="15">
        <v>10</v>
      </c>
      <c r="P55" s="16">
        <f t="shared" si="2"/>
        <v>0.15827295918578199</v>
      </c>
      <c r="Q55" s="86" t="str">
        <f t="shared" si="3"/>
        <v>High then 10%</v>
      </c>
      <c r="R55" s="86" t="str">
        <f t="shared" si="4"/>
        <v>Low Then 20%</v>
      </c>
    </row>
    <row r="56" spans="1:18" ht="15" customHeight="1">
      <c r="A56" s="6" t="s">
        <v>16</v>
      </c>
      <c r="B56" s="87" t="s">
        <v>1949</v>
      </c>
      <c r="C56" s="6" t="s">
        <v>236</v>
      </c>
      <c r="D56" s="6" t="s">
        <v>237</v>
      </c>
      <c r="E56" s="6" t="s">
        <v>3</v>
      </c>
      <c r="F56" s="6" t="s">
        <v>16</v>
      </c>
      <c r="G56" s="6" t="s">
        <v>17</v>
      </c>
      <c r="H56" s="6" t="s">
        <v>226</v>
      </c>
      <c r="I56" s="6" t="s">
        <v>233</v>
      </c>
      <c r="J56" s="12">
        <v>600.6</v>
      </c>
      <c r="K56" s="12">
        <f t="shared" si="0"/>
        <v>529.0104</v>
      </c>
      <c r="L56" s="13">
        <v>4.0199999999999996</v>
      </c>
      <c r="M56" s="13">
        <v>167.25</v>
      </c>
      <c r="N56" s="14">
        <f t="shared" si="1"/>
        <v>71.589600000000004</v>
      </c>
      <c r="O56" s="15">
        <v>27.3</v>
      </c>
      <c r="P56" s="16">
        <f t="shared" si="2"/>
        <v>0.31615635533819397</v>
      </c>
      <c r="Q56" s="86" t="str">
        <f t="shared" si="3"/>
        <v>High then 10%</v>
      </c>
      <c r="R56" s="86" t="str">
        <f t="shared" si="4"/>
        <v>High Then 20%</v>
      </c>
    </row>
    <row r="57" spans="1:18" ht="15" customHeight="1">
      <c r="A57" s="6" t="s">
        <v>16</v>
      </c>
      <c r="B57" s="87" t="s">
        <v>1949</v>
      </c>
      <c r="C57" s="6" t="s">
        <v>238</v>
      </c>
      <c r="D57" s="6" t="s">
        <v>239</v>
      </c>
      <c r="E57" s="6" t="s">
        <v>3</v>
      </c>
      <c r="F57" s="6" t="s">
        <v>16</v>
      </c>
      <c r="G57" s="6" t="s">
        <v>17</v>
      </c>
      <c r="H57" s="6" t="s">
        <v>226</v>
      </c>
      <c r="I57" s="6" t="s">
        <v>240</v>
      </c>
      <c r="J57" s="12">
        <v>935</v>
      </c>
      <c r="K57" s="12">
        <f t="shared" si="0"/>
        <v>823.09400000000005</v>
      </c>
      <c r="L57" s="13">
        <v>2.4500000000000002</v>
      </c>
      <c r="M57" s="13">
        <v>204.67</v>
      </c>
      <c r="N57" s="14">
        <f t="shared" si="1"/>
        <v>111.90600000000001</v>
      </c>
      <c r="O57" s="15">
        <v>11</v>
      </c>
      <c r="P57" s="16">
        <f t="shared" si="2"/>
        <v>0.248659326881255</v>
      </c>
      <c r="Q57" s="86" t="str">
        <f t="shared" si="3"/>
        <v>High then 10%</v>
      </c>
      <c r="R57" s="86" t="str">
        <f t="shared" si="4"/>
        <v>High Then 20%</v>
      </c>
    </row>
    <row r="58" spans="1:18" ht="15" customHeight="1">
      <c r="A58" s="6" t="s">
        <v>16</v>
      </c>
      <c r="B58" s="87" t="s">
        <v>1949</v>
      </c>
      <c r="C58" s="6" t="s">
        <v>241</v>
      </c>
      <c r="D58" s="6" t="s">
        <v>242</v>
      </c>
      <c r="E58" s="6" t="s">
        <v>3</v>
      </c>
      <c r="F58" s="6" t="s">
        <v>16</v>
      </c>
      <c r="G58" s="6" t="s">
        <v>17</v>
      </c>
      <c r="H58" s="6" t="s">
        <v>226</v>
      </c>
      <c r="I58" s="6" t="s">
        <v>240</v>
      </c>
      <c r="J58" s="12">
        <v>715</v>
      </c>
      <c r="K58" s="12">
        <f t="shared" si="0"/>
        <v>629.41</v>
      </c>
      <c r="L58" s="13">
        <v>1.75</v>
      </c>
      <c r="M58" s="13">
        <v>92.62</v>
      </c>
      <c r="N58" s="14">
        <f t="shared" si="1"/>
        <v>85.59</v>
      </c>
      <c r="O58" s="15">
        <v>11</v>
      </c>
      <c r="P58" s="16">
        <f t="shared" si="2"/>
        <v>0.14715368360845901</v>
      </c>
      <c r="Q58" s="86" t="str">
        <f t="shared" si="3"/>
        <v>High then 10%</v>
      </c>
      <c r="R58" s="86" t="str">
        <f t="shared" si="4"/>
        <v>Low Then 20%</v>
      </c>
    </row>
    <row r="59" spans="1:18" ht="15" customHeight="1">
      <c r="A59" s="6" t="s">
        <v>16</v>
      </c>
      <c r="B59" s="87" t="s">
        <v>1949</v>
      </c>
      <c r="C59" s="6" t="s">
        <v>243</v>
      </c>
      <c r="D59" s="6" t="s">
        <v>244</v>
      </c>
      <c r="E59" s="6" t="s">
        <v>3</v>
      </c>
      <c r="F59" s="6" t="s">
        <v>16</v>
      </c>
      <c r="G59" s="6" t="s">
        <v>17</v>
      </c>
      <c r="H59" s="6" t="s">
        <v>226</v>
      </c>
      <c r="I59" s="6" t="s">
        <v>245</v>
      </c>
      <c r="J59" s="12">
        <v>1650</v>
      </c>
      <c r="K59" s="12">
        <f t="shared" si="0"/>
        <v>1452.12</v>
      </c>
      <c r="L59" s="13">
        <v>1</v>
      </c>
      <c r="M59" s="13">
        <v>337.73</v>
      </c>
      <c r="N59" s="14">
        <f t="shared" si="1"/>
        <v>197.88</v>
      </c>
      <c r="O59" s="15">
        <v>22</v>
      </c>
      <c r="P59" s="16">
        <f t="shared" si="2"/>
        <v>0.23257719747679301</v>
      </c>
      <c r="Q59" s="86" t="str">
        <f t="shared" si="3"/>
        <v>High then 10%</v>
      </c>
      <c r="R59" s="86" t="str">
        <f t="shared" si="4"/>
        <v>High Then 20%</v>
      </c>
    </row>
    <row r="60" spans="1:18" ht="15" customHeight="1">
      <c r="A60" s="6" t="s">
        <v>16</v>
      </c>
      <c r="B60" s="87" t="s">
        <v>1949</v>
      </c>
      <c r="C60" s="6" t="s">
        <v>246</v>
      </c>
      <c r="D60" s="6" t="s">
        <v>247</v>
      </c>
      <c r="E60" s="6" t="s">
        <v>3</v>
      </c>
      <c r="F60" s="6" t="s">
        <v>16</v>
      </c>
      <c r="G60" s="6" t="s">
        <v>17</v>
      </c>
      <c r="H60" s="6" t="s">
        <v>226</v>
      </c>
      <c r="I60" s="6" t="s">
        <v>245</v>
      </c>
      <c r="J60" s="12">
        <v>5700</v>
      </c>
      <c r="K60" s="12">
        <f t="shared" si="0"/>
        <v>5017.0655999999999</v>
      </c>
      <c r="L60" s="13">
        <v>8.8800000000000008</v>
      </c>
      <c r="M60" s="13">
        <v>1448.7</v>
      </c>
      <c r="N60" s="14">
        <f t="shared" si="1"/>
        <v>682.93439999999998</v>
      </c>
      <c r="O60" s="15">
        <v>60</v>
      </c>
      <c r="P60" s="16">
        <f t="shared" si="2"/>
        <v>0.28875444642382198</v>
      </c>
      <c r="Q60" s="86" t="str">
        <f t="shared" si="3"/>
        <v>High then 10%</v>
      </c>
      <c r="R60" s="86" t="str">
        <f t="shared" si="4"/>
        <v>High Then 20%</v>
      </c>
    </row>
    <row r="61" spans="1:18" ht="15" customHeight="1">
      <c r="A61" s="6" t="s">
        <v>16</v>
      </c>
      <c r="B61" s="87" t="s">
        <v>1949</v>
      </c>
      <c r="C61" s="6" t="s">
        <v>248</v>
      </c>
      <c r="D61" s="6" t="s">
        <v>249</v>
      </c>
      <c r="E61" s="6" t="s">
        <v>3</v>
      </c>
      <c r="F61" s="6" t="s">
        <v>16</v>
      </c>
      <c r="G61" s="6" t="s">
        <v>17</v>
      </c>
      <c r="H61" s="6" t="s">
        <v>226</v>
      </c>
      <c r="I61" s="6" t="s">
        <v>245</v>
      </c>
      <c r="J61" s="12">
        <v>225</v>
      </c>
      <c r="K61" s="12">
        <f t="shared" si="0"/>
        <v>206.45760000000001</v>
      </c>
      <c r="L61" s="13">
        <v>70.48</v>
      </c>
      <c r="M61" s="13">
        <v>138.49</v>
      </c>
      <c r="N61" s="14">
        <f t="shared" si="1"/>
        <v>18.542400000000001</v>
      </c>
      <c r="O61" s="15">
        <v>15</v>
      </c>
      <c r="P61" s="16">
        <f t="shared" si="2"/>
        <v>0.67079148454694804</v>
      </c>
      <c r="Q61" s="86" t="str">
        <f t="shared" si="3"/>
        <v>High then 10%</v>
      </c>
      <c r="R61" s="86" t="str">
        <f t="shared" si="4"/>
        <v>High Then 20%</v>
      </c>
    </row>
    <row r="62" spans="1:18" ht="15" customHeight="1">
      <c r="A62" s="86" t="s">
        <v>17</v>
      </c>
      <c r="B62" s="87" t="s">
        <v>1948</v>
      </c>
      <c r="C62" s="6" t="s">
        <v>250</v>
      </c>
      <c r="D62" s="6" t="s">
        <v>251</v>
      </c>
      <c r="E62" s="6" t="s">
        <v>3</v>
      </c>
      <c r="F62" s="6" t="s">
        <v>16</v>
      </c>
      <c r="G62" s="6" t="s">
        <v>17</v>
      </c>
      <c r="H62" s="6" t="s">
        <v>18</v>
      </c>
      <c r="I62" s="6" t="s">
        <v>252</v>
      </c>
      <c r="J62" s="12">
        <v>725</v>
      </c>
      <c r="K62" s="12">
        <f t="shared" si="0"/>
        <v>638.57719999999995</v>
      </c>
      <c r="L62" s="13">
        <v>4.8099999999999996</v>
      </c>
      <c r="M62" s="13">
        <v>98.84</v>
      </c>
      <c r="N62" s="14">
        <f t="shared" si="1"/>
        <v>86.422799999999995</v>
      </c>
      <c r="O62" s="15">
        <v>1</v>
      </c>
      <c r="P62" s="16">
        <f t="shared" si="2"/>
        <v>0.15478159884192499</v>
      </c>
      <c r="Q62" s="86" t="str">
        <f t="shared" si="3"/>
        <v>High then 10%</v>
      </c>
      <c r="R62" s="86" t="str">
        <f t="shared" si="4"/>
        <v>Low Then 20%</v>
      </c>
    </row>
    <row r="63" spans="1:18" ht="15" customHeight="1">
      <c r="A63" s="86" t="s">
        <v>17</v>
      </c>
      <c r="B63" s="87" t="s">
        <v>1948</v>
      </c>
      <c r="C63" s="6" t="s">
        <v>253</v>
      </c>
      <c r="D63" s="6" t="s">
        <v>254</v>
      </c>
      <c r="E63" s="6" t="s">
        <v>3</v>
      </c>
      <c r="F63" s="6" t="s">
        <v>16</v>
      </c>
      <c r="G63" s="6" t="s">
        <v>17</v>
      </c>
      <c r="H63" s="6" t="s">
        <v>18</v>
      </c>
      <c r="I63" s="6" t="s">
        <v>252</v>
      </c>
      <c r="J63" s="12">
        <v>2100</v>
      </c>
      <c r="K63" s="12">
        <f t="shared" si="0"/>
        <v>1849.2936</v>
      </c>
      <c r="L63" s="13">
        <v>10.78</v>
      </c>
      <c r="M63" s="13">
        <v>1555.02</v>
      </c>
      <c r="N63" s="14">
        <f t="shared" si="1"/>
        <v>250.7064</v>
      </c>
      <c r="O63" s="15">
        <v>3</v>
      </c>
      <c r="P63" s="16">
        <f t="shared" si="2"/>
        <v>0.84087242826125597</v>
      </c>
      <c r="Q63" s="86" t="str">
        <f t="shared" si="3"/>
        <v>High then 10%</v>
      </c>
      <c r="R63" s="86" t="str">
        <f t="shared" si="4"/>
        <v>High Then 20%</v>
      </c>
    </row>
    <row r="64" spans="1:18" ht="15" customHeight="1">
      <c r="A64" s="86" t="s">
        <v>17</v>
      </c>
      <c r="B64" s="87" t="s">
        <v>1948</v>
      </c>
      <c r="C64" s="6" t="s">
        <v>255</v>
      </c>
      <c r="D64" s="6" t="s">
        <v>256</v>
      </c>
      <c r="E64" s="6" t="s">
        <v>3</v>
      </c>
      <c r="F64" s="6" t="s">
        <v>16</v>
      </c>
      <c r="G64" s="6" t="s">
        <v>17</v>
      </c>
      <c r="H64" s="6" t="s">
        <v>18</v>
      </c>
      <c r="I64" s="6" t="s">
        <v>252</v>
      </c>
      <c r="J64" s="12">
        <v>1350</v>
      </c>
      <c r="K64" s="12">
        <f t="shared" si="0"/>
        <v>1188.0696</v>
      </c>
      <c r="L64" s="13">
        <v>0.57999999999999996</v>
      </c>
      <c r="M64" s="13">
        <v>454.78</v>
      </c>
      <c r="N64" s="14">
        <f t="shared" si="1"/>
        <v>161.93039999999999</v>
      </c>
      <c r="O64" s="15">
        <v>3</v>
      </c>
      <c r="P64" s="16">
        <f t="shared" si="2"/>
        <v>0.38278902178794899</v>
      </c>
      <c r="Q64" s="86" t="str">
        <f t="shared" si="3"/>
        <v>High then 10%</v>
      </c>
      <c r="R64" s="86" t="str">
        <f t="shared" si="4"/>
        <v>High Then 20%</v>
      </c>
    </row>
    <row r="65" spans="1:18" ht="15" customHeight="1">
      <c r="A65" s="6" t="s">
        <v>16</v>
      </c>
      <c r="B65" s="87" t="s">
        <v>1949</v>
      </c>
      <c r="C65" s="6" t="s">
        <v>257</v>
      </c>
      <c r="D65" s="6" t="s">
        <v>258</v>
      </c>
      <c r="E65" s="6" t="s">
        <v>3</v>
      </c>
      <c r="F65" s="6" t="s">
        <v>16</v>
      </c>
      <c r="G65" s="6" t="s">
        <v>17</v>
      </c>
      <c r="H65" s="6" t="s">
        <v>226</v>
      </c>
      <c r="I65" s="6" t="s">
        <v>259</v>
      </c>
      <c r="J65" s="12">
        <v>450</v>
      </c>
      <c r="K65" s="12">
        <f t="shared" si="0"/>
        <v>396.02159999999998</v>
      </c>
      <c r="L65" s="13">
        <v>0.18</v>
      </c>
      <c r="M65" s="13">
        <v>41.29</v>
      </c>
      <c r="N65" s="14">
        <f t="shared" si="1"/>
        <v>53.978400000000001</v>
      </c>
      <c r="O65" s="15">
        <v>10</v>
      </c>
      <c r="P65" s="16">
        <f t="shared" si="2"/>
        <v>0.104261989750054</v>
      </c>
      <c r="Q65" s="86" t="str">
        <f t="shared" si="3"/>
        <v>High then 10%</v>
      </c>
      <c r="R65" s="86" t="str">
        <f t="shared" si="4"/>
        <v>Low Then 20%</v>
      </c>
    </row>
    <row r="66" spans="1:18" ht="15" customHeight="1">
      <c r="A66" s="6" t="s">
        <v>16</v>
      </c>
      <c r="B66" s="87" t="s">
        <v>1949</v>
      </c>
      <c r="C66" s="6" t="s">
        <v>260</v>
      </c>
      <c r="D66" s="6" t="s">
        <v>261</v>
      </c>
      <c r="E66" s="6" t="s">
        <v>3</v>
      </c>
      <c r="F66" s="6" t="s">
        <v>16</v>
      </c>
      <c r="G66" s="6" t="s">
        <v>17</v>
      </c>
      <c r="H66" s="6" t="s">
        <v>226</v>
      </c>
      <c r="I66" s="6" t="s">
        <v>259</v>
      </c>
      <c r="J66" s="12">
        <v>10440</v>
      </c>
      <c r="K66" s="12">
        <f t="shared" si="0"/>
        <v>9209.3315999999995</v>
      </c>
      <c r="L66" s="13">
        <v>184.43</v>
      </c>
      <c r="M66" s="13">
        <v>894.775120879121</v>
      </c>
      <c r="N66" s="14">
        <f t="shared" si="1"/>
        <v>1230.6684</v>
      </c>
      <c r="O66" s="15">
        <v>348</v>
      </c>
      <c r="P66" s="16">
        <f t="shared" si="2"/>
        <v>9.7159615892115497E-2</v>
      </c>
      <c r="Q66" s="86" t="str">
        <f t="shared" si="3"/>
        <v>Low Then 10%</v>
      </c>
      <c r="R66" s="86" t="str">
        <f t="shared" si="4"/>
        <v>Low Then 20%</v>
      </c>
    </row>
    <row r="67" spans="1:18" ht="15" customHeight="1">
      <c r="A67" s="6" t="s">
        <v>16</v>
      </c>
      <c r="B67" s="87" t="s">
        <v>1949</v>
      </c>
      <c r="C67" s="6" t="s">
        <v>262</v>
      </c>
      <c r="D67" s="6" t="s">
        <v>263</v>
      </c>
      <c r="E67" s="6" t="s">
        <v>3</v>
      </c>
      <c r="F67" s="6" t="s">
        <v>16</v>
      </c>
      <c r="G67" s="6" t="s">
        <v>17</v>
      </c>
      <c r="H67" s="6" t="s">
        <v>226</v>
      </c>
      <c r="I67" s="6" t="s">
        <v>259</v>
      </c>
      <c r="J67" s="12">
        <v>390</v>
      </c>
      <c r="K67" s="12">
        <f t="shared" ref="K67:K130" si="5">J67-N67</f>
        <v>343.29599999999999</v>
      </c>
      <c r="L67" s="13">
        <v>0.8</v>
      </c>
      <c r="M67" s="13">
        <v>50.07</v>
      </c>
      <c r="N67" s="14">
        <f t="shared" ref="N67:N130" si="6">(J67-L67)*12%</f>
        <v>46.704000000000001</v>
      </c>
      <c r="O67" s="15">
        <v>6</v>
      </c>
      <c r="P67" s="16">
        <f t="shared" ref="P67:P130" si="7">IFERROR(M67/K67,100%)</f>
        <v>0.145850810961969</v>
      </c>
      <c r="Q67" s="86" t="str">
        <f t="shared" ref="Q67:Q130" si="8">IF(P67&gt;10%,"High then 10%","Low Then 10%")</f>
        <v>High then 10%</v>
      </c>
      <c r="R67" s="86" t="str">
        <f t="shared" ref="R67:R130" si="9">IF(P67&gt;20%,"High Then 20%","Low Then 20%")</f>
        <v>Low Then 20%</v>
      </c>
    </row>
    <row r="68" spans="1:18" ht="15" customHeight="1">
      <c r="A68" s="86" t="s">
        <v>23</v>
      </c>
      <c r="B68" s="7" t="s">
        <v>271</v>
      </c>
      <c r="C68" s="6" t="s">
        <v>268</v>
      </c>
      <c r="D68" s="6" t="s">
        <v>269</v>
      </c>
      <c r="E68" s="6" t="s">
        <v>3</v>
      </c>
      <c r="F68" s="6" t="s">
        <v>22</v>
      </c>
      <c r="G68" s="6" t="s">
        <v>23</v>
      </c>
      <c r="H68" s="6" t="s">
        <v>270</v>
      </c>
      <c r="I68" s="6" t="s">
        <v>271</v>
      </c>
      <c r="J68" s="12">
        <v>3225</v>
      </c>
      <c r="K68" s="12">
        <f t="shared" si="5"/>
        <v>2838.12</v>
      </c>
      <c r="L68" s="13">
        <v>1</v>
      </c>
      <c r="M68" s="13">
        <v>471.3</v>
      </c>
      <c r="N68" s="14">
        <f t="shared" si="6"/>
        <v>386.88</v>
      </c>
      <c r="O68" s="15">
        <v>43</v>
      </c>
      <c r="P68" s="16">
        <f t="shared" si="7"/>
        <v>0.16606063168576399</v>
      </c>
      <c r="Q68" s="86" t="str">
        <f t="shared" si="8"/>
        <v>High then 10%</v>
      </c>
      <c r="R68" s="86" t="str">
        <f t="shared" si="9"/>
        <v>Low Then 20%</v>
      </c>
    </row>
    <row r="69" spans="1:18" ht="15" customHeight="1">
      <c r="A69" s="86" t="s">
        <v>23</v>
      </c>
      <c r="B69" s="7" t="s">
        <v>271</v>
      </c>
      <c r="C69" s="6" t="s">
        <v>272</v>
      </c>
      <c r="D69" s="6" t="s">
        <v>273</v>
      </c>
      <c r="E69" s="6" t="s">
        <v>3</v>
      </c>
      <c r="F69" s="6" t="s">
        <v>22</v>
      </c>
      <c r="G69" s="6" t="s">
        <v>23</v>
      </c>
      <c r="H69" s="6" t="s">
        <v>270</v>
      </c>
      <c r="I69" s="6" t="s">
        <v>271</v>
      </c>
      <c r="J69" s="12">
        <v>3990</v>
      </c>
      <c r="K69" s="12">
        <f t="shared" si="5"/>
        <v>3511.2</v>
      </c>
      <c r="L69" s="13">
        <v>0</v>
      </c>
      <c r="M69" s="13">
        <v>481.74</v>
      </c>
      <c r="N69" s="14">
        <f t="shared" si="6"/>
        <v>478.8</v>
      </c>
      <c r="O69" s="15">
        <v>42</v>
      </c>
      <c r="P69" s="16">
        <f t="shared" si="7"/>
        <v>0.13720095693779899</v>
      </c>
      <c r="Q69" s="86" t="str">
        <f t="shared" si="8"/>
        <v>High then 10%</v>
      </c>
      <c r="R69" s="86" t="str">
        <f t="shared" si="9"/>
        <v>Low Then 20%</v>
      </c>
    </row>
    <row r="70" spans="1:18" ht="15" customHeight="1">
      <c r="A70" s="86" t="s">
        <v>23</v>
      </c>
      <c r="B70" s="7" t="s">
        <v>271</v>
      </c>
      <c r="C70" s="6" t="s">
        <v>274</v>
      </c>
      <c r="D70" s="6" t="s">
        <v>275</v>
      </c>
      <c r="E70" s="6" t="s">
        <v>3</v>
      </c>
      <c r="F70" s="6" t="s">
        <v>22</v>
      </c>
      <c r="G70" s="6" t="s">
        <v>23</v>
      </c>
      <c r="H70" s="6" t="s">
        <v>270</v>
      </c>
      <c r="I70" s="6" t="s">
        <v>271</v>
      </c>
      <c r="J70" s="12">
        <v>1430</v>
      </c>
      <c r="K70" s="12">
        <f t="shared" si="5"/>
        <v>1264.1479999999999</v>
      </c>
      <c r="L70" s="13">
        <v>47.9</v>
      </c>
      <c r="M70" s="13">
        <v>58.42</v>
      </c>
      <c r="N70" s="14">
        <f t="shared" si="6"/>
        <v>165.852</v>
      </c>
      <c r="O70" s="15">
        <v>22</v>
      </c>
      <c r="P70" s="16">
        <f t="shared" si="7"/>
        <v>4.62129434211817E-2</v>
      </c>
      <c r="Q70" s="86" t="str">
        <f t="shared" si="8"/>
        <v>Low Then 10%</v>
      </c>
      <c r="R70" s="86" t="str">
        <f t="shared" si="9"/>
        <v>Low Then 20%</v>
      </c>
    </row>
    <row r="71" spans="1:18" ht="15" customHeight="1">
      <c r="A71" s="86" t="s">
        <v>17</v>
      </c>
      <c r="B71" s="87" t="s">
        <v>1948</v>
      </c>
      <c r="C71" s="6" t="s">
        <v>425</v>
      </c>
      <c r="D71" s="6" t="s">
        <v>426</v>
      </c>
      <c r="E71" s="6" t="s">
        <v>30</v>
      </c>
      <c r="F71" s="6" t="s">
        <v>16</v>
      </c>
      <c r="G71" s="6" t="s">
        <v>427</v>
      </c>
      <c r="H71" s="6" t="s">
        <v>18</v>
      </c>
      <c r="I71" s="6" t="s">
        <v>428</v>
      </c>
      <c r="J71" s="12">
        <v>0</v>
      </c>
      <c r="K71" s="12">
        <f t="shared" si="5"/>
        <v>0</v>
      </c>
      <c r="L71" s="13">
        <v>0</v>
      </c>
      <c r="M71" s="13">
        <v>0</v>
      </c>
      <c r="N71" s="14">
        <f t="shared" si="6"/>
        <v>0</v>
      </c>
      <c r="O71" s="15">
        <v>2</v>
      </c>
      <c r="P71" s="16">
        <f t="shared" si="7"/>
        <v>1</v>
      </c>
      <c r="Q71" s="86" t="str">
        <f t="shared" si="8"/>
        <v>High then 10%</v>
      </c>
      <c r="R71" s="86" t="str">
        <f t="shared" si="9"/>
        <v>High Then 20%</v>
      </c>
    </row>
    <row r="72" spans="1:18" ht="15" customHeight="1">
      <c r="A72" s="86" t="s">
        <v>17</v>
      </c>
      <c r="B72" s="87" t="s">
        <v>1948</v>
      </c>
      <c r="C72" s="8" t="s">
        <v>425</v>
      </c>
      <c r="D72" s="8" t="s">
        <v>426</v>
      </c>
      <c r="E72" s="8" t="s">
        <v>30</v>
      </c>
      <c r="F72" s="6" t="s">
        <v>16</v>
      </c>
      <c r="G72" s="6" t="s">
        <v>43</v>
      </c>
      <c r="H72" s="6" t="s">
        <v>18</v>
      </c>
      <c r="I72" s="6" t="s">
        <v>428</v>
      </c>
      <c r="J72" s="12">
        <v>0</v>
      </c>
      <c r="K72" s="12">
        <f t="shared" si="5"/>
        <v>0</v>
      </c>
      <c r="L72" s="13">
        <v>0</v>
      </c>
      <c r="M72" s="13">
        <v>0</v>
      </c>
      <c r="N72" s="14">
        <f t="shared" si="6"/>
        <v>0</v>
      </c>
      <c r="O72" s="15">
        <v>8</v>
      </c>
      <c r="P72" s="16">
        <f t="shared" si="7"/>
        <v>1</v>
      </c>
      <c r="Q72" s="86" t="str">
        <f t="shared" si="8"/>
        <v>High then 10%</v>
      </c>
      <c r="R72" s="86" t="str">
        <f t="shared" si="9"/>
        <v>High Then 20%</v>
      </c>
    </row>
    <row r="73" spans="1:18" ht="15" customHeight="1">
      <c r="A73" s="86" t="s">
        <v>17</v>
      </c>
      <c r="B73" s="87" t="s">
        <v>1948</v>
      </c>
      <c r="C73" s="8" t="s">
        <v>425</v>
      </c>
      <c r="D73" s="8" t="s">
        <v>426</v>
      </c>
      <c r="E73" s="8" t="s">
        <v>30</v>
      </c>
      <c r="F73" s="6" t="s">
        <v>16</v>
      </c>
      <c r="G73" s="6" t="s">
        <v>429</v>
      </c>
      <c r="H73" s="6" t="s">
        <v>18</v>
      </c>
      <c r="I73" s="6" t="s">
        <v>428</v>
      </c>
      <c r="J73" s="12">
        <v>0</v>
      </c>
      <c r="K73" s="12">
        <f t="shared" si="5"/>
        <v>0</v>
      </c>
      <c r="L73" s="13">
        <v>0</v>
      </c>
      <c r="M73" s="13">
        <v>0</v>
      </c>
      <c r="N73" s="14">
        <f t="shared" si="6"/>
        <v>0</v>
      </c>
      <c r="O73" s="15">
        <v>4</v>
      </c>
      <c r="P73" s="16">
        <f t="shared" si="7"/>
        <v>1</v>
      </c>
      <c r="Q73" s="86" t="str">
        <f t="shared" si="8"/>
        <v>High then 10%</v>
      </c>
      <c r="R73" s="86" t="str">
        <f t="shared" si="9"/>
        <v>High Then 20%</v>
      </c>
    </row>
    <row r="74" spans="1:18" ht="15" customHeight="1">
      <c r="A74" s="86" t="s">
        <v>17</v>
      </c>
      <c r="B74" s="87" t="s">
        <v>1948</v>
      </c>
      <c r="C74" s="6" t="s">
        <v>430</v>
      </c>
      <c r="D74" s="6" t="s">
        <v>431</v>
      </c>
      <c r="E74" s="6" t="s">
        <v>30</v>
      </c>
      <c r="F74" s="6" t="s">
        <v>16</v>
      </c>
      <c r="G74" s="6" t="s">
        <v>427</v>
      </c>
      <c r="H74" s="6" t="s">
        <v>18</v>
      </c>
      <c r="I74" s="6" t="s">
        <v>428</v>
      </c>
      <c r="J74" s="12">
        <v>0</v>
      </c>
      <c r="K74" s="12">
        <f t="shared" si="5"/>
        <v>0</v>
      </c>
      <c r="L74" s="13">
        <v>0</v>
      </c>
      <c r="M74" s="13">
        <v>0</v>
      </c>
      <c r="N74" s="14">
        <f t="shared" si="6"/>
        <v>0</v>
      </c>
      <c r="O74" s="15">
        <v>3</v>
      </c>
      <c r="P74" s="16">
        <f t="shared" si="7"/>
        <v>1</v>
      </c>
      <c r="Q74" s="86" t="str">
        <f t="shared" si="8"/>
        <v>High then 10%</v>
      </c>
      <c r="R74" s="86" t="str">
        <f t="shared" si="9"/>
        <v>High Then 20%</v>
      </c>
    </row>
    <row r="75" spans="1:18" ht="15" customHeight="1">
      <c r="A75" s="86" t="s">
        <v>17</v>
      </c>
      <c r="B75" s="87" t="s">
        <v>1948</v>
      </c>
      <c r="C75" s="8" t="s">
        <v>430</v>
      </c>
      <c r="D75" s="8" t="s">
        <v>431</v>
      </c>
      <c r="E75" s="8" t="s">
        <v>30</v>
      </c>
      <c r="F75" s="6" t="s">
        <v>16</v>
      </c>
      <c r="G75" s="6" t="s">
        <v>43</v>
      </c>
      <c r="H75" s="6" t="s">
        <v>18</v>
      </c>
      <c r="I75" s="6" t="s">
        <v>428</v>
      </c>
      <c r="J75" s="12">
        <v>0</v>
      </c>
      <c r="K75" s="12">
        <f t="shared" si="5"/>
        <v>0</v>
      </c>
      <c r="L75" s="13">
        <v>0</v>
      </c>
      <c r="M75" s="13">
        <v>0</v>
      </c>
      <c r="N75" s="14">
        <f t="shared" si="6"/>
        <v>0</v>
      </c>
      <c r="O75" s="15">
        <v>2</v>
      </c>
      <c r="P75" s="16">
        <f t="shared" si="7"/>
        <v>1</v>
      </c>
      <c r="Q75" s="86" t="str">
        <f t="shared" si="8"/>
        <v>High then 10%</v>
      </c>
      <c r="R75" s="86" t="str">
        <f t="shared" si="9"/>
        <v>High Then 20%</v>
      </c>
    </row>
    <row r="76" spans="1:18" ht="15" customHeight="1">
      <c r="A76" s="86" t="s">
        <v>17</v>
      </c>
      <c r="B76" s="87" t="s">
        <v>1948</v>
      </c>
      <c r="C76" s="8" t="s">
        <v>430</v>
      </c>
      <c r="D76" s="8" t="s">
        <v>431</v>
      </c>
      <c r="E76" s="8" t="s">
        <v>30</v>
      </c>
      <c r="F76" s="6" t="s">
        <v>16</v>
      </c>
      <c r="G76" s="6" t="s">
        <v>17</v>
      </c>
      <c r="H76" s="6" t="s">
        <v>18</v>
      </c>
      <c r="I76" s="6" t="s">
        <v>428</v>
      </c>
      <c r="J76" s="12">
        <v>0</v>
      </c>
      <c r="K76" s="12">
        <f t="shared" si="5"/>
        <v>0</v>
      </c>
      <c r="L76" s="13">
        <v>0</v>
      </c>
      <c r="M76" s="13">
        <v>0</v>
      </c>
      <c r="N76" s="14">
        <f t="shared" si="6"/>
        <v>0</v>
      </c>
      <c r="O76" s="15">
        <v>1</v>
      </c>
      <c r="P76" s="16">
        <f t="shared" si="7"/>
        <v>1</v>
      </c>
      <c r="Q76" s="86" t="str">
        <f t="shared" si="8"/>
        <v>High then 10%</v>
      </c>
      <c r="R76" s="86" t="str">
        <f t="shared" si="9"/>
        <v>High Then 20%</v>
      </c>
    </row>
    <row r="77" spans="1:18" ht="15" customHeight="1">
      <c r="A77" s="86" t="s">
        <v>23</v>
      </c>
      <c r="B77" s="7" t="s">
        <v>24</v>
      </c>
      <c r="C77" s="6" t="s">
        <v>432</v>
      </c>
      <c r="D77" s="6" t="s">
        <v>433</v>
      </c>
      <c r="E77" s="6" t="s">
        <v>3</v>
      </c>
      <c r="F77" s="6" t="s">
        <v>22</v>
      </c>
      <c r="G77" s="6" t="s">
        <v>23</v>
      </c>
      <c r="H77" s="6" t="s">
        <v>24</v>
      </c>
      <c r="I77" s="6" t="s">
        <v>137</v>
      </c>
      <c r="J77" s="12">
        <v>3870</v>
      </c>
      <c r="K77" s="12">
        <f t="shared" si="5"/>
        <v>3410.1768000000002</v>
      </c>
      <c r="L77" s="13">
        <v>38.14</v>
      </c>
      <c r="M77" s="13">
        <v>967.5</v>
      </c>
      <c r="N77" s="14">
        <f t="shared" si="6"/>
        <v>459.82319999999999</v>
      </c>
      <c r="O77" s="15">
        <v>86</v>
      </c>
      <c r="P77" s="16">
        <f t="shared" si="7"/>
        <v>0.28370963053880399</v>
      </c>
      <c r="Q77" s="86" t="str">
        <f t="shared" si="8"/>
        <v>High then 10%</v>
      </c>
      <c r="R77" s="86" t="str">
        <f t="shared" si="9"/>
        <v>High Then 20%</v>
      </c>
    </row>
    <row r="78" spans="1:18" ht="15" customHeight="1">
      <c r="A78" s="86" t="s">
        <v>17</v>
      </c>
      <c r="B78" s="87" t="s">
        <v>1948</v>
      </c>
      <c r="C78" s="6" t="s">
        <v>434</v>
      </c>
      <c r="D78" s="6" t="s">
        <v>435</v>
      </c>
      <c r="E78" s="6" t="s">
        <v>30</v>
      </c>
      <c r="F78" s="6" t="s">
        <v>16</v>
      </c>
      <c r="G78" s="6" t="s">
        <v>43</v>
      </c>
      <c r="H78" s="6" t="s">
        <v>18</v>
      </c>
      <c r="I78" s="6" t="s">
        <v>436</v>
      </c>
      <c r="J78" s="12">
        <v>0</v>
      </c>
      <c r="K78" s="12">
        <f t="shared" si="5"/>
        <v>0</v>
      </c>
      <c r="L78" s="13">
        <v>0</v>
      </c>
      <c r="M78" s="13">
        <v>0</v>
      </c>
      <c r="N78" s="14">
        <f t="shared" si="6"/>
        <v>0</v>
      </c>
      <c r="O78" s="15">
        <v>1</v>
      </c>
      <c r="P78" s="16">
        <f t="shared" si="7"/>
        <v>1</v>
      </c>
      <c r="Q78" s="86" t="str">
        <f t="shared" si="8"/>
        <v>High then 10%</v>
      </c>
      <c r="R78" s="86" t="str">
        <f t="shared" si="9"/>
        <v>High Then 20%</v>
      </c>
    </row>
    <row r="79" spans="1:18" ht="15" customHeight="1">
      <c r="A79" s="86" t="s">
        <v>17</v>
      </c>
      <c r="B79" s="87" t="s">
        <v>1948</v>
      </c>
      <c r="C79" s="6" t="s">
        <v>437</v>
      </c>
      <c r="D79" s="6" t="s">
        <v>438</v>
      </c>
      <c r="E79" s="6" t="s">
        <v>30</v>
      </c>
      <c r="F79" s="6" t="s">
        <v>16</v>
      </c>
      <c r="G79" s="6" t="s">
        <v>43</v>
      </c>
      <c r="H79" s="6" t="s">
        <v>18</v>
      </c>
      <c r="I79" s="6" t="s">
        <v>436</v>
      </c>
      <c r="J79" s="12">
        <v>0</v>
      </c>
      <c r="K79" s="12">
        <f t="shared" si="5"/>
        <v>0</v>
      </c>
      <c r="L79" s="13">
        <v>0</v>
      </c>
      <c r="M79" s="13">
        <v>0</v>
      </c>
      <c r="N79" s="14">
        <f t="shared" si="6"/>
        <v>0</v>
      </c>
      <c r="O79" s="15">
        <v>21</v>
      </c>
      <c r="P79" s="16">
        <f t="shared" si="7"/>
        <v>1</v>
      </c>
      <c r="Q79" s="86" t="str">
        <f t="shared" si="8"/>
        <v>High then 10%</v>
      </c>
      <c r="R79" s="86" t="str">
        <f t="shared" si="9"/>
        <v>High Then 20%</v>
      </c>
    </row>
    <row r="80" spans="1:18" ht="15" customHeight="1">
      <c r="A80" s="86" t="s">
        <v>17</v>
      </c>
      <c r="B80" s="87" t="s">
        <v>1948</v>
      </c>
      <c r="C80" s="8" t="s">
        <v>437</v>
      </c>
      <c r="D80" s="8" t="s">
        <v>438</v>
      </c>
      <c r="E80" s="8" t="s">
        <v>30</v>
      </c>
      <c r="F80" s="6" t="s">
        <v>16</v>
      </c>
      <c r="G80" s="6" t="s">
        <v>429</v>
      </c>
      <c r="H80" s="6" t="s">
        <v>18</v>
      </c>
      <c r="I80" s="6" t="s">
        <v>436</v>
      </c>
      <c r="J80" s="12">
        <v>0</v>
      </c>
      <c r="K80" s="12">
        <f t="shared" si="5"/>
        <v>0</v>
      </c>
      <c r="L80" s="13">
        <v>0</v>
      </c>
      <c r="M80" s="13">
        <v>0</v>
      </c>
      <c r="N80" s="14">
        <f t="shared" si="6"/>
        <v>0</v>
      </c>
      <c r="O80" s="15">
        <v>18</v>
      </c>
      <c r="P80" s="16">
        <f t="shared" si="7"/>
        <v>1</v>
      </c>
      <c r="Q80" s="86" t="str">
        <f t="shared" si="8"/>
        <v>High then 10%</v>
      </c>
      <c r="R80" s="86" t="str">
        <f t="shared" si="9"/>
        <v>High Then 20%</v>
      </c>
    </row>
    <row r="81" spans="1:18" ht="15" customHeight="1">
      <c r="A81" s="6" t="s">
        <v>156</v>
      </c>
      <c r="B81" s="7" t="s">
        <v>165</v>
      </c>
      <c r="C81" s="6" t="s">
        <v>454</v>
      </c>
      <c r="D81" s="6" t="s">
        <v>455</v>
      </c>
      <c r="E81" s="6" t="s">
        <v>3</v>
      </c>
      <c r="F81" s="6" t="s">
        <v>16</v>
      </c>
      <c r="G81" s="6" t="s">
        <v>156</v>
      </c>
      <c r="H81" s="6" t="s">
        <v>165</v>
      </c>
      <c r="I81" s="6" t="s">
        <v>177</v>
      </c>
      <c r="J81" s="12">
        <v>2000</v>
      </c>
      <c r="K81" s="12">
        <f t="shared" si="5"/>
        <v>1772.5927999999999</v>
      </c>
      <c r="L81" s="13">
        <v>104.94</v>
      </c>
      <c r="M81" s="13">
        <v>425.27</v>
      </c>
      <c r="N81" s="14">
        <f t="shared" si="6"/>
        <v>227.40719999999999</v>
      </c>
      <c r="O81" s="15">
        <v>10</v>
      </c>
      <c r="P81" s="16">
        <f t="shared" si="7"/>
        <v>0.239914096458025</v>
      </c>
      <c r="Q81" s="86" t="str">
        <f t="shared" si="8"/>
        <v>High then 10%</v>
      </c>
      <c r="R81" s="86" t="str">
        <f t="shared" si="9"/>
        <v>High Then 20%</v>
      </c>
    </row>
    <row r="82" spans="1:18" ht="15" customHeight="1">
      <c r="A82" s="86" t="s">
        <v>156</v>
      </c>
      <c r="B82" s="7" t="s">
        <v>184</v>
      </c>
      <c r="C82" s="6" t="s">
        <v>473</v>
      </c>
      <c r="D82" s="6" t="s">
        <v>474</v>
      </c>
      <c r="E82" s="6" t="s">
        <v>3</v>
      </c>
      <c r="F82" s="6" t="s">
        <v>16</v>
      </c>
      <c r="G82" s="6" t="s">
        <v>156</v>
      </c>
      <c r="H82" s="6" t="s">
        <v>183</v>
      </c>
      <c r="I82" s="6" t="s">
        <v>184</v>
      </c>
      <c r="J82" s="12">
        <v>180</v>
      </c>
      <c r="K82" s="12">
        <f t="shared" si="5"/>
        <v>158.4</v>
      </c>
      <c r="L82" s="13">
        <v>0</v>
      </c>
      <c r="M82" s="13">
        <v>21.21</v>
      </c>
      <c r="N82" s="14">
        <f t="shared" si="6"/>
        <v>21.6</v>
      </c>
      <c r="O82" s="15">
        <v>2</v>
      </c>
      <c r="P82" s="16">
        <f t="shared" si="7"/>
        <v>0.13390151515151499</v>
      </c>
      <c r="Q82" s="86" t="str">
        <f t="shared" si="8"/>
        <v>High then 10%</v>
      </c>
      <c r="R82" s="86" t="str">
        <f t="shared" si="9"/>
        <v>Low Then 20%</v>
      </c>
    </row>
    <row r="83" spans="1:18" ht="15" customHeight="1">
      <c r="A83" s="6" t="s">
        <v>156</v>
      </c>
      <c r="B83" s="7" t="s">
        <v>165</v>
      </c>
      <c r="C83" s="6" t="s">
        <v>479</v>
      </c>
      <c r="D83" s="6" t="s">
        <v>455</v>
      </c>
      <c r="E83" s="6" t="s">
        <v>3</v>
      </c>
      <c r="F83" s="6" t="s">
        <v>16</v>
      </c>
      <c r="G83" s="6" t="s">
        <v>156</v>
      </c>
      <c r="H83" s="6" t="s">
        <v>165</v>
      </c>
      <c r="I83" s="6" t="s">
        <v>480</v>
      </c>
      <c r="J83" s="12">
        <v>200</v>
      </c>
      <c r="K83" s="12">
        <f t="shared" si="5"/>
        <v>176.0984</v>
      </c>
      <c r="L83" s="13">
        <v>0.82</v>
      </c>
      <c r="M83" s="13">
        <v>32.67</v>
      </c>
      <c r="N83" s="14">
        <f t="shared" si="6"/>
        <v>23.901599999999998</v>
      </c>
      <c r="O83" s="15">
        <v>1</v>
      </c>
      <c r="P83" s="16">
        <f t="shared" si="7"/>
        <v>0.18552127674073099</v>
      </c>
      <c r="Q83" s="86" t="str">
        <f t="shared" si="8"/>
        <v>High then 10%</v>
      </c>
      <c r="R83" s="86" t="str">
        <f t="shared" si="9"/>
        <v>Low Then 20%</v>
      </c>
    </row>
    <row r="84" spans="1:18" ht="15" customHeight="1">
      <c r="A84" s="86" t="s">
        <v>23</v>
      </c>
      <c r="B84" s="7" t="s">
        <v>24</v>
      </c>
      <c r="C84" s="6" t="s">
        <v>481</v>
      </c>
      <c r="D84" s="6" t="s">
        <v>482</v>
      </c>
      <c r="E84" s="6" t="s">
        <v>30</v>
      </c>
      <c r="F84" s="6" t="s">
        <v>22</v>
      </c>
      <c r="G84" s="6" t="s">
        <v>23</v>
      </c>
      <c r="H84" s="6" t="s">
        <v>24</v>
      </c>
      <c r="I84" s="6" t="s">
        <v>483</v>
      </c>
      <c r="J84" s="12">
        <v>0</v>
      </c>
      <c r="K84" s="12">
        <f t="shared" si="5"/>
        <v>0</v>
      </c>
      <c r="L84" s="13">
        <v>0</v>
      </c>
      <c r="M84" s="13">
        <v>103.717515151515</v>
      </c>
      <c r="N84" s="14">
        <f t="shared" si="6"/>
        <v>0</v>
      </c>
      <c r="O84" s="15">
        <v>88</v>
      </c>
      <c r="P84" s="16">
        <f t="shared" si="7"/>
        <v>1</v>
      </c>
      <c r="Q84" s="86" t="str">
        <f t="shared" si="8"/>
        <v>High then 10%</v>
      </c>
      <c r="R84" s="86" t="str">
        <f t="shared" si="9"/>
        <v>High Then 20%</v>
      </c>
    </row>
    <row r="85" spans="1:18" ht="15" customHeight="1">
      <c r="A85" s="86" t="s">
        <v>23</v>
      </c>
      <c r="B85" s="7" t="s">
        <v>24</v>
      </c>
      <c r="C85" s="6" t="s">
        <v>484</v>
      </c>
      <c r="D85" s="6" t="s">
        <v>485</v>
      </c>
      <c r="E85" s="6" t="s">
        <v>30</v>
      </c>
      <c r="F85" s="6" t="s">
        <v>22</v>
      </c>
      <c r="G85" s="6" t="s">
        <v>23</v>
      </c>
      <c r="H85" s="6" t="s">
        <v>24</v>
      </c>
      <c r="I85" s="6" t="s">
        <v>483</v>
      </c>
      <c r="J85" s="12">
        <v>0</v>
      </c>
      <c r="K85" s="12">
        <f t="shared" si="5"/>
        <v>0</v>
      </c>
      <c r="L85" s="13">
        <v>0</v>
      </c>
      <c r="M85" s="13">
        <v>24.727499999999999</v>
      </c>
      <c r="N85" s="14">
        <f t="shared" si="6"/>
        <v>0</v>
      </c>
      <c r="O85" s="15">
        <v>15</v>
      </c>
      <c r="P85" s="16">
        <f t="shared" si="7"/>
        <v>1</v>
      </c>
      <c r="Q85" s="86" t="str">
        <f t="shared" si="8"/>
        <v>High then 10%</v>
      </c>
      <c r="R85" s="86" t="str">
        <f t="shared" si="9"/>
        <v>High Then 20%</v>
      </c>
    </row>
    <row r="86" spans="1:18" ht="15" customHeight="1">
      <c r="A86" s="86" t="s">
        <v>23</v>
      </c>
      <c r="B86" s="7" t="s">
        <v>24</v>
      </c>
      <c r="C86" s="6" t="s">
        <v>486</v>
      </c>
      <c r="D86" s="6" t="s">
        <v>487</v>
      </c>
      <c r="E86" s="6" t="s">
        <v>30</v>
      </c>
      <c r="F86" s="6" t="s">
        <v>22</v>
      </c>
      <c r="G86" s="6" t="s">
        <v>23</v>
      </c>
      <c r="H86" s="6" t="s">
        <v>24</v>
      </c>
      <c r="I86" s="6" t="s">
        <v>483</v>
      </c>
      <c r="J86" s="12">
        <v>0</v>
      </c>
      <c r="K86" s="12">
        <f t="shared" si="5"/>
        <v>0</v>
      </c>
      <c r="L86" s="13">
        <v>0</v>
      </c>
      <c r="M86" s="13">
        <v>47.977499999999999</v>
      </c>
      <c r="N86" s="14">
        <f t="shared" si="6"/>
        <v>0</v>
      </c>
      <c r="O86" s="15">
        <v>11</v>
      </c>
      <c r="P86" s="16">
        <f t="shared" si="7"/>
        <v>1</v>
      </c>
      <c r="Q86" s="86" t="str">
        <f t="shared" si="8"/>
        <v>High then 10%</v>
      </c>
      <c r="R86" s="86" t="str">
        <f t="shared" si="9"/>
        <v>High Then 20%</v>
      </c>
    </row>
    <row r="87" spans="1:18" ht="15" customHeight="1">
      <c r="A87" s="86" t="s">
        <v>23</v>
      </c>
      <c r="B87" s="7" t="s">
        <v>24</v>
      </c>
      <c r="C87" s="6" t="s">
        <v>488</v>
      </c>
      <c r="D87" s="6" t="s">
        <v>489</v>
      </c>
      <c r="E87" s="6" t="s">
        <v>30</v>
      </c>
      <c r="F87" s="6" t="s">
        <v>22</v>
      </c>
      <c r="G87" s="6" t="s">
        <v>23</v>
      </c>
      <c r="H87" s="6" t="s">
        <v>24</v>
      </c>
      <c r="I87" s="6" t="s">
        <v>483</v>
      </c>
      <c r="J87" s="12">
        <v>0</v>
      </c>
      <c r="K87" s="12">
        <f t="shared" si="5"/>
        <v>0</v>
      </c>
      <c r="L87" s="13">
        <v>0</v>
      </c>
      <c r="M87" s="13">
        <v>130.57333333333301</v>
      </c>
      <c r="N87" s="14">
        <f t="shared" si="6"/>
        <v>0</v>
      </c>
      <c r="O87" s="15">
        <v>31</v>
      </c>
      <c r="P87" s="16">
        <f t="shared" si="7"/>
        <v>1</v>
      </c>
      <c r="Q87" s="86" t="str">
        <f t="shared" si="8"/>
        <v>High then 10%</v>
      </c>
      <c r="R87" s="86" t="str">
        <f t="shared" si="9"/>
        <v>High Then 20%</v>
      </c>
    </row>
    <row r="88" spans="1:18" ht="15" customHeight="1">
      <c r="A88" s="86" t="s">
        <v>23</v>
      </c>
      <c r="B88" s="7" t="s">
        <v>24</v>
      </c>
      <c r="C88" s="6" t="s">
        <v>490</v>
      </c>
      <c r="D88" s="6" t="s">
        <v>491</v>
      </c>
      <c r="E88" s="6" t="s">
        <v>30</v>
      </c>
      <c r="F88" s="6" t="s">
        <v>22</v>
      </c>
      <c r="G88" s="6" t="s">
        <v>23</v>
      </c>
      <c r="H88" s="6" t="s">
        <v>24</v>
      </c>
      <c r="I88" s="6" t="s">
        <v>483</v>
      </c>
      <c r="J88" s="12">
        <v>0</v>
      </c>
      <c r="K88" s="12">
        <f t="shared" si="5"/>
        <v>0</v>
      </c>
      <c r="L88" s="13">
        <v>0</v>
      </c>
      <c r="M88" s="13">
        <v>64.515000000000001</v>
      </c>
      <c r="N88" s="14">
        <f t="shared" si="6"/>
        <v>0</v>
      </c>
      <c r="O88" s="15">
        <v>14</v>
      </c>
      <c r="P88" s="16">
        <f t="shared" si="7"/>
        <v>1</v>
      </c>
      <c r="Q88" s="86" t="str">
        <f t="shared" si="8"/>
        <v>High then 10%</v>
      </c>
      <c r="R88" s="86" t="str">
        <f t="shared" si="9"/>
        <v>High Then 20%</v>
      </c>
    </row>
    <row r="89" spans="1:18" ht="15" customHeight="1">
      <c r="A89" s="86" t="s">
        <v>23</v>
      </c>
      <c r="B89" s="7" t="s">
        <v>24</v>
      </c>
      <c r="C89" s="6" t="s">
        <v>492</v>
      </c>
      <c r="D89" s="6" t="s">
        <v>493</v>
      </c>
      <c r="E89" s="6" t="s">
        <v>30</v>
      </c>
      <c r="F89" s="6" t="s">
        <v>22</v>
      </c>
      <c r="G89" s="6" t="s">
        <v>23</v>
      </c>
      <c r="H89" s="6" t="s">
        <v>24</v>
      </c>
      <c r="I89" s="6" t="s">
        <v>483</v>
      </c>
      <c r="J89" s="12">
        <v>0</v>
      </c>
      <c r="K89" s="12">
        <f t="shared" si="5"/>
        <v>0</v>
      </c>
      <c r="L89" s="13">
        <v>0</v>
      </c>
      <c r="M89" s="13">
        <v>4.32</v>
      </c>
      <c r="N89" s="14">
        <f t="shared" si="6"/>
        <v>0</v>
      </c>
      <c r="O89" s="15">
        <v>1</v>
      </c>
      <c r="P89" s="16">
        <f t="shared" si="7"/>
        <v>1</v>
      </c>
      <c r="Q89" s="86" t="str">
        <f t="shared" si="8"/>
        <v>High then 10%</v>
      </c>
      <c r="R89" s="86" t="str">
        <f t="shared" si="9"/>
        <v>High Then 20%</v>
      </c>
    </row>
    <row r="90" spans="1:18" ht="15" customHeight="1">
      <c r="A90" s="86" t="s">
        <v>23</v>
      </c>
      <c r="B90" s="7" t="s">
        <v>24</v>
      </c>
      <c r="C90" s="6" t="s">
        <v>494</v>
      </c>
      <c r="D90" s="6" t="s">
        <v>495</v>
      </c>
      <c r="E90" s="6" t="s">
        <v>30</v>
      </c>
      <c r="F90" s="6" t="s">
        <v>22</v>
      </c>
      <c r="G90" s="6" t="s">
        <v>23</v>
      </c>
      <c r="H90" s="6" t="s">
        <v>24</v>
      </c>
      <c r="I90" s="6" t="s">
        <v>483</v>
      </c>
      <c r="J90" s="12">
        <v>0</v>
      </c>
      <c r="K90" s="12">
        <f t="shared" si="5"/>
        <v>0</v>
      </c>
      <c r="L90" s="13">
        <v>0</v>
      </c>
      <c r="M90" s="13">
        <v>12.59</v>
      </c>
      <c r="N90" s="14">
        <f t="shared" si="6"/>
        <v>0</v>
      </c>
      <c r="O90" s="15">
        <v>9</v>
      </c>
      <c r="P90" s="16">
        <f t="shared" si="7"/>
        <v>1</v>
      </c>
      <c r="Q90" s="86" t="str">
        <f t="shared" si="8"/>
        <v>High then 10%</v>
      </c>
      <c r="R90" s="86" t="str">
        <f t="shared" si="9"/>
        <v>High Then 20%</v>
      </c>
    </row>
    <row r="91" spans="1:18" ht="15" customHeight="1">
      <c r="A91" s="86" t="s">
        <v>23</v>
      </c>
      <c r="B91" s="7" t="s">
        <v>24</v>
      </c>
      <c r="C91" s="6" t="s">
        <v>496</v>
      </c>
      <c r="D91" s="6" t="s">
        <v>497</v>
      </c>
      <c r="E91" s="6" t="s">
        <v>30</v>
      </c>
      <c r="F91" s="6" t="s">
        <v>22</v>
      </c>
      <c r="G91" s="6" t="s">
        <v>23</v>
      </c>
      <c r="H91" s="6" t="s">
        <v>24</v>
      </c>
      <c r="I91" s="6" t="s">
        <v>483</v>
      </c>
      <c r="J91" s="12">
        <v>0</v>
      </c>
      <c r="K91" s="12">
        <f t="shared" si="5"/>
        <v>0</v>
      </c>
      <c r="L91" s="13">
        <v>0</v>
      </c>
      <c r="M91" s="13">
        <v>8.6449999999999996</v>
      </c>
      <c r="N91" s="14">
        <f t="shared" si="6"/>
        <v>0</v>
      </c>
      <c r="O91" s="15">
        <v>6</v>
      </c>
      <c r="P91" s="16">
        <f t="shared" si="7"/>
        <v>1</v>
      </c>
      <c r="Q91" s="86" t="str">
        <f t="shared" si="8"/>
        <v>High then 10%</v>
      </c>
      <c r="R91" s="86" t="str">
        <f t="shared" si="9"/>
        <v>High Then 20%</v>
      </c>
    </row>
    <row r="92" spans="1:18" ht="15" customHeight="1">
      <c r="A92" s="86" t="s">
        <v>23</v>
      </c>
      <c r="B92" s="7" t="s">
        <v>24</v>
      </c>
      <c r="C92" s="6" t="s">
        <v>500</v>
      </c>
      <c r="D92" s="6" t="s">
        <v>495</v>
      </c>
      <c r="E92" s="6" t="s">
        <v>30</v>
      </c>
      <c r="F92" s="6" t="s">
        <v>22</v>
      </c>
      <c r="G92" s="6" t="s">
        <v>23</v>
      </c>
      <c r="H92" s="6" t="s">
        <v>24</v>
      </c>
      <c r="I92" s="6" t="s">
        <v>31</v>
      </c>
      <c r="J92" s="12">
        <v>0</v>
      </c>
      <c r="K92" s="12">
        <f t="shared" si="5"/>
        <v>0</v>
      </c>
      <c r="L92" s="13">
        <v>0</v>
      </c>
      <c r="M92" s="13">
        <v>25.18</v>
      </c>
      <c r="N92" s="14">
        <f t="shared" si="6"/>
        <v>0</v>
      </c>
      <c r="O92" s="15">
        <v>18</v>
      </c>
      <c r="P92" s="16">
        <f t="shared" si="7"/>
        <v>1</v>
      </c>
      <c r="Q92" s="86" t="str">
        <f t="shared" si="8"/>
        <v>High then 10%</v>
      </c>
      <c r="R92" s="86" t="str">
        <f t="shared" si="9"/>
        <v>High Then 20%</v>
      </c>
    </row>
    <row r="93" spans="1:18" ht="15" customHeight="1">
      <c r="A93" s="86" t="s">
        <v>23</v>
      </c>
      <c r="B93" s="7" t="s">
        <v>24</v>
      </c>
      <c r="C93" s="6" t="s">
        <v>501</v>
      </c>
      <c r="D93" s="6" t="s">
        <v>502</v>
      </c>
      <c r="E93" s="6" t="s">
        <v>30</v>
      </c>
      <c r="F93" s="6" t="s">
        <v>22</v>
      </c>
      <c r="G93" s="6" t="s">
        <v>23</v>
      </c>
      <c r="H93" s="6" t="s">
        <v>24</v>
      </c>
      <c r="I93" s="6" t="s">
        <v>31</v>
      </c>
      <c r="J93" s="12">
        <v>0</v>
      </c>
      <c r="K93" s="12">
        <f t="shared" si="5"/>
        <v>0</v>
      </c>
      <c r="L93" s="13">
        <v>0</v>
      </c>
      <c r="M93" s="13">
        <v>41.836666666666702</v>
      </c>
      <c r="N93" s="14">
        <f t="shared" si="6"/>
        <v>0</v>
      </c>
      <c r="O93" s="15">
        <v>29</v>
      </c>
      <c r="P93" s="16">
        <f t="shared" si="7"/>
        <v>1</v>
      </c>
      <c r="Q93" s="86" t="str">
        <f t="shared" si="8"/>
        <v>High then 10%</v>
      </c>
      <c r="R93" s="86" t="str">
        <f t="shared" si="9"/>
        <v>High Then 20%</v>
      </c>
    </row>
    <row r="94" spans="1:18" ht="15" customHeight="1">
      <c r="A94" s="86" t="s">
        <v>23</v>
      </c>
      <c r="B94" s="7" t="s">
        <v>24</v>
      </c>
      <c r="C94" s="6" t="s">
        <v>503</v>
      </c>
      <c r="D94" s="6" t="s">
        <v>504</v>
      </c>
      <c r="E94" s="6" t="s">
        <v>30</v>
      </c>
      <c r="F94" s="6" t="s">
        <v>22</v>
      </c>
      <c r="G94" s="6" t="s">
        <v>23</v>
      </c>
      <c r="H94" s="6" t="s">
        <v>24</v>
      </c>
      <c r="I94" s="6" t="s">
        <v>31</v>
      </c>
      <c r="J94" s="12">
        <v>0</v>
      </c>
      <c r="K94" s="12">
        <f t="shared" si="5"/>
        <v>0</v>
      </c>
      <c r="L94" s="13">
        <v>0</v>
      </c>
      <c r="M94" s="13">
        <v>0</v>
      </c>
      <c r="N94" s="14">
        <f t="shared" si="6"/>
        <v>0</v>
      </c>
      <c r="O94" s="15">
        <v>8</v>
      </c>
      <c r="P94" s="16">
        <f t="shared" si="7"/>
        <v>1</v>
      </c>
      <c r="Q94" s="86" t="str">
        <f t="shared" si="8"/>
        <v>High then 10%</v>
      </c>
      <c r="R94" s="86" t="str">
        <f t="shared" si="9"/>
        <v>High Then 20%</v>
      </c>
    </row>
    <row r="95" spans="1:18" ht="15" customHeight="1">
      <c r="A95" s="86" t="s">
        <v>17</v>
      </c>
      <c r="B95" s="87" t="s">
        <v>1948</v>
      </c>
      <c r="C95" s="6" t="s">
        <v>505</v>
      </c>
      <c r="D95" s="6" t="s">
        <v>506</v>
      </c>
      <c r="E95" s="6" t="s">
        <v>30</v>
      </c>
      <c r="F95" s="6" t="s">
        <v>16</v>
      </c>
      <c r="G95" s="6" t="s">
        <v>17</v>
      </c>
      <c r="H95" s="6" t="s">
        <v>24</v>
      </c>
      <c r="I95" s="6" t="s">
        <v>507</v>
      </c>
      <c r="J95" s="12">
        <v>0</v>
      </c>
      <c r="K95" s="12">
        <f t="shared" si="5"/>
        <v>0</v>
      </c>
      <c r="L95" s="13">
        <v>0</v>
      </c>
      <c r="M95" s="13">
        <v>2.34</v>
      </c>
      <c r="N95" s="14">
        <f t="shared" si="6"/>
        <v>0</v>
      </c>
      <c r="O95" s="15">
        <v>1</v>
      </c>
      <c r="P95" s="16">
        <f t="shared" si="7"/>
        <v>1</v>
      </c>
      <c r="Q95" s="86" t="str">
        <f t="shared" si="8"/>
        <v>High then 10%</v>
      </c>
      <c r="R95" s="86" t="str">
        <f t="shared" si="9"/>
        <v>High Then 20%</v>
      </c>
    </row>
    <row r="96" spans="1:18" ht="15" customHeight="1">
      <c r="A96" s="86" t="s">
        <v>17</v>
      </c>
      <c r="B96" s="87" t="s">
        <v>1948</v>
      </c>
      <c r="C96" s="6" t="s">
        <v>508</v>
      </c>
      <c r="D96" s="6" t="s">
        <v>509</v>
      </c>
      <c r="E96" s="6" t="s">
        <v>30</v>
      </c>
      <c r="F96" s="6" t="s">
        <v>16</v>
      </c>
      <c r="G96" s="6" t="s">
        <v>427</v>
      </c>
      <c r="H96" s="6" t="s">
        <v>24</v>
      </c>
      <c r="I96" s="6" t="s">
        <v>507</v>
      </c>
      <c r="J96" s="12">
        <v>0</v>
      </c>
      <c r="K96" s="12">
        <f t="shared" si="5"/>
        <v>0</v>
      </c>
      <c r="L96" s="13">
        <v>0</v>
      </c>
      <c r="M96" s="13">
        <v>5.19</v>
      </c>
      <c r="N96" s="14">
        <f t="shared" si="6"/>
        <v>0</v>
      </c>
      <c r="O96" s="15">
        <v>2</v>
      </c>
      <c r="P96" s="16">
        <f t="shared" si="7"/>
        <v>1</v>
      </c>
      <c r="Q96" s="86" t="str">
        <f t="shared" si="8"/>
        <v>High then 10%</v>
      </c>
      <c r="R96" s="86" t="str">
        <f t="shared" si="9"/>
        <v>High Then 20%</v>
      </c>
    </row>
    <row r="97" spans="1:18" ht="15" customHeight="1">
      <c r="A97" s="86" t="s">
        <v>17</v>
      </c>
      <c r="B97" s="87" t="s">
        <v>1948</v>
      </c>
      <c r="C97" s="8" t="s">
        <v>508</v>
      </c>
      <c r="D97" s="8" t="s">
        <v>509</v>
      </c>
      <c r="E97" s="8" t="s">
        <v>30</v>
      </c>
      <c r="F97" s="6" t="s">
        <v>16</v>
      </c>
      <c r="G97" s="6" t="s">
        <v>17</v>
      </c>
      <c r="H97" s="6" t="s">
        <v>24</v>
      </c>
      <c r="I97" s="6" t="s">
        <v>507</v>
      </c>
      <c r="J97" s="12">
        <v>0</v>
      </c>
      <c r="K97" s="12">
        <f t="shared" si="5"/>
        <v>0</v>
      </c>
      <c r="L97" s="13">
        <v>0</v>
      </c>
      <c r="M97" s="13">
        <v>2.59</v>
      </c>
      <c r="N97" s="14">
        <f t="shared" si="6"/>
        <v>0</v>
      </c>
      <c r="O97" s="15">
        <v>1</v>
      </c>
      <c r="P97" s="16">
        <f t="shared" si="7"/>
        <v>1</v>
      </c>
      <c r="Q97" s="86" t="str">
        <f t="shared" si="8"/>
        <v>High then 10%</v>
      </c>
      <c r="R97" s="86" t="str">
        <f t="shared" si="9"/>
        <v>High Then 20%</v>
      </c>
    </row>
    <row r="98" spans="1:18" ht="15" customHeight="1">
      <c r="A98" s="86" t="s">
        <v>17</v>
      </c>
      <c r="B98" s="87" t="s">
        <v>1948</v>
      </c>
      <c r="C98" s="6" t="s">
        <v>510</v>
      </c>
      <c r="D98" s="6" t="s">
        <v>511</v>
      </c>
      <c r="E98" s="6" t="s">
        <v>30</v>
      </c>
      <c r="F98" s="6" t="s">
        <v>16</v>
      </c>
      <c r="G98" s="6" t="s">
        <v>427</v>
      </c>
      <c r="H98" s="6" t="s">
        <v>24</v>
      </c>
      <c r="I98" s="6" t="s">
        <v>507</v>
      </c>
      <c r="J98" s="12">
        <v>0</v>
      </c>
      <c r="K98" s="12">
        <f t="shared" si="5"/>
        <v>0</v>
      </c>
      <c r="L98" s="13">
        <v>0</v>
      </c>
      <c r="M98" s="13">
        <v>4.49</v>
      </c>
      <c r="N98" s="14">
        <f t="shared" si="6"/>
        <v>0</v>
      </c>
      <c r="O98" s="15">
        <v>6</v>
      </c>
      <c r="P98" s="16">
        <f t="shared" si="7"/>
        <v>1</v>
      </c>
      <c r="Q98" s="86" t="str">
        <f t="shared" si="8"/>
        <v>High then 10%</v>
      </c>
      <c r="R98" s="86" t="str">
        <f t="shared" si="9"/>
        <v>High Then 20%</v>
      </c>
    </row>
    <row r="99" spans="1:18" ht="15" customHeight="1">
      <c r="A99" s="86" t="s">
        <v>17</v>
      </c>
      <c r="B99" s="87" t="s">
        <v>1948</v>
      </c>
      <c r="C99" s="6" t="s">
        <v>512</v>
      </c>
      <c r="D99" s="6" t="s">
        <v>513</v>
      </c>
      <c r="E99" s="6" t="s">
        <v>30</v>
      </c>
      <c r="F99" s="6" t="s">
        <v>16</v>
      </c>
      <c r="G99" s="6" t="s">
        <v>17</v>
      </c>
      <c r="H99" s="6" t="s">
        <v>24</v>
      </c>
      <c r="I99" s="6" t="s">
        <v>507</v>
      </c>
      <c r="J99" s="12">
        <v>0</v>
      </c>
      <c r="K99" s="12">
        <f t="shared" si="5"/>
        <v>0</v>
      </c>
      <c r="L99" s="13">
        <v>0</v>
      </c>
      <c r="M99" s="13">
        <v>0.91</v>
      </c>
      <c r="N99" s="14">
        <f t="shared" si="6"/>
        <v>0</v>
      </c>
      <c r="O99" s="15">
        <v>1</v>
      </c>
      <c r="P99" s="16">
        <f t="shared" si="7"/>
        <v>1</v>
      </c>
      <c r="Q99" s="86" t="str">
        <f t="shared" si="8"/>
        <v>High then 10%</v>
      </c>
      <c r="R99" s="86" t="str">
        <f t="shared" si="9"/>
        <v>High Then 20%</v>
      </c>
    </row>
    <row r="100" spans="1:18" ht="15" customHeight="1">
      <c r="A100" s="86" t="s">
        <v>23</v>
      </c>
      <c r="B100" s="7" t="s">
        <v>24</v>
      </c>
      <c r="C100" s="6" t="s">
        <v>530</v>
      </c>
      <c r="D100" s="6" t="s">
        <v>531</v>
      </c>
      <c r="E100" s="6" t="s">
        <v>30</v>
      </c>
      <c r="F100" s="6" t="s">
        <v>22</v>
      </c>
      <c r="G100" s="6" t="s">
        <v>23</v>
      </c>
      <c r="H100" s="6" t="s">
        <v>24</v>
      </c>
      <c r="I100" s="6" t="s">
        <v>31</v>
      </c>
      <c r="J100" s="12">
        <v>0</v>
      </c>
      <c r="K100" s="12">
        <f t="shared" si="5"/>
        <v>0</v>
      </c>
      <c r="L100" s="13">
        <v>0</v>
      </c>
      <c r="M100" s="13">
        <v>29.451833333333301</v>
      </c>
      <c r="N100" s="14">
        <f t="shared" si="6"/>
        <v>0</v>
      </c>
      <c r="O100" s="15">
        <v>37</v>
      </c>
      <c r="P100" s="16">
        <f t="shared" si="7"/>
        <v>1</v>
      </c>
      <c r="Q100" s="86" t="str">
        <f t="shared" si="8"/>
        <v>High then 10%</v>
      </c>
      <c r="R100" s="86" t="str">
        <f t="shared" si="9"/>
        <v>High Then 20%</v>
      </c>
    </row>
    <row r="101" spans="1:18" ht="15" customHeight="1">
      <c r="A101" s="86" t="s">
        <v>23</v>
      </c>
      <c r="B101" s="7" t="s">
        <v>24</v>
      </c>
      <c r="C101" s="6" t="s">
        <v>532</v>
      </c>
      <c r="D101" s="6" t="s">
        <v>533</v>
      </c>
      <c r="E101" s="6" t="s">
        <v>30</v>
      </c>
      <c r="F101" s="6" t="s">
        <v>22</v>
      </c>
      <c r="G101" s="6" t="s">
        <v>23</v>
      </c>
      <c r="H101" s="6" t="s">
        <v>24</v>
      </c>
      <c r="I101" s="6" t="s">
        <v>483</v>
      </c>
      <c r="J101" s="12">
        <v>0</v>
      </c>
      <c r="K101" s="12">
        <f t="shared" si="5"/>
        <v>0</v>
      </c>
      <c r="L101" s="13">
        <v>0</v>
      </c>
      <c r="M101" s="13">
        <v>5.59</v>
      </c>
      <c r="N101" s="14">
        <f t="shared" si="6"/>
        <v>0</v>
      </c>
      <c r="O101" s="15">
        <v>7</v>
      </c>
      <c r="P101" s="16">
        <f t="shared" si="7"/>
        <v>1</v>
      </c>
      <c r="Q101" s="86" t="str">
        <f t="shared" si="8"/>
        <v>High then 10%</v>
      </c>
      <c r="R101" s="86" t="str">
        <f t="shared" si="9"/>
        <v>High Then 20%</v>
      </c>
    </row>
    <row r="102" spans="1:18" ht="15" customHeight="1">
      <c r="A102" s="86" t="s">
        <v>23</v>
      </c>
      <c r="B102" s="7" t="s">
        <v>24</v>
      </c>
      <c r="C102" s="6" t="s">
        <v>534</v>
      </c>
      <c r="D102" s="6" t="s">
        <v>535</v>
      </c>
      <c r="E102" s="6" t="s">
        <v>30</v>
      </c>
      <c r="F102" s="6" t="s">
        <v>22</v>
      </c>
      <c r="G102" s="6" t="s">
        <v>23</v>
      </c>
      <c r="H102" s="6" t="s">
        <v>24</v>
      </c>
      <c r="I102" s="6" t="s">
        <v>31</v>
      </c>
      <c r="J102" s="12">
        <v>0</v>
      </c>
      <c r="K102" s="12">
        <f t="shared" si="5"/>
        <v>0</v>
      </c>
      <c r="L102" s="13">
        <v>0</v>
      </c>
      <c r="M102" s="13">
        <v>0</v>
      </c>
      <c r="N102" s="14">
        <f t="shared" si="6"/>
        <v>0</v>
      </c>
      <c r="O102" s="15">
        <v>18</v>
      </c>
      <c r="P102" s="16">
        <f t="shared" si="7"/>
        <v>1</v>
      </c>
      <c r="Q102" s="86" t="str">
        <f t="shared" si="8"/>
        <v>High then 10%</v>
      </c>
      <c r="R102" s="86" t="str">
        <f t="shared" si="9"/>
        <v>High Then 20%</v>
      </c>
    </row>
    <row r="103" spans="1:18" ht="15" customHeight="1">
      <c r="A103" s="86" t="s">
        <v>23</v>
      </c>
      <c r="B103" s="7" t="s">
        <v>184</v>
      </c>
      <c r="C103" s="6" t="s">
        <v>536</v>
      </c>
      <c r="D103" s="6" t="s">
        <v>537</v>
      </c>
      <c r="E103" s="6" t="s">
        <v>3</v>
      </c>
      <c r="F103" s="6" t="s">
        <v>22</v>
      </c>
      <c r="G103" s="6" t="s">
        <v>23</v>
      </c>
      <c r="H103" s="6" t="s">
        <v>183</v>
      </c>
      <c r="I103" s="6" t="s">
        <v>184</v>
      </c>
      <c r="J103" s="12">
        <v>1200</v>
      </c>
      <c r="K103" s="12">
        <f t="shared" si="5"/>
        <v>1101.1043999999999</v>
      </c>
      <c r="L103" s="13">
        <v>375.87</v>
      </c>
      <c r="M103" s="13">
        <v>0</v>
      </c>
      <c r="N103" s="14">
        <f t="shared" si="6"/>
        <v>98.895600000000002</v>
      </c>
      <c r="O103" s="15">
        <v>12</v>
      </c>
      <c r="P103" s="16">
        <f t="shared" si="7"/>
        <v>0</v>
      </c>
      <c r="Q103" s="86" t="str">
        <f t="shared" si="8"/>
        <v>Low Then 10%</v>
      </c>
      <c r="R103" s="86" t="str">
        <f t="shared" si="9"/>
        <v>Low Then 20%</v>
      </c>
    </row>
    <row r="104" spans="1:18" ht="15" customHeight="1">
      <c r="A104" s="86" t="s">
        <v>17</v>
      </c>
      <c r="B104" s="87" t="s">
        <v>1948</v>
      </c>
      <c r="C104" s="6" t="s">
        <v>538</v>
      </c>
      <c r="D104" s="6" t="s">
        <v>539</v>
      </c>
      <c r="E104" s="6" t="s">
        <v>3</v>
      </c>
      <c r="F104" s="6" t="s">
        <v>16</v>
      </c>
      <c r="G104" s="6" t="s">
        <v>17</v>
      </c>
      <c r="H104" s="6" t="s">
        <v>18</v>
      </c>
      <c r="I104" s="6" t="s">
        <v>240</v>
      </c>
      <c r="J104" s="12">
        <v>675</v>
      </c>
      <c r="K104" s="12">
        <f t="shared" si="5"/>
        <v>594.15120000000002</v>
      </c>
      <c r="L104" s="13">
        <v>1.26</v>
      </c>
      <c r="M104" s="13">
        <v>69.59</v>
      </c>
      <c r="N104" s="14">
        <f t="shared" si="6"/>
        <v>80.848799999999997</v>
      </c>
      <c r="O104" s="15">
        <v>5</v>
      </c>
      <c r="P104" s="16">
        <f t="shared" si="7"/>
        <v>0.11712506850108199</v>
      </c>
      <c r="Q104" s="86" t="str">
        <f t="shared" si="8"/>
        <v>High then 10%</v>
      </c>
      <c r="R104" s="86" t="str">
        <f t="shared" si="9"/>
        <v>Low Then 20%</v>
      </c>
    </row>
    <row r="105" spans="1:18" ht="15" customHeight="1">
      <c r="A105" s="86" t="s">
        <v>156</v>
      </c>
      <c r="B105" s="87" t="s">
        <v>184</v>
      </c>
      <c r="C105" s="6" t="s">
        <v>544</v>
      </c>
      <c r="D105" s="6" t="s">
        <v>545</v>
      </c>
      <c r="E105" s="6" t="s">
        <v>3</v>
      </c>
      <c r="F105" s="6" t="s">
        <v>16</v>
      </c>
      <c r="G105" s="6" t="s">
        <v>156</v>
      </c>
      <c r="H105" s="6" t="s">
        <v>150</v>
      </c>
      <c r="I105" s="6" t="s">
        <v>151</v>
      </c>
      <c r="J105" s="12">
        <v>5600</v>
      </c>
      <c r="K105" s="12">
        <f t="shared" si="5"/>
        <v>4936.1480000000001</v>
      </c>
      <c r="L105" s="13">
        <v>67.900000000000006</v>
      </c>
      <c r="M105" s="13">
        <v>694.18</v>
      </c>
      <c r="N105" s="14">
        <f t="shared" si="6"/>
        <v>663.85199999999998</v>
      </c>
      <c r="O105" s="15">
        <v>56</v>
      </c>
      <c r="P105" s="16">
        <f t="shared" si="7"/>
        <v>0.14063192594711499</v>
      </c>
      <c r="Q105" s="86" t="str">
        <f t="shared" si="8"/>
        <v>High then 10%</v>
      </c>
      <c r="R105" s="86" t="str">
        <f t="shared" si="9"/>
        <v>Low Then 20%</v>
      </c>
    </row>
    <row r="106" spans="1:18" ht="15" customHeight="1">
      <c r="A106" s="86" t="s">
        <v>156</v>
      </c>
      <c r="B106" s="87" t="s">
        <v>184</v>
      </c>
      <c r="C106" s="6" t="s">
        <v>557</v>
      </c>
      <c r="D106" s="6" t="s">
        <v>558</v>
      </c>
      <c r="E106" s="6" t="s">
        <v>3</v>
      </c>
      <c r="F106" s="6" t="s">
        <v>16</v>
      </c>
      <c r="G106" s="6" t="s">
        <v>17</v>
      </c>
      <c r="H106" s="6" t="s">
        <v>150</v>
      </c>
      <c r="I106" s="6" t="s">
        <v>151</v>
      </c>
      <c r="J106" s="12">
        <v>900</v>
      </c>
      <c r="K106" s="12">
        <f t="shared" si="5"/>
        <v>792.37559999999996</v>
      </c>
      <c r="L106" s="13">
        <v>3.13</v>
      </c>
      <c r="M106" s="13">
        <v>38.31</v>
      </c>
      <c r="N106" s="14">
        <f t="shared" si="6"/>
        <v>107.62439999999999</v>
      </c>
      <c r="O106" s="15">
        <v>9</v>
      </c>
      <c r="P106" s="16">
        <f t="shared" si="7"/>
        <v>4.8348283314125301E-2</v>
      </c>
      <c r="Q106" s="86" t="str">
        <f t="shared" si="8"/>
        <v>Low Then 10%</v>
      </c>
      <c r="R106" s="86" t="str">
        <f t="shared" si="9"/>
        <v>Low Then 20%</v>
      </c>
    </row>
    <row r="107" spans="1:18" ht="15" customHeight="1">
      <c r="A107" s="86" t="s">
        <v>17</v>
      </c>
      <c r="B107" s="87" t="s">
        <v>1948</v>
      </c>
      <c r="C107" s="6" t="s">
        <v>566</v>
      </c>
      <c r="D107" s="6" t="s">
        <v>567</v>
      </c>
      <c r="E107" s="6" t="s">
        <v>30</v>
      </c>
      <c r="F107" s="6" t="s">
        <v>16</v>
      </c>
      <c r="G107" s="6" t="s">
        <v>17</v>
      </c>
      <c r="H107" s="6" t="s">
        <v>18</v>
      </c>
      <c r="I107" s="6" t="s">
        <v>568</v>
      </c>
      <c r="J107" s="12">
        <v>220</v>
      </c>
      <c r="K107" s="12">
        <f t="shared" si="5"/>
        <v>198.88</v>
      </c>
      <c r="L107" s="13">
        <v>44</v>
      </c>
      <c r="M107" s="13">
        <v>55</v>
      </c>
      <c r="N107" s="14">
        <f t="shared" si="6"/>
        <v>21.12</v>
      </c>
      <c r="O107" s="15">
        <v>1</v>
      </c>
      <c r="P107" s="16">
        <f t="shared" si="7"/>
        <v>0.276548672566372</v>
      </c>
      <c r="Q107" s="86" t="str">
        <f t="shared" si="8"/>
        <v>High then 10%</v>
      </c>
      <c r="R107" s="86" t="str">
        <f t="shared" si="9"/>
        <v>High Then 20%</v>
      </c>
    </row>
    <row r="108" spans="1:18" ht="15" customHeight="1">
      <c r="A108" s="86" t="s">
        <v>17</v>
      </c>
      <c r="B108" s="87" t="s">
        <v>1948</v>
      </c>
      <c r="C108" s="6" t="s">
        <v>569</v>
      </c>
      <c r="D108" s="6" t="s">
        <v>570</v>
      </c>
      <c r="E108" s="6" t="s">
        <v>30</v>
      </c>
      <c r="F108" s="6" t="s">
        <v>16</v>
      </c>
      <c r="G108" s="6" t="s">
        <v>43</v>
      </c>
      <c r="H108" s="6" t="s">
        <v>18</v>
      </c>
      <c r="I108" s="6" t="s">
        <v>571</v>
      </c>
      <c r="J108" s="12">
        <v>0</v>
      </c>
      <c r="K108" s="12">
        <f t="shared" si="5"/>
        <v>0</v>
      </c>
      <c r="L108" s="13">
        <v>0</v>
      </c>
      <c r="M108" s="13">
        <v>0</v>
      </c>
      <c r="N108" s="14">
        <f t="shared" si="6"/>
        <v>0</v>
      </c>
      <c r="O108" s="15">
        <v>5</v>
      </c>
      <c r="P108" s="16">
        <f t="shared" si="7"/>
        <v>1</v>
      </c>
      <c r="Q108" s="86" t="str">
        <f t="shared" si="8"/>
        <v>High then 10%</v>
      </c>
      <c r="R108" s="86" t="str">
        <f t="shared" si="9"/>
        <v>High Then 20%</v>
      </c>
    </row>
    <row r="109" spans="1:18" ht="15" customHeight="1">
      <c r="A109" s="86" t="s">
        <v>17</v>
      </c>
      <c r="B109" s="87" t="s">
        <v>1948</v>
      </c>
      <c r="C109" s="6" t="s">
        <v>572</v>
      </c>
      <c r="D109" s="6" t="s">
        <v>573</v>
      </c>
      <c r="E109" s="6" t="s">
        <v>30</v>
      </c>
      <c r="F109" s="6" t="s">
        <v>16</v>
      </c>
      <c r="G109" s="6" t="s">
        <v>43</v>
      </c>
      <c r="H109" s="6" t="s">
        <v>18</v>
      </c>
      <c r="I109" s="6" t="s">
        <v>571</v>
      </c>
      <c r="J109" s="12">
        <v>0</v>
      </c>
      <c r="K109" s="12">
        <f t="shared" si="5"/>
        <v>0</v>
      </c>
      <c r="L109" s="13">
        <v>0</v>
      </c>
      <c r="M109" s="13">
        <v>0</v>
      </c>
      <c r="N109" s="14">
        <f t="shared" si="6"/>
        <v>0</v>
      </c>
      <c r="O109" s="15">
        <v>3</v>
      </c>
      <c r="P109" s="16">
        <f t="shared" si="7"/>
        <v>1</v>
      </c>
      <c r="Q109" s="86" t="str">
        <f t="shared" si="8"/>
        <v>High then 10%</v>
      </c>
      <c r="R109" s="86" t="str">
        <f t="shared" si="9"/>
        <v>High Then 20%</v>
      </c>
    </row>
    <row r="110" spans="1:18" ht="15" customHeight="1">
      <c r="A110" s="86" t="s">
        <v>17</v>
      </c>
      <c r="B110" s="87" t="s">
        <v>1948</v>
      </c>
      <c r="C110" s="6" t="s">
        <v>574</v>
      </c>
      <c r="D110" s="6" t="s">
        <v>575</v>
      </c>
      <c r="E110" s="6" t="s">
        <v>30</v>
      </c>
      <c r="F110" s="6" t="s">
        <v>16</v>
      </c>
      <c r="G110" s="6" t="s">
        <v>43</v>
      </c>
      <c r="H110" s="6" t="s">
        <v>18</v>
      </c>
      <c r="I110" s="6" t="s">
        <v>571</v>
      </c>
      <c r="J110" s="12">
        <v>0</v>
      </c>
      <c r="K110" s="12">
        <f t="shared" si="5"/>
        <v>0</v>
      </c>
      <c r="L110" s="13">
        <v>0</v>
      </c>
      <c r="M110" s="13">
        <v>0</v>
      </c>
      <c r="N110" s="14">
        <f t="shared" si="6"/>
        <v>0</v>
      </c>
      <c r="O110" s="15">
        <v>22</v>
      </c>
      <c r="P110" s="16">
        <f t="shared" si="7"/>
        <v>1</v>
      </c>
      <c r="Q110" s="86" t="str">
        <f t="shared" si="8"/>
        <v>High then 10%</v>
      </c>
      <c r="R110" s="86" t="str">
        <f t="shared" si="9"/>
        <v>High Then 20%</v>
      </c>
    </row>
    <row r="111" spans="1:18" ht="15" customHeight="1">
      <c r="A111" s="86" t="s">
        <v>17</v>
      </c>
      <c r="B111" s="87" t="s">
        <v>1948</v>
      </c>
      <c r="C111" s="8" t="s">
        <v>574</v>
      </c>
      <c r="D111" s="8" t="s">
        <v>575</v>
      </c>
      <c r="E111" s="8" t="s">
        <v>30</v>
      </c>
      <c r="F111" s="6" t="s">
        <v>16</v>
      </c>
      <c r="G111" s="6" t="s">
        <v>17</v>
      </c>
      <c r="H111" s="6" t="s">
        <v>18</v>
      </c>
      <c r="I111" s="6" t="s">
        <v>571</v>
      </c>
      <c r="J111" s="12">
        <v>0</v>
      </c>
      <c r="K111" s="12">
        <f t="shared" si="5"/>
        <v>0</v>
      </c>
      <c r="L111" s="13">
        <v>0</v>
      </c>
      <c r="M111" s="13">
        <v>0</v>
      </c>
      <c r="N111" s="14">
        <f t="shared" si="6"/>
        <v>0</v>
      </c>
      <c r="O111" s="15">
        <v>6</v>
      </c>
      <c r="P111" s="16">
        <f t="shared" si="7"/>
        <v>1</v>
      </c>
      <c r="Q111" s="86" t="str">
        <f t="shared" si="8"/>
        <v>High then 10%</v>
      </c>
      <c r="R111" s="86" t="str">
        <f t="shared" si="9"/>
        <v>High Then 20%</v>
      </c>
    </row>
    <row r="112" spans="1:18" ht="15" customHeight="1">
      <c r="A112" s="86" t="s">
        <v>17</v>
      </c>
      <c r="B112" s="87" t="s">
        <v>1948</v>
      </c>
      <c r="C112" s="6" t="s">
        <v>576</v>
      </c>
      <c r="D112" s="6" t="s">
        <v>577</v>
      </c>
      <c r="E112" s="6" t="s">
        <v>30</v>
      </c>
      <c r="F112" s="6" t="s">
        <v>16</v>
      </c>
      <c r="G112" s="6" t="s">
        <v>427</v>
      </c>
      <c r="H112" s="6" t="s">
        <v>18</v>
      </c>
      <c r="I112" s="6" t="s">
        <v>578</v>
      </c>
      <c r="J112" s="12">
        <v>0</v>
      </c>
      <c r="K112" s="12">
        <f t="shared" si="5"/>
        <v>0</v>
      </c>
      <c r="L112" s="13">
        <v>0</v>
      </c>
      <c r="M112" s="13">
        <v>0</v>
      </c>
      <c r="N112" s="14">
        <f t="shared" si="6"/>
        <v>0</v>
      </c>
      <c r="O112" s="15">
        <v>3</v>
      </c>
      <c r="P112" s="16">
        <f t="shared" si="7"/>
        <v>1</v>
      </c>
      <c r="Q112" s="86" t="str">
        <f t="shared" si="8"/>
        <v>High then 10%</v>
      </c>
      <c r="R112" s="86" t="str">
        <f t="shared" si="9"/>
        <v>High Then 20%</v>
      </c>
    </row>
    <row r="113" spans="1:18" ht="15" customHeight="1">
      <c r="A113" s="86" t="s">
        <v>17</v>
      </c>
      <c r="B113" s="87" t="s">
        <v>1948</v>
      </c>
      <c r="C113" s="8" t="s">
        <v>576</v>
      </c>
      <c r="D113" s="8" t="s">
        <v>577</v>
      </c>
      <c r="E113" s="8" t="s">
        <v>30</v>
      </c>
      <c r="F113" s="6" t="s">
        <v>16</v>
      </c>
      <c r="G113" s="6" t="s">
        <v>17</v>
      </c>
      <c r="H113" s="6" t="s">
        <v>18</v>
      </c>
      <c r="I113" s="6" t="s">
        <v>578</v>
      </c>
      <c r="J113" s="12">
        <v>0</v>
      </c>
      <c r="K113" s="12">
        <f t="shared" si="5"/>
        <v>0</v>
      </c>
      <c r="L113" s="13">
        <v>0</v>
      </c>
      <c r="M113" s="13">
        <v>0</v>
      </c>
      <c r="N113" s="14">
        <f t="shared" si="6"/>
        <v>0</v>
      </c>
      <c r="O113" s="15">
        <v>5</v>
      </c>
      <c r="P113" s="16">
        <f t="shared" si="7"/>
        <v>1</v>
      </c>
      <c r="Q113" s="86" t="str">
        <f t="shared" si="8"/>
        <v>High then 10%</v>
      </c>
      <c r="R113" s="86" t="str">
        <f t="shared" si="9"/>
        <v>High Then 20%</v>
      </c>
    </row>
    <row r="114" spans="1:18" ht="15" customHeight="1">
      <c r="A114" s="86" t="s">
        <v>17</v>
      </c>
      <c r="B114" s="87" t="s">
        <v>1948</v>
      </c>
      <c r="C114" s="8" t="s">
        <v>576</v>
      </c>
      <c r="D114" s="8" t="s">
        <v>577</v>
      </c>
      <c r="E114" s="8" t="s">
        <v>30</v>
      </c>
      <c r="F114" s="6" t="s">
        <v>16</v>
      </c>
      <c r="G114" s="6" t="s">
        <v>429</v>
      </c>
      <c r="H114" s="6" t="s">
        <v>18</v>
      </c>
      <c r="I114" s="6" t="s">
        <v>578</v>
      </c>
      <c r="J114" s="12">
        <v>0</v>
      </c>
      <c r="K114" s="12">
        <f t="shared" si="5"/>
        <v>0</v>
      </c>
      <c r="L114" s="13">
        <v>0</v>
      </c>
      <c r="M114" s="13">
        <v>0</v>
      </c>
      <c r="N114" s="14">
        <f t="shared" si="6"/>
        <v>0</v>
      </c>
      <c r="O114" s="15">
        <v>5</v>
      </c>
      <c r="P114" s="16">
        <f t="shared" si="7"/>
        <v>1</v>
      </c>
      <c r="Q114" s="86" t="str">
        <f t="shared" si="8"/>
        <v>High then 10%</v>
      </c>
      <c r="R114" s="86" t="str">
        <f t="shared" si="9"/>
        <v>High Then 20%</v>
      </c>
    </row>
    <row r="115" spans="1:18" ht="15" customHeight="1">
      <c r="A115" s="86" t="s">
        <v>17</v>
      </c>
      <c r="B115" s="87" t="s">
        <v>1948</v>
      </c>
      <c r="C115" s="6" t="s">
        <v>579</v>
      </c>
      <c r="D115" s="6" t="s">
        <v>580</v>
      </c>
      <c r="E115" s="6" t="s">
        <v>30</v>
      </c>
      <c r="F115" s="6" t="s">
        <v>16</v>
      </c>
      <c r="G115" s="6" t="s">
        <v>17</v>
      </c>
      <c r="H115" s="6" t="s">
        <v>18</v>
      </c>
      <c r="I115" s="6" t="s">
        <v>581</v>
      </c>
      <c r="J115" s="12">
        <v>20</v>
      </c>
      <c r="K115" s="12">
        <f t="shared" si="5"/>
        <v>17.600000000000001</v>
      </c>
      <c r="L115" s="13">
        <v>0</v>
      </c>
      <c r="M115" s="13">
        <v>5.97</v>
      </c>
      <c r="N115" s="14">
        <f t="shared" si="6"/>
        <v>2.4</v>
      </c>
      <c r="O115" s="15">
        <v>1</v>
      </c>
      <c r="P115" s="16">
        <f t="shared" si="7"/>
        <v>0.33920454545454498</v>
      </c>
      <c r="Q115" s="86" t="str">
        <f t="shared" si="8"/>
        <v>High then 10%</v>
      </c>
      <c r="R115" s="86" t="str">
        <f t="shared" si="9"/>
        <v>High Then 20%</v>
      </c>
    </row>
    <row r="116" spans="1:18" ht="15" customHeight="1">
      <c r="A116" s="86" t="s">
        <v>17</v>
      </c>
      <c r="B116" s="87" t="s">
        <v>1948</v>
      </c>
      <c r="C116" s="8" t="s">
        <v>579</v>
      </c>
      <c r="D116" s="8" t="s">
        <v>580</v>
      </c>
      <c r="E116" s="8" t="s">
        <v>30</v>
      </c>
      <c r="F116" s="6" t="s">
        <v>16</v>
      </c>
      <c r="G116" s="6" t="s">
        <v>429</v>
      </c>
      <c r="H116" s="6" t="s">
        <v>18</v>
      </c>
      <c r="I116" s="6" t="s">
        <v>581</v>
      </c>
      <c r="J116" s="12">
        <v>40</v>
      </c>
      <c r="K116" s="12">
        <f t="shared" si="5"/>
        <v>35.200000000000003</v>
      </c>
      <c r="L116" s="13">
        <v>0</v>
      </c>
      <c r="M116" s="13">
        <v>11.95</v>
      </c>
      <c r="N116" s="14">
        <f t="shared" si="6"/>
        <v>4.8</v>
      </c>
      <c r="O116" s="15">
        <v>2</v>
      </c>
      <c r="P116" s="16">
        <f t="shared" si="7"/>
        <v>0.33948863636363602</v>
      </c>
      <c r="Q116" s="86" t="str">
        <f t="shared" si="8"/>
        <v>High then 10%</v>
      </c>
      <c r="R116" s="86" t="str">
        <f t="shared" si="9"/>
        <v>High Then 20%</v>
      </c>
    </row>
    <row r="117" spans="1:18" ht="15" customHeight="1">
      <c r="A117" s="86" t="s">
        <v>17</v>
      </c>
      <c r="B117" s="87" t="s">
        <v>1948</v>
      </c>
      <c r="C117" s="6" t="s">
        <v>582</v>
      </c>
      <c r="D117" s="6" t="s">
        <v>577</v>
      </c>
      <c r="E117" s="6" t="s">
        <v>30</v>
      </c>
      <c r="F117" s="6" t="s">
        <v>16</v>
      </c>
      <c r="G117" s="6" t="s">
        <v>427</v>
      </c>
      <c r="H117" s="6" t="s">
        <v>18</v>
      </c>
      <c r="I117" s="6" t="s">
        <v>581</v>
      </c>
      <c r="J117" s="12">
        <v>0</v>
      </c>
      <c r="K117" s="12">
        <f t="shared" si="5"/>
        <v>0</v>
      </c>
      <c r="L117" s="13">
        <v>0</v>
      </c>
      <c r="M117" s="13">
        <v>0</v>
      </c>
      <c r="N117" s="14">
        <f t="shared" si="6"/>
        <v>0</v>
      </c>
      <c r="O117" s="15">
        <v>11</v>
      </c>
      <c r="P117" s="16">
        <f t="shared" si="7"/>
        <v>1</v>
      </c>
      <c r="Q117" s="86" t="str">
        <f t="shared" si="8"/>
        <v>High then 10%</v>
      </c>
      <c r="R117" s="86" t="str">
        <f t="shared" si="9"/>
        <v>High Then 20%</v>
      </c>
    </row>
    <row r="118" spans="1:18" ht="15" customHeight="1">
      <c r="A118" s="86" t="s">
        <v>17</v>
      </c>
      <c r="B118" s="87" t="s">
        <v>1948</v>
      </c>
      <c r="C118" s="8" t="s">
        <v>582</v>
      </c>
      <c r="D118" s="8" t="s">
        <v>577</v>
      </c>
      <c r="E118" s="8" t="s">
        <v>30</v>
      </c>
      <c r="F118" s="6" t="s">
        <v>16</v>
      </c>
      <c r="G118" s="6" t="s">
        <v>17</v>
      </c>
      <c r="H118" s="6" t="s">
        <v>18</v>
      </c>
      <c r="I118" s="6" t="s">
        <v>581</v>
      </c>
      <c r="J118" s="12">
        <v>0</v>
      </c>
      <c r="K118" s="12">
        <f t="shared" si="5"/>
        <v>0</v>
      </c>
      <c r="L118" s="13">
        <v>0</v>
      </c>
      <c r="M118" s="13">
        <v>0</v>
      </c>
      <c r="N118" s="14">
        <f t="shared" si="6"/>
        <v>0</v>
      </c>
      <c r="O118" s="15">
        <v>11</v>
      </c>
      <c r="P118" s="16">
        <f t="shared" si="7"/>
        <v>1</v>
      </c>
      <c r="Q118" s="86" t="str">
        <f t="shared" si="8"/>
        <v>High then 10%</v>
      </c>
      <c r="R118" s="86" t="str">
        <f t="shared" si="9"/>
        <v>High Then 20%</v>
      </c>
    </row>
    <row r="119" spans="1:18" ht="15" customHeight="1">
      <c r="A119" s="86" t="s">
        <v>17</v>
      </c>
      <c r="B119" s="87" t="s">
        <v>1948</v>
      </c>
      <c r="C119" s="8" t="s">
        <v>582</v>
      </c>
      <c r="D119" s="8" t="s">
        <v>577</v>
      </c>
      <c r="E119" s="8" t="s">
        <v>30</v>
      </c>
      <c r="F119" s="6" t="s">
        <v>16</v>
      </c>
      <c r="G119" s="6" t="s">
        <v>429</v>
      </c>
      <c r="H119" s="6" t="s">
        <v>18</v>
      </c>
      <c r="I119" s="6" t="s">
        <v>581</v>
      </c>
      <c r="J119" s="12">
        <v>0</v>
      </c>
      <c r="K119" s="12">
        <f t="shared" si="5"/>
        <v>0</v>
      </c>
      <c r="L119" s="13">
        <v>0</v>
      </c>
      <c r="M119" s="13">
        <v>0</v>
      </c>
      <c r="N119" s="14">
        <f t="shared" si="6"/>
        <v>0</v>
      </c>
      <c r="O119" s="15">
        <v>12</v>
      </c>
      <c r="P119" s="16">
        <f t="shared" si="7"/>
        <v>1</v>
      </c>
      <c r="Q119" s="86" t="str">
        <f t="shared" si="8"/>
        <v>High then 10%</v>
      </c>
      <c r="R119" s="86" t="str">
        <f t="shared" si="9"/>
        <v>High Then 20%</v>
      </c>
    </row>
    <row r="120" spans="1:18" ht="15" customHeight="1">
      <c r="A120" s="86" t="s">
        <v>17</v>
      </c>
      <c r="B120" s="87" t="s">
        <v>1948</v>
      </c>
      <c r="C120" s="6" t="s">
        <v>583</v>
      </c>
      <c r="D120" s="6" t="s">
        <v>584</v>
      </c>
      <c r="E120" s="6" t="s">
        <v>30</v>
      </c>
      <c r="F120" s="6" t="s">
        <v>16</v>
      </c>
      <c r="G120" s="6" t="s">
        <v>43</v>
      </c>
      <c r="H120" s="6" t="s">
        <v>18</v>
      </c>
      <c r="I120" s="6" t="s">
        <v>571</v>
      </c>
      <c r="J120" s="12">
        <v>0</v>
      </c>
      <c r="K120" s="12">
        <f t="shared" si="5"/>
        <v>0</v>
      </c>
      <c r="L120" s="13">
        <v>0</v>
      </c>
      <c r="M120" s="13">
        <v>0</v>
      </c>
      <c r="N120" s="14">
        <f t="shared" si="6"/>
        <v>0</v>
      </c>
      <c r="O120" s="15">
        <v>14</v>
      </c>
      <c r="P120" s="16">
        <f t="shared" si="7"/>
        <v>1</v>
      </c>
      <c r="Q120" s="86" t="str">
        <f t="shared" si="8"/>
        <v>High then 10%</v>
      </c>
      <c r="R120" s="86" t="str">
        <f t="shared" si="9"/>
        <v>High Then 20%</v>
      </c>
    </row>
    <row r="121" spans="1:18" ht="15" customHeight="1">
      <c r="A121" s="86" t="s">
        <v>17</v>
      </c>
      <c r="B121" s="87" t="s">
        <v>1948</v>
      </c>
      <c r="C121" s="8" t="s">
        <v>583</v>
      </c>
      <c r="D121" s="8" t="s">
        <v>584</v>
      </c>
      <c r="E121" s="8" t="s">
        <v>30</v>
      </c>
      <c r="F121" s="6" t="s">
        <v>16</v>
      </c>
      <c r="G121" s="6" t="s">
        <v>17</v>
      </c>
      <c r="H121" s="6" t="s">
        <v>18</v>
      </c>
      <c r="I121" s="6" t="s">
        <v>571</v>
      </c>
      <c r="J121" s="12">
        <v>0</v>
      </c>
      <c r="K121" s="12">
        <f t="shared" si="5"/>
        <v>0</v>
      </c>
      <c r="L121" s="13">
        <v>0</v>
      </c>
      <c r="M121" s="13">
        <v>0</v>
      </c>
      <c r="N121" s="14">
        <f t="shared" si="6"/>
        <v>0</v>
      </c>
      <c r="O121" s="15">
        <v>7</v>
      </c>
      <c r="P121" s="16">
        <f t="shared" si="7"/>
        <v>1</v>
      </c>
      <c r="Q121" s="86" t="str">
        <f t="shared" si="8"/>
        <v>High then 10%</v>
      </c>
      <c r="R121" s="86" t="str">
        <f t="shared" si="9"/>
        <v>High Then 20%</v>
      </c>
    </row>
    <row r="122" spans="1:18" ht="15" customHeight="1">
      <c r="A122" s="86" t="s">
        <v>17</v>
      </c>
      <c r="B122" s="87" t="s">
        <v>1948</v>
      </c>
      <c r="C122" s="6" t="s">
        <v>585</v>
      </c>
      <c r="D122" s="6" t="s">
        <v>586</v>
      </c>
      <c r="E122" s="6" t="s">
        <v>30</v>
      </c>
      <c r="F122" s="6" t="s">
        <v>16</v>
      </c>
      <c r="G122" s="6" t="s">
        <v>43</v>
      </c>
      <c r="H122" s="6" t="s">
        <v>18</v>
      </c>
      <c r="I122" s="6" t="s">
        <v>58</v>
      </c>
      <c r="J122" s="12">
        <v>0</v>
      </c>
      <c r="K122" s="12">
        <f t="shared" si="5"/>
        <v>0</v>
      </c>
      <c r="L122" s="13">
        <v>0</v>
      </c>
      <c r="M122" s="13">
        <v>0</v>
      </c>
      <c r="N122" s="14">
        <f t="shared" si="6"/>
        <v>0</v>
      </c>
      <c r="O122" s="15">
        <v>6</v>
      </c>
      <c r="P122" s="16">
        <f t="shared" si="7"/>
        <v>1</v>
      </c>
      <c r="Q122" s="86" t="str">
        <f t="shared" si="8"/>
        <v>High then 10%</v>
      </c>
      <c r="R122" s="86" t="str">
        <f t="shared" si="9"/>
        <v>High Then 20%</v>
      </c>
    </row>
    <row r="123" spans="1:18" ht="15" customHeight="1">
      <c r="A123" s="86" t="s">
        <v>17</v>
      </c>
      <c r="B123" s="87" t="s">
        <v>1948</v>
      </c>
      <c r="C123" s="8" t="s">
        <v>585</v>
      </c>
      <c r="D123" s="8" t="s">
        <v>586</v>
      </c>
      <c r="E123" s="8" t="s">
        <v>30</v>
      </c>
      <c r="F123" s="6" t="s">
        <v>16</v>
      </c>
      <c r="G123" s="6" t="s">
        <v>17</v>
      </c>
      <c r="H123" s="6" t="s">
        <v>18</v>
      </c>
      <c r="I123" s="6" t="s">
        <v>58</v>
      </c>
      <c r="J123" s="12">
        <v>0</v>
      </c>
      <c r="K123" s="12">
        <f t="shared" si="5"/>
        <v>0</v>
      </c>
      <c r="L123" s="13">
        <v>0</v>
      </c>
      <c r="M123" s="13">
        <v>0</v>
      </c>
      <c r="N123" s="14">
        <f t="shared" si="6"/>
        <v>0</v>
      </c>
      <c r="O123" s="15">
        <v>2</v>
      </c>
      <c r="P123" s="16">
        <f t="shared" si="7"/>
        <v>1</v>
      </c>
      <c r="Q123" s="86" t="str">
        <f t="shared" si="8"/>
        <v>High then 10%</v>
      </c>
      <c r="R123" s="86" t="str">
        <f t="shared" si="9"/>
        <v>High Then 20%</v>
      </c>
    </row>
    <row r="124" spans="1:18" ht="15" customHeight="1">
      <c r="A124" s="6" t="s">
        <v>16</v>
      </c>
      <c r="B124" s="87" t="s">
        <v>1949</v>
      </c>
      <c r="C124" s="6" t="s">
        <v>589</v>
      </c>
      <c r="D124" s="6" t="s">
        <v>590</v>
      </c>
      <c r="E124" s="6" t="s">
        <v>3</v>
      </c>
      <c r="F124" s="6" t="s">
        <v>16</v>
      </c>
      <c r="G124" s="6" t="s">
        <v>43</v>
      </c>
      <c r="H124" s="6" t="s">
        <v>226</v>
      </c>
      <c r="I124" s="6" t="s">
        <v>591</v>
      </c>
      <c r="J124" s="12">
        <v>900</v>
      </c>
      <c r="K124" s="12">
        <f t="shared" si="5"/>
        <v>792.06</v>
      </c>
      <c r="L124" s="13">
        <v>0.5</v>
      </c>
      <c r="M124" s="13">
        <v>59.204000000000001</v>
      </c>
      <c r="N124" s="14">
        <f t="shared" si="6"/>
        <v>107.94</v>
      </c>
      <c r="O124" s="15">
        <v>12</v>
      </c>
      <c r="P124" s="16">
        <f t="shared" si="7"/>
        <v>7.4746862611418302E-2</v>
      </c>
      <c r="Q124" s="86" t="str">
        <f t="shared" si="8"/>
        <v>Low Then 10%</v>
      </c>
      <c r="R124" s="86" t="str">
        <f t="shared" si="9"/>
        <v>Low Then 20%</v>
      </c>
    </row>
    <row r="125" spans="1:18" ht="15" customHeight="1">
      <c r="A125" s="6" t="s">
        <v>16</v>
      </c>
      <c r="B125" s="87" t="s">
        <v>1949</v>
      </c>
      <c r="C125" s="6" t="s">
        <v>592</v>
      </c>
      <c r="D125" s="6" t="s">
        <v>593</v>
      </c>
      <c r="E125" s="6" t="s">
        <v>3</v>
      </c>
      <c r="F125" s="6" t="s">
        <v>16</v>
      </c>
      <c r="G125" s="6" t="s">
        <v>43</v>
      </c>
      <c r="H125" s="6" t="s">
        <v>226</v>
      </c>
      <c r="I125" s="6" t="s">
        <v>591</v>
      </c>
      <c r="J125" s="12">
        <v>375</v>
      </c>
      <c r="K125" s="12">
        <f t="shared" si="5"/>
        <v>330</v>
      </c>
      <c r="L125" s="13">
        <v>0</v>
      </c>
      <c r="M125" s="13">
        <v>31.23</v>
      </c>
      <c r="N125" s="14">
        <f t="shared" si="6"/>
        <v>45</v>
      </c>
      <c r="O125" s="15">
        <v>5</v>
      </c>
      <c r="P125" s="16">
        <f t="shared" si="7"/>
        <v>9.4636363636363602E-2</v>
      </c>
      <c r="Q125" s="86" t="str">
        <f t="shared" si="8"/>
        <v>Low Then 10%</v>
      </c>
      <c r="R125" s="86" t="str">
        <f t="shared" si="9"/>
        <v>Low Then 20%</v>
      </c>
    </row>
    <row r="126" spans="1:18" ht="15" customHeight="1">
      <c r="A126" s="86" t="s">
        <v>23</v>
      </c>
      <c r="B126" s="7" t="s">
        <v>184</v>
      </c>
      <c r="C126" s="6" t="s">
        <v>594</v>
      </c>
      <c r="D126" s="6" t="s">
        <v>595</v>
      </c>
      <c r="E126" s="6" t="s">
        <v>3</v>
      </c>
      <c r="F126" s="6" t="s">
        <v>22</v>
      </c>
      <c r="G126" s="6" t="s">
        <v>23</v>
      </c>
      <c r="H126" s="6" t="s">
        <v>226</v>
      </c>
      <c r="I126" s="6" t="s">
        <v>591</v>
      </c>
      <c r="J126" s="12">
        <v>0</v>
      </c>
      <c r="K126" s="12">
        <f t="shared" si="5"/>
        <v>0</v>
      </c>
      <c r="L126" s="13">
        <v>0</v>
      </c>
      <c r="M126" s="13">
        <v>0</v>
      </c>
      <c r="N126" s="14">
        <f t="shared" si="6"/>
        <v>0</v>
      </c>
      <c r="O126" s="15">
        <v>61</v>
      </c>
      <c r="P126" s="16">
        <f t="shared" si="7"/>
        <v>1</v>
      </c>
      <c r="Q126" s="86" t="str">
        <f t="shared" si="8"/>
        <v>High then 10%</v>
      </c>
      <c r="R126" s="86" t="str">
        <f t="shared" si="9"/>
        <v>High Then 20%</v>
      </c>
    </row>
    <row r="127" spans="1:18" ht="15" customHeight="1">
      <c r="A127" s="86" t="s">
        <v>156</v>
      </c>
      <c r="B127" s="7" t="s">
        <v>184</v>
      </c>
      <c r="C127" s="6" t="s">
        <v>596</v>
      </c>
      <c r="D127" s="6" t="s">
        <v>597</v>
      </c>
      <c r="E127" s="6" t="s">
        <v>3</v>
      </c>
      <c r="F127" s="6" t="s">
        <v>22</v>
      </c>
      <c r="G127" s="6" t="s">
        <v>23</v>
      </c>
      <c r="H127" s="6" t="s">
        <v>226</v>
      </c>
      <c r="I127" s="6" t="s">
        <v>591</v>
      </c>
      <c r="J127" s="12">
        <v>0</v>
      </c>
      <c r="K127" s="12">
        <f t="shared" si="5"/>
        <v>0</v>
      </c>
      <c r="L127" s="13">
        <v>0</v>
      </c>
      <c r="M127" s="13">
        <v>30.4</v>
      </c>
      <c r="N127" s="14">
        <f t="shared" si="6"/>
        <v>0</v>
      </c>
      <c r="O127" s="15">
        <v>9</v>
      </c>
      <c r="P127" s="16">
        <f t="shared" si="7"/>
        <v>1</v>
      </c>
      <c r="Q127" s="86" t="str">
        <f t="shared" si="8"/>
        <v>High then 10%</v>
      </c>
      <c r="R127" s="86" t="str">
        <f t="shared" si="9"/>
        <v>High Then 20%</v>
      </c>
    </row>
    <row r="128" spans="1:18" ht="15" customHeight="1">
      <c r="A128" s="86" t="s">
        <v>23</v>
      </c>
      <c r="B128" s="7" t="s">
        <v>24</v>
      </c>
      <c r="C128" s="6" t="s">
        <v>598</v>
      </c>
      <c r="D128" s="6" t="s">
        <v>599</v>
      </c>
      <c r="E128" s="6" t="s">
        <v>30</v>
      </c>
      <c r="F128" s="6" t="s">
        <v>22</v>
      </c>
      <c r="G128" s="6" t="s">
        <v>23</v>
      </c>
      <c r="H128" s="6" t="s">
        <v>24</v>
      </c>
      <c r="I128" s="6" t="s">
        <v>600</v>
      </c>
      <c r="J128" s="12">
        <v>0</v>
      </c>
      <c r="K128" s="12">
        <f t="shared" si="5"/>
        <v>0</v>
      </c>
      <c r="L128" s="13">
        <v>0</v>
      </c>
      <c r="M128" s="13">
        <v>1.07</v>
      </c>
      <c r="N128" s="14">
        <f t="shared" si="6"/>
        <v>0</v>
      </c>
      <c r="O128" s="15">
        <v>6</v>
      </c>
      <c r="P128" s="16">
        <f t="shared" si="7"/>
        <v>1</v>
      </c>
      <c r="Q128" s="86" t="str">
        <f t="shared" si="8"/>
        <v>High then 10%</v>
      </c>
      <c r="R128" s="86" t="str">
        <f t="shared" si="9"/>
        <v>High Then 20%</v>
      </c>
    </row>
    <row r="129" spans="1:18" ht="15" customHeight="1">
      <c r="A129" s="86" t="s">
        <v>23</v>
      </c>
      <c r="B129" s="7" t="s">
        <v>24</v>
      </c>
      <c r="C129" s="6" t="s">
        <v>601</v>
      </c>
      <c r="D129" s="6" t="s">
        <v>602</v>
      </c>
      <c r="E129" s="6" t="s">
        <v>30</v>
      </c>
      <c r="F129" s="6" t="s">
        <v>22</v>
      </c>
      <c r="G129" s="6" t="s">
        <v>23</v>
      </c>
      <c r="H129" s="6" t="s">
        <v>24</v>
      </c>
      <c r="I129" s="6" t="s">
        <v>600</v>
      </c>
      <c r="J129" s="12">
        <v>0</v>
      </c>
      <c r="K129" s="12">
        <f t="shared" si="5"/>
        <v>0</v>
      </c>
      <c r="L129" s="13">
        <v>0</v>
      </c>
      <c r="M129" s="13">
        <v>30.78</v>
      </c>
      <c r="N129" s="14">
        <f t="shared" si="6"/>
        <v>0</v>
      </c>
      <c r="O129" s="15">
        <v>18</v>
      </c>
      <c r="P129" s="16">
        <f t="shared" si="7"/>
        <v>1</v>
      </c>
      <c r="Q129" s="86" t="str">
        <f t="shared" si="8"/>
        <v>High then 10%</v>
      </c>
      <c r="R129" s="86" t="str">
        <f t="shared" si="9"/>
        <v>High Then 20%</v>
      </c>
    </row>
    <row r="130" spans="1:18" ht="15" customHeight="1">
      <c r="A130" s="86" t="s">
        <v>23</v>
      </c>
      <c r="B130" s="7" t="s">
        <v>24</v>
      </c>
      <c r="C130" s="6" t="s">
        <v>603</v>
      </c>
      <c r="D130" s="6" t="s">
        <v>604</v>
      </c>
      <c r="E130" s="6" t="s">
        <v>30</v>
      </c>
      <c r="F130" s="6" t="s">
        <v>22</v>
      </c>
      <c r="G130" s="6" t="s">
        <v>23</v>
      </c>
      <c r="H130" s="6" t="s">
        <v>24</v>
      </c>
      <c r="I130" s="6" t="s">
        <v>600</v>
      </c>
      <c r="J130" s="12">
        <v>0</v>
      </c>
      <c r="K130" s="12">
        <f t="shared" si="5"/>
        <v>0</v>
      </c>
      <c r="L130" s="13">
        <v>0</v>
      </c>
      <c r="M130" s="13">
        <v>49.59</v>
      </c>
      <c r="N130" s="14">
        <f t="shared" si="6"/>
        <v>0</v>
      </c>
      <c r="O130" s="15">
        <v>29</v>
      </c>
      <c r="P130" s="16">
        <f t="shared" si="7"/>
        <v>1</v>
      </c>
      <c r="Q130" s="86" t="str">
        <f t="shared" si="8"/>
        <v>High then 10%</v>
      </c>
      <c r="R130" s="86" t="str">
        <f t="shared" si="9"/>
        <v>High Then 20%</v>
      </c>
    </row>
    <row r="131" spans="1:18" ht="15" customHeight="1">
      <c r="A131" s="86" t="s">
        <v>23</v>
      </c>
      <c r="B131" s="7" t="s">
        <v>24</v>
      </c>
      <c r="C131" s="6" t="s">
        <v>605</v>
      </c>
      <c r="D131" s="6" t="s">
        <v>606</v>
      </c>
      <c r="E131" s="6" t="s">
        <v>30</v>
      </c>
      <c r="F131" s="6" t="s">
        <v>22</v>
      </c>
      <c r="G131" s="6" t="s">
        <v>23</v>
      </c>
      <c r="H131" s="6" t="s">
        <v>24</v>
      </c>
      <c r="I131" s="6" t="s">
        <v>483</v>
      </c>
      <c r="J131" s="12">
        <v>0</v>
      </c>
      <c r="K131" s="12">
        <f t="shared" ref="K131:K194" si="10">J131-N131</f>
        <v>0</v>
      </c>
      <c r="L131" s="13">
        <v>0</v>
      </c>
      <c r="M131" s="13">
        <v>0</v>
      </c>
      <c r="N131" s="14">
        <f t="shared" ref="N131:N194" si="11">(J131-L131)*12%</f>
        <v>0</v>
      </c>
      <c r="O131" s="15">
        <v>18</v>
      </c>
      <c r="P131" s="16">
        <f t="shared" ref="P131:P194" si="12">IFERROR(M131/K131,100%)</f>
        <v>1</v>
      </c>
      <c r="Q131" s="86" t="str">
        <f t="shared" ref="Q131:Q194" si="13">IF(P131&gt;10%,"High then 10%","Low Then 10%")</f>
        <v>High then 10%</v>
      </c>
      <c r="R131" s="86" t="str">
        <f t="shared" ref="R131:R194" si="14">IF(P131&gt;20%,"High Then 20%","Low Then 20%")</f>
        <v>High Then 20%</v>
      </c>
    </row>
    <row r="132" spans="1:18" ht="15" customHeight="1">
      <c r="A132" s="86" t="s">
        <v>23</v>
      </c>
      <c r="B132" s="7" t="s">
        <v>24</v>
      </c>
      <c r="C132" s="6" t="s">
        <v>607</v>
      </c>
      <c r="D132" s="6" t="s">
        <v>608</v>
      </c>
      <c r="E132" s="6" t="s">
        <v>30</v>
      </c>
      <c r="F132" s="6" t="s">
        <v>22</v>
      </c>
      <c r="G132" s="6" t="s">
        <v>23</v>
      </c>
      <c r="H132" s="6" t="s">
        <v>24</v>
      </c>
      <c r="I132" s="6" t="s">
        <v>600</v>
      </c>
      <c r="J132" s="12">
        <v>0</v>
      </c>
      <c r="K132" s="12">
        <f t="shared" si="10"/>
        <v>0</v>
      </c>
      <c r="L132" s="13">
        <v>0</v>
      </c>
      <c r="M132" s="13">
        <v>13.68</v>
      </c>
      <c r="N132" s="14">
        <f t="shared" si="11"/>
        <v>0</v>
      </c>
      <c r="O132" s="15">
        <v>8</v>
      </c>
      <c r="P132" s="16">
        <f t="shared" si="12"/>
        <v>1</v>
      </c>
      <c r="Q132" s="86" t="str">
        <f t="shared" si="13"/>
        <v>High then 10%</v>
      </c>
      <c r="R132" s="86" t="str">
        <f t="shared" si="14"/>
        <v>High Then 20%</v>
      </c>
    </row>
    <row r="133" spans="1:18" ht="15" customHeight="1">
      <c r="A133" s="6" t="s">
        <v>16</v>
      </c>
      <c r="B133" s="87" t="s">
        <v>1949</v>
      </c>
      <c r="C133" s="6" t="s">
        <v>611</v>
      </c>
      <c r="D133" s="6" t="s">
        <v>612</v>
      </c>
      <c r="E133" s="6" t="s">
        <v>3</v>
      </c>
      <c r="F133" s="6" t="s">
        <v>16</v>
      </c>
      <c r="G133" s="6" t="s">
        <v>17</v>
      </c>
      <c r="H133" s="6" t="s">
        <v>226</v>
      </c>
      <c r="I133" s="6" t="s">
        <v>240</v>
      </c>
      <c r="J133" s="12">
        <v>1805</v>
      </c>
      <c r="K133" s="12">
        <f t="shared" si="10"/>
        <v>1595.6587999999999</v>
      </c>
      <c r="L133" s="13">
        <v>60.49</v>
      </c>
      <c r="M133" s="13">
        <v>454.81</v>
      </c>
      <c r="N133" s="14">
        <f t="shared" si="11"/>
        <v>209.34119999999999</v>
      </c>
      <c r="O133" s="15">
        <v>19</v>
      </c>
      <c r="P133" s="16">
        <f t="shared" si="12"/>
        <v>0.285029606580053</v>
      </c>
      <c r="Q133" s="86" t="str">
        <f t="shared" si="13"/>
        <v>High then 10%</v>
      </c>
      <c r="R133" s="86" t="str">
        <f t="shared" si="14"/>
        <v>High Then 20%</v>
      </c>
    </row>
    <row r="134" spans="1:18" ht="15" customHeight="1">
      <c r="A134" s="6" t="s">
        <v>16</v>
      </c>
      <c r="B134" s="87" t="s">
        <v>1949</v>
      </c>
      <c r="C134" s="6" t="s">
        <v>615</v>
      </c>
      <c r="D134" s="6" t="s">
        <v>616</v>
      </c>
      <c r="E134" s="6" t="s">
        <v>3</v>
      </c>
      <c r="F134" s="6" t="s">
        <v>16</v>
      </c>
      <c r="G134" s="6" t="s">
        <v>17</v>
      </c>
      <c r="H134" s="6" t="s">
        <v>226</v>
      </c>
      <c r="I134" s="6" t="s">
        <v>227</v>
      </c>
      <c r="J134" s="12">
        <v>240</v>
      </c>
      <c r="K134" s="12">
        <f t="shared" si="10"/>
        <v>212.30879999999999</v>
      </c>
      <c r="L134" s="13">
        <v>9.24</v>
      </c>
      <c r="M134" s="13">
        <v>42.89</v>
      </c>
      <c r="N134" s="14">
        <f t="shared" si="11"/>
        <v>27.691199999999998</v>
      </c>
      <c r="O134" s="15">
        <v>20</v>
      </c>
      <c r="P134" s="16">
        <f t="shared" si="12"/>
        <v>0.20201706193996699</v>
      </c>
      <c r="Q134" s="86" t="str">
        <f t="shared" si="13"/>
        <v>High then 10%</v>
      </c>
      <c r="R134" s="86" t="str">
        <f t="shared" si="14"/>
        <v>High Then 20%</v>
      </c>
    </row>
    <row r="135" spans="1:18" ht="15" customHeight="1">
      <c r="A135" s="86" t="s">
        <v>17</v>
      </c>
      <c r="B135" s="87" t="s">
        <v>1948</v>
      </c>
      <c r="C135" s="6" t="s">
        <v>619</v>
      </c>
      <c r="D135" s="6" t="s">
        <v>620</v>
      </c>
      <c r="E135" s="6" t="s">
        <v>3</v>
      </c>
      <c r="F135" s="6" t="s">
        <v>16</v>
      </c>
      <c r="G135" s="6" t="s">
        <v>17</v>
      </c>
      <c r="H135" s="6" t="s">
        <v>621</v>
      </c>
      <c r="I135" s="6" t="s">
        <v>622</v>
      </c>
      <c r="J135" s="12">
        <v>0</v>
      </c>
      <c r="K135" s="12">
        <f t="shared" si="10"/>
        <v>0</v>
      </c>
      <c r="L135" s="13">
        <v>0</v>
      </c>
      <c r="M135" s="13">
        <v>0</v>
      </c>
      <c r="N135" s="14">
        <f t="shared" si="11"/>
        <v>0</v>
      </c>
      <c r="O135" s="15">
        <v>1</v>
      </c>
      <c r="P135" s="16">
        <f t="shared" si="12"/>
        <v>1</v>
      </c>
      <c r="Q135" s="86" t="str">
        <f t="shared" si="13"/>
        <v>High then 10%</v>
      </c>
      <c r="R135" s="86" t="str">
        <f t="shared" si="14"/>
        <v>High Then 20%</v>
      </c>
    </row>
    <row r="136" spans="1:18" ht="15" customHeight="1">
      <c r="A136" s="86" t="s">
        <v>17</v>
      </c>
      <c r="B136" s="87" t="s">
        <v>1948</v>
      </c>
      <c r="C136" s="6" t="s">
        <v>623</v>
      </c>
      <c r="D136" s="6" t="s">
        <v>624</v>
      </c>
      <c r="E136" s="6" t="s">
        <v>3</v>
      </c>
      <c r="F136" s="6" t="s">
        <v>16</v>
      </c>
      <c r="G136" s="6" t="s">
        <v>17</v>
      </c>
      <c r="H136" s="6" t="s">
        <v>621</v>
      </c>
      <c r="I136" s="6" t="s">
        <v>622</v>
      </c>
      <c r="J136" s="12">
        <v>0</v>
      </c>
      <c r="K136" s="12">
        <f t="shared" si="10"/>
        <v>0</v>
      </c>
      <c r="L136" s="13">
        <v>0</v>
      </c>
      <c r="M136" s="13">
        <v>0</v>
      </c>
      <c r="N136" s="14">
        <f t="shared" si="11"/>
        <v>0</v>
      </c>
      <c r="O136" s="15">
        <v>1</v>
      </c>
      <c r="P136" s="16">
        <f t="shared" si="12"/>
        <v>1</v>
      </c>
      <c r="Q136" s="86" t="str">
        <f t="shared" si="13"/>
        <v>High then 10%</v>
      </c>
      <c r="R136" s="86" t="str">
        <f t="shared" si="14"/>
        <v>High Then 20%</v>
      </c>
    </row>
    <row r="137" spans="1:18" ht="15" customHeight="1">
      <c r="A137" s="86" t="s">
        <v>17</v>
      </c>
      <c r="B137" s="87" t="s">
        <v>1948</v>
      </c>
      <c r="C137" s="6" t="s">
        <v>627</v>
      </c>
      <c r="D137" s="6" t="s">
        <v>628</v>
      </c>
      <c r="E137" s="6" t="s">
        <v>3</v>
      </c>
      <c r="F137" s="6" t="s">
        <v>16</v>
      </c>
      <c r="G137" s="6" t="s">
        <v>17</v>
      </c>
      <c r="H137" s="6" t="s">
        <v>18</v>
      </c>
      <c r="I137" s="6" t="s">
        <v>252</v>
      </c>
      <c r="J137" s="12">
        <v>1425</v>
      </c>
      <c r="K137" s="12">
        <f t="shared" si="10"/>
        <v>1254</v>
      </c>
      <c r="L137" s="13">
        <v>0</v>
      </c>
      <c r="M137" s="13">
        <v>85.09</v>
      </c>
      <c r="N137" s="14">
        <f t="shared" si="11"/>
        <v>171</v>
      </c>
      <c r="O137" s="15">
        <v>15</v>
      </c>
      <c r="P137" s="16">
        <f t="shared" si="12"/>
        <v>6.7854864433811807E-2</v>
      </c>
      <c r="Q137" s="86" t="str">
        <f t="shared" si="13"/>
        <v>Low Then 10%</v>
      </c>
      <c r="R137" s="86" t="str">
        <f t="shared" si="14"/>
        <v>Low Then 20%</v>
      </c>
    </row>
    <row r="138" spans="1:18" ht="15" customHeight="1">
      <c r="A138" s="86" t="s">
        <v>17</v>
      </c>
      <c r="B138" s="87" t="s">
        <v>1948</v>
      </c>
      <c r="C138" s="6" t="s">
        <v>629</v>
      </c>
      <c r="D138" s="6" t="s">
        <v>630</v>
      </c>
      <c r="E138" s="6" t="s">
        <v>3</v>
      </c>
      <c r="F138" s="6" t="s">
        <v>16</v>
      </c>
      <c r="G138" s="6" t="s">
        <v>17</v>
      </c>
      <c r="H138" s="6" t="s">
        <v>18</v>
      </c>
      <c r="I138" s="6" t="s">
        <v>252</v>
      </c>
      <c r="J138" s="12">
        <v>200</v>
      </c>
      <c r="K138" s="12">
        <f t="shared" si="10"/>
        <v>176</v>
      </c>
      <c r="L138" s="13">
        <v>0</v>
      </c>
      <c r="M138" s="13">
        <v>32.9</v>
      </c>
      <c r="N138" s="14">
        <f t="shared" si="11"/>
        <v>24</v>
      </c>
      <c r="O138" s="15">
        <v>2</v>
      </c>
      <c r="P138" s="16">
        <f t="shared" si="12"/>
        <v>0.186931818181818</v>
      </c>
      <c r="Q138" s="86" t="str">
        <f t="shared" si="13"/>
        <v>High then 10%</v>
      </c>
      <c r="R138" s="86" t="str">
        <f t="shared" si="14"/>
        <v>Low Then 20%</v>
      </c>
    </row>
    <row r="139" spans="1:18" ht="15" customHeight="1">
      <c r="A139" s="86" t="s">
        <v>23</v>
      </c>
      <c r="B139" s="87" t="s">
        <v>1940</v>
      </c>
      <c r="C139" s="6" t="s">
        <v>633</v>
      </c>
      <c r="D139" s="6" t="s">
        <v>634</v>
      </c>
      <c r="E139" s="6" t="s">
        <v>3</v>
      </c>
      <c r="F139" s="6" t="s">
        <v>22</v>
      </c>
      <c r="G139" s="6" t="s">
        <v>23</v>
      </c>
      <c r="H139" s="6" t="s">
        <v>635</v>
      </c>
      <c r="I139" s="6" t="s">
        <v>19</v>
      </c>
      <c r="J139" s="12">
        <v>70</v>
      </c>
      <c r="K139" s="12">
        <f t="shared" si="10"/>
        <v>61.6</v>
      </c>
      <c r="L139" s="13">
        <v>0</v>
      </c>
      <c r="M139" s="13">
        <v>0</v>
      </c>
      <c r="N139" s="14">
        <f t="shared" si="11"/>
        <v>8.4</v>
      </c>
      <c r="O139" s="15">
        <v>3</v>
      </c>
      <c r="P139" s="16">
        <f t="shared" si="12"/>
        <v>0</v>
      </c>
      <c r="Q139" s="86" t="str">
        <f t="shared" si="13"/>
        <v>Low Then 10%</v>
      </c>
      <c r="R139" s="86" t="str">
        <f t="shared" si="14"/>
        <v>Low Then 20%</v>
      </c>
    </row>
    <row r="140" spans="1:18" ht="15" customHeight="1">
      <c r="A140" s="86" t="s">
        <v>23</v>
      </c>
      <c r="B140" s="7" t="s">
        <v>24</v>
      </c>
      <c r="C140" s="6" t="s">
        <v>636</v>
      </c>
      <c r="D140" s="6" t="s">
        <v>637</v>
      </c>
      <c r="E140" s="6" t="s">
        <v>30</v>
      </c>
      <c r="F140" s="6" t="s">
        <v>22</v>
      </c>
      <c r="G140" s="6" t="s">
        <v>23</v>
      </c>
      <c r="H140" s="6" t="s">
        <v>24</v>
      </c>
      <c r="I140" s="6" t="s">
        <v>638</v>
      </c>
      <c r="J140" s="12">
        <v>0</v>
      </c>
      <c r="K140" s="12">
        <f t="shared" si="10"/>
        <v>0</v>
      </c>
      <c r="L140" s="13">
        <v>0</v>
      </c>
      <c r="M140" s="13">
        <v>4.59</v>
      </c>
      <c r="N140" s="14">
        <f t="shared" si="11"/>
        <v>0</v>
      </c>
      <c r="O140" s="15">
        <v>3</v>
      </c>
      <c r="P140" s="16">
        <f t="shared" si="12"/>
        <v>1</v>
      </c>
      <c r="Q140" s="86" t="str">
        <f t="shared" si="13"/>
        <v>High then 10%</v>
      </c>
      <c r="R140" s="86" t="str">
        <f t="shared" si="14"/>
        <v>High Then 20%</v>
      </c>
    </row>
    <row r="141" spans="1:18" ht="15" customHeight="1">
      <c r="A141" s="86" t="s">
        <v>23</v>
      </c>
      <c r="B141" s="7" t="s">
        <v>24</v>
      </c>
      <c r="C141" s="6" t="s">
        <v>639</v>
      </c>
      <c r="D141" s="6" t="s">
        <v>640</v>
      </c>
      <c r="E141" s="6" t="s">
        <v>30</v>
      </c>
      <c r="F141" s="6" t="s">
        <v>22</v>
      </c>
      <c r="G141" s="6" t="s">
        <v>23</v>
      </c>
      <c r="H141" s="6" t="s">
        <v>24</v>
      </c>
      <c r="I141" s="6" t="s">
        <v>638</v>
      </c>
      <c r="J141" s="12">
        <v>0</v>
      </c>
      <c r="K141" s="12">
        <f t="shared" si="10"/>
        <v>0</v>
      </c>
      <c r="L141" s="13">
        <v>0</v>
      </c>
      <c r="M141" s="13">
        <v>9.17</v>
      </c>
      <c r="N141" s="14">
        <f t="shared" si="11"/>
        <v>0</v>
      </c>
      <c r="O141" s="15">
        <v>7</v>
      </c>
      <c r="P141" s="16">
        <f t="shared" si="12"/>
        <v>1</v>
      </c>
      <c r="Q141" s="86" t="str">
        <f t="shared" si="13"/>
        <v>High then 10%</v>
      </c>
      <c r="R141" s="86" t="str">
        <f t="shared" si="14"/>
        <v>High Then 20%</v>
      </c>
    </row>
    <row r="142" spans="1:18" ht="15" customHeight="1">
      <c r="A142" s="86" t="s">
        <v>23</v>
      </c>
      <c r="B142" s="7" t="s">
        <v>24</v>
      </c>
      <c r="C142" s="6" t="s">
        <v>641</v>
      </c>
      <c r="D142" s="6" t="s">
        <v>438</v>
      </c>
      <c r="E142" s="6" t="s">
        <v>30</v>
      </c>
      <c r="F142" s="6" t="s">
        <v>22</v>
      </c>
      <c r="G142" s="6" t="s">
        <v>23</v>
      </c>
      <c r="H142" s="6" t="s">
        <v>24</v>
      </c>
      <c r="I142" s="6" t="s">
        <v>638</v>
      </c>
      <c r="J142" s="12">
        <v>0</v>
      </c>
      <c r="K142" s="12">
        <f t="shared" si="10"/>
        <v>0</v>
      </c>
      <c r="L142" s="13">
        <v>0</v>
      </c>
      <c r="M142" s="13">
        <v>0</v>
      </c>
      <c r="N142" s="14">
        <f t="shared" si="11"/>
        <v>0</v>
      </c>
      <c r="O142" s="15">
        <v>11</v>
      </c>
      <c r="P142" s="16">
        <f t="shared" si="12"/>
        <v>1</v>
      </c>
      <c r="Q142" s="86" t="str">
        <f t="shared" si="13"/>
        <v>High then 10%</v>
      </c>
      <c r="R142" s="86" t="str">
        <f t="shared" si="14"/>
        <v>High Then 20%</v>
      </c>
    </row>
    <row r="143" spans="1:18" ht="15" customHeight="1">
      <c r="A143" s="6" t="s">
        <v>156</v>
      </c>
      <c r="B143" s="7" t="s">
        <v>165</v>
      </c>
      <c r="C143" s="6" t="s">
        <v>646</v>
      </c>
      <c r="D143" s="6" t="s">
        <v>647</v>
      </c>
      <c r="E143" s="6" t="s">
        <v>3</v>
      </c>
      <c r="F143" s="6" t="s">
        <v>16</v>
      </c>
      <c r="G143" s="6" t="s">
        <v>156</v>
      </c>
      <c r="H143" s="6" t="s">
        <v>165</v>
      </c>
      <c r="I143" s="6" t="s">
        <v>177</v>
      </c>
      <c r="J143" s="12">
        <v>500</v>
      </c>
      <c r="K143" s="12">
        <f t="shared" si="10"/>
        <v>440.02519999999998</v>
      </c>
      <c r="L143" s="13">
        <v>0.21</v>
      </c>
      <c r="M143" s="13">
        <v>93.83</v>
      </c>
      <c r="N143" s="14">
        <f t="shared" si="11"/>
        <v>59.974800000000002</v>
      </c>
      <c r="O143" s="15">
        <v>1</v>
      </c>
      <c r="P143" s="16">
        <f t="shared" si="12"/>
        <v>0.21323778729036399</v>
      </c>
      <c r="Q143" s="86" t="str">
        <f t="shared" si="13"/>
        <v>High then 10%</v>
      </c>
      <c r="R143" s="86" t="str">
        <f t="shared" si="14"/>
        <v>High Then 20%</v>
      </c>
    </row>
    <row r="144" spans="1:18" ht="15" customHeight="1">
      <c r="A144" s="86" t="s">
        <v>17</v>
      </c>
      <c r="B144" s="87" t="s">
        <v>1948</v>
      </c>
      <c r="C144" s="6" t="s">
        <v>648</v>
      </c>
      <c r="D144" s="6" t="s">
        <v>649</v>
      </c>
      <c r="E144" s="6" t="s">
        <v>3</v>
      </c>
      <c r="F144" s="6" t="s">
        <v>16</v>
      </c>
      <c r="G144" s="6" t="s">
        <v>43</v>
      </c>
      <c r="H144" s="6" t="s">
        <v>18</v>
      </c>
      <c r="I144" s="6" t="s">
        <v>650</v>
      </c>
      <c r="J144" s="12">
        <v>50</v>
      </c>
      <c r="K144" s="12">
        <f t="shared" si="10"/>
        <v>44</v>
      </c>
      <c r="L144" s="13">
        <v>0</v>
      </c>
      <c r="M144" s="13">
        <v>5.74</v>
      </c>
      <c r="N144" s="14">
        <f t="shared" si="11"/>
        <v>6</v>
      </c>
      <c r="O144" s="15">
        <v>1</v>
      </c>
      <c r="P144" s="16">
        <f t="shared" si="12"/>
        <v>0.13045454545454499</v>
      </c>
      <c r="Q144" s="86" t="str">
        <f t="shared" si="13"/>
        <v>High then 10%</v>
      </c>
      <c r="R144" s="86" t="str">
        <f t="shared" si="14"/>
        <v>Low Then 20%</v>
      </c>
    </row>
    <row r="145" spans="1:18" ht="15" customHeight="1">
      <c r="A145" s="86" t="s">
        <v>156</v>
      </c>
      <c r="B145" s="87" t="s">
        <v>1953</v>
      </c>
      <c r="C145" s="6" t="s">
        <v>653</v>
      </c>
      <c r="D145" s="6" t="s">
        <v>654</v>
      </c>
      <c r="E145" s="6" t="s">
        <v>3</v>
      </c>
      <c r="F145" s="6" t="s">
        <v>16</v>
      </c>
      <c r="G145" s="6" t="s">
        <v>156</v>
      </c>
      <c r="H145" s="6" t="s">
        <v>655</v>
      </c>
      <c r="I145" s="6" t="s">
        <v>656</v>
      </c>
      <c r="J145" s="12">
        <v>2592</v>
      </c>
      <c r="K145" s="12">
        <f t="shared" si="10"/>
        <v>2280.96</v>
      </c>
      <c r="L145" s="13">
        <v>0</v>
      </c>
      <c r="M145" s="13">
        <v>0</v>
      </c>
      <c r="N145" s="14">
        <f t="shared" si="11"/>
        <v>311.04000000000002</v>
      </c>
      <c r="O145" s="15">
        <v>54</v>
      </c>
      <c r="P145" s="16">
        <f t="shared" si="12"/>
        <v>0</v>
      </c>
      <c r="Q145" s="86" t="str">
        <f t="shared" si="13"/>
        <v>Low Then 10%</v>
      </c>
      <c r="R145" s="86" t="str">
        <f t="shared" si="14"/>
        <v>Low Then 20%</v>
      </c>
    </row>
    <row r="146" spans="1:18" ht="15" customHeight="1">
      <c r="A146" s="86" t="s">
        <v>156</v>
      </c>
      <c r="B146" s="87" t="s">
        <v>1953</v>
      </c>
      <c r="C146" s="6" t="s">
        <v>657</v>
      </c>
      <c r="D146" s="6" t="s">
        <v>658</v>
      </c>
      <c r="E146" s="6" t="s">
        <v>30</v>
      </c>
      <c r="F146" s="6" t="s">
        <v>16</v>
      </c>
      <c r="G146" s="6" t="s">
        <v>156</v>
      </c>
      <c r="H146" s="6" t="s">
        <v>655</v>
      </c>
      <c r="I146" s="6" t="s">
        <v>659</v>
      </c>
      <c r="J146" s="12">
        <v>0</v>
      </c>
      <c r="K146" s="12">
        <f t="shared" si="10"/>
        <v>0</v>
      </c>
      <c r="L146" s="13">
        <v>0</v>
      </c>
      <c r="M146" s="13">
        <v>60.24</v>
      </c>
      <c r="N146" s="14">
        <f t="shared" si="11"/>
        <v>0</v>
      </c>
      <c r="O146" s="15">
        <v>14</v>
      </c>
      <c r="P146" s="16">
        <f t="shared" si="12"/>
        <v>1</v>
      </c>
      <c r="Q146" s="86" t="str">
        <f t="shared" si="13"/>
        <v>High then 10%</v>
      </c>
      <c r="R146" s="86" t="str">
        <f t="shared" si="14"/>
        <v>High Then 20%</v>
      </c>
    </row>
    <row r="147" spans="1:18" ht="15" customHeight="1">
      <c r="A147" s="86" t="s">
        <v>156</v>
      </c>
      <c r="B147" s="87" t="s">
        <v>1953</v>
      </c>
      <c r="C147" s="6" t="s">
        <v>660</v>
      </c>
      <c r="D147" s="6" t="s">
        <v>661</v>
      </c>
      <c r="E147" s="6" t="s">
        <v>30</v>
      </c>
      <c r="F147" s="6" t="s">
        <v>16</v>
      </c>
      <c r="G147" s="6" t="s">
        <v>156</v>
      </c>
      <c r="H147" s="6" t="s">
        <v>655</v>
      </c>
      <c r="I147" s="6" t="s">
        <v>659</v>
      </c>
      <c r="J147" s="12">
        <v>0</v>
      </c>
      <c r="K147" s="12">
        <f t="shared" si="10"/>
        <v>0</v>
      </c>
      <c r="L147" s="13">
        <v>0</v>
      </c>
      <c r="M147" s="13">
        <v>63.07</v>
      </c>
      <c r="N147" s="14">
        <f t="shared" si="11"/>
        <v>0</v>
      </c>
      <c r="O147" s="15">
        <v>12</v>
      </c>
      <c r="P147" s="16">
        <f t="shared" si="12"/>
        <v>1</v>
      </c>
      <c r="Q147" s="86" t="str">
        <f t="shared" si="13"/>
        <v>High then 10%</v>
      </c>
      <c r="R147" s="86" t="str">
        <f t="shared" si="14"/>
        <v>High Then 20%</v>
      </c>
    </row>
    <row r="148" spans="1:18" ht="15" customHeight="1">
      <c r="A148" s="86" t="s">
        <v>156</v>
      </c>
      <c r="B148" s="87" t="s">
        <v>1953</v>
      </c>
      <c r="C148" s="6" t="s">
        <v>662</v>
      </c>
      <c r="D148" s="6" t="s">
        <v>663</v>
      </c>
      <c r="E148" s="6" t="s">
        <v>30</v>
      </c>
      <c r="F148" s="6" t="s">
        <v>16</v>
      </c>
      <c r="G148" s="6" t="s">
        <v>156</v>
      </c>
      <c r="H148" s="6" t="s">
        <v>655</v>
      </c>
      <c r="I148" s="6" t="s">
        <v>659</v>
      </c>
      <c r="J148" s="12">
        <v>0</v>
      </c>
      <c r="K148" s="12">
        <f t="shared" si="10"/>
        <v>0</v>
      </c>
      <c r="L148" s="13">
        <v>0</v>
      </c>
      <c r="M148" s="13">
        <v>31.33</v>
      </c>
      <c r="N148" s="14">
        <f t="shared" si="11"/>
        <v>0</v>
      </c>
      <c r="O148" s="15">
        <v>7</v>
      </c>
      <c r="P148" s="16">
        <f t="shared" si="12"/>
        <v>1</v>
      </c>
      <c r="Q148" s="86" t="str">
        <f t="shared" si="13"/>
        <v>High then 10%</v>
      </c>
      <c r="R148" s="86" t="str">
        <f t="shared" si="14"/>
        <v>High Then 20%</v>
      </c>
    </row>
    <row r="149" spans="1:18" ht="15" customHeight="1">
      <c r="A149" s="86" t="s">
        <v>156</v>
      </c>
      <c r="B149" s="87" t="s">
        <v>1953</v>
      </c>
      <c r="C149" s="6" t="s">
        <v>664</v>
      </c>
      <c r="D149" s="6" t="s">
        <v>665</v>
      </c>
      <c r="E149" s="6" t="s">
        <v>30</v>
      </c>
      <c r="F149" s="6" t="s">
        <v>16</v>
      </c>
      <c r="G149" s="6" t="s">
        <v>156</v>
      </c>
      <c r="H149" s="6" t="s">
        <v>655</v>
      </c>
      <c r="I149" s="6" t="s">
        <v>659</v>
      </c>
      <c r="J149" s="12">
        <v>0</v>
      </c>
      <c r="K149" s="12">
        <f t="shared" si="10"/>
        <v>0</v>
      </c>
      <c r="L149" s="13">
        <v>0</v>
      </c>
      <c r="M149" s="13">
        <v>4.5</v>
      </c>
      <c r="N149" s="14">
        <f t="shared" si="11"/>
        <v>0</v>
      </c>
      <c r="O149" s="15">
        <v>1</v>
      </c>
      <c r="P149" s="16">
        <f t="shared" si="12"/>
        <v>1</v>
      </c>
      <c r="Q149" s="86" t="str">
        <f t="shared" si="13"/>
        <v>High then 10%</v>
      </c>
      <c r="R149" s="86" t="str">
        <f t="shared" si="14"/>
        <v>High Then 20%</v>
      </c>
    </row>
    <row r="150" spans="1:18" ht="15" customHeight="1">
      <c r="A150" s="86" t="s">
        <v>156</v>
      </c>
      <c r="B150" s="87" t="s">
        <v>1953</v>
      </c>
      <c r="C150" s="6" t="s">
        <v>666</v>
      </c>
      <c r="D150" s="6" t="s">
        <v>667</v>
      </c>
      <c r="E150" s="6" t="s">
        <v>30</v>
      </c>
      <c r="F150" s="6" t="s">
        <v>16</v>
      </c>
      <c r="G150" s="6" t="s">
        <v>156</v>
      </c>
      <c r="H150" s="6" t="s">
        <v>655</v>
      </c>
      <c r="I150" s="6" t="s">
        <v>659</v>
      </c>
      <c r="J150" s="12">
        <v>0</v>
      </c>
      <c r="K150" s="12">
        <f t="shared" si="10"/>
        <v>0</v>
      </c>
      <c r="L150" s="13">
        <v>0</v>
      </c>
      <c r="M150" s="13">
        <v>42.89</v>
      </c>
      <c r="N150" s="14">
        <f t="shared" si="11"/>
        <v>0</v>
      </c>
      <c r="O150" s="15">
        <v>20</v>
      </c>
      <c r="P150" s="16">
        <f t="shared" si="12"/>
        <v>1</v>
      </c>
      <c r="Q150" s="86" t="str">
        <f t="shared" si="13"/>
        <v>High then 10%</v>
      </c>
      <c r="R150" s="86" t="str">
        <f t="shared" si="14"/>
        <v>High Then 20%</v>
      </c>
    </row>
    <row r="151" spans="1:18" ht="15" customHeight="1">
      <c r="A151" s="86" t="s">
        <v>156</v>
      </c>
      <c r="B151" s="87" t="s">
        <v>1943</v>
      </c>
      <c r="C151" s="6" t="s">
        <v>670</v>
      </c>
      <c r="D151" s="6" t="s">
        <v>671</v>
      </c>
      <c r="E151" s="6" t="s">
        <v>3</v>
      </c>
      <c r="F151" s="6" t="s">
        <v>280</v>
      </c>
      <c r="G151" s="6" t="s">
        <v>156</v>
      </c>
      <c r="H151" s="6" t="s">
        <v>165</v>
      </c>
      <c r="I151" s="6" t="s">
        <v>672</v>
      </c>
      <c r="J151" s="12">
        <v>1000</v>
      </c>
      <c r="K151" s="12">
        <f t="shared" si="10"/>
        <v>950</v>
      </c>
      <c r="L151" s="13">
        <v>0</v>
      </c>
      <c r="M151" s="13">
        <v>180.97</v>
      </c>
      <c r="N151" s="14">
        <f>(J151-L151)*5%</f>
        <v>50</v>
      </c>
      <c r="O151" s="15">
        <v>5</v>
      </c>
      <c r="P151" s="16">
        <f t="shared" si="12"/>
        <v>0.19049473684210499</v>
      </c>
      <c r="Q151" s="86" t="str">
        <f t="shared" si="13"/>
        <v>High then 10%</v>
      </c>
      <c r="R151" s="86" t="str">
        <f t="shared" si="14"/>
        <v>Low Then 20%</v>
      </c>
    </row>
    <row r="152" spans="1:18" ht="15" customHeight="1">
      <c r="A152" s="86" t="s">
        <v>156</v>
      </c>
      <c r="B152" s="87" t="s">
        <v>1943</v>
      </c>
      <c r="C152" s="6" t="s">
        <v>673</v>
      </c>
      <c r="D152" s="6" t="s">
        <v>674</v>
      </c>
      <c r="E152" s="6" t="s">
        <v>3</v>
      </c>
      <c r="F152" s="6" t="s">
        <v>280</v>
      </c>
      <c r="G152" s="6" t="s">
        <v>156</v>
      </c>
      <c r="H152" s="6" t="s">
        <v>165</v>
      </c>
      <c r="I152" s="6" t="s">
        <v>672</v>
      </c>
      <c r="J152" s="12">
        <v>600</v>
      </c>
      <c r="K152" s="12">
        <f t="shared" si="10"/>
        <v>570</v>
      </c>
      <c r="L152" s="13">
        <v>0</v>
      </c>
      <c r="M152" s="13">
        <v>94.95</v>
      </c>
      <c r="N152" s="14">
        <f t="shared" ref="N152:N188" si="15">(J152-L152)*5%</f>
        <v>30</v>
      </c>
      <c r="O152" s="15">
        <v>3</v>
      </c>
      <c r="P152" s="16">
        <f t="shared" si="12"/>
        <v>0.16657894736842099</v>
      </c>
      <c r="Q152" s="86" t="str">
        <f t="shared" si="13"/>
        <v>High then 10%</v>
      </c>
      <c r="R152" s="86" t="str">
        <f t="shared" si="14"/>
        <v>Low Then 20%</v>
      </c>
    </row>
    <row r="153" spans="1:18" ht="15" customHeight="1">
      <c r="A153" s="86" t="s">
        <v>156</v>
      </c>
      <c r="B153" s="87" t="s">
        <v>1943</v>
      </c>
      <c r="C153" s="6" t="s">
        <v>675</v>
      </c>
      <c r="D153" s="6" t="s">
        <v>676</v>
      </c>
      <c r="E153" s="6" t="s">
        <v>3</v>
      </c>
      <c r="F153" s="6" t="s">
        <v>280</v>
      </c>
      <c r="G153" s="6" t="s">
        <v>156</v>
      </c>
      <c r="H153" s="6" t="s">
        <v>165</v>
      </c>
      <c r="I153" s="6" t="s">
        <v>672</v>
      </c>
      <c r="J153" s="12">
        <v>500</v>
      </c>
      <c r="K153" s="12">
        <f t="shared" si="10"/>
        <v>480</v>
      </c>
      <c r="L153" s="13">
        <v>100</v>
      </c>
      <c r="M153" s="13">
        <v>79.790000000000006</v>
      </c>
      <c r="N153" s="14">
        <f t="shared" si="15"/>
        <v>20</v>
      </c>
      <c r="O153" s="15">
        <v>2</v>
      </c>
      <c r="P153" s="16">
        <f t="shared" si="12"/>
        <v>0.16622916666666701</v>
      </c>
      <c r="Q153" s="86" t="str">
        <f t="shared" si="13"/>
        <v>High then 10%</v>
      </c>
      <c r="R153" s="86" t="str">
        <f t="shared" si="14"/>
        <v>Low Then 20%</v>
      </c>
    </row>
    <row r="154" spans="1:18" ht="15" customHeight="1">
      <c r="A154" s="86" t="s">
        <v>156</v>
      </c>
      <c r="B154" s="87" t="s">
        <v>1943</v>
      </c>
      <c r="C154" s="6" t="s">
        <v>677</v>
      </c>
      <c r="D154" s="6" t="s">
        <v>678</v>
      </c>
      <c r="E154" s="6" t="s">
        <v>3</v>
      </c>
      <c r="F154" s="6" t="s">
        <v>280</v>
      </c>
      <c r="G154" s="6" t="s">
        <v>156</v>
      </c>
      <c r="H154" s="6" t="s">
        <v>165</v>
      </c>
      <c r="I154" s="6" t="s">
        <v>679</v>
      </c>
      <c r="J154" s="12">
        <v>60</v>
      </c>
      <c r="K154" s="12">
        <f t="shared" si="10"/>
        <v>57.021999999999998</v>
      </c>
      <c r="L154" s="13">
        <v>0.44</v>
      </c>
      <c r="M154" s="13">
        <v>6.18</v>
      </c>
      <c r="N154" s="14">
        <f t="shared" si="15"/>
        <v>2.9780000000000002</v>
      </c>
      <c r="O154" s="15">
        <v>1</v>
      </c>
      <c r="P154" s="16">
        <f t="shared" si="12"/>
        <v>0.10837922205464599</v>
      </c>
      <c r="Q154" s="86" t="str">
        <f t="shared" si="13"/>
        <v>High then 10%</v>
      </c>
      <c r="R154" s="86" t="str">
        <f t="shared" si="14"/>
        <v>Low Then 20%</v>
      </c>
    </row>
    <row r="155" spans="1:18" ht="15" customHeight="1">
      <c r="A155" s="86" t="s">
        <v>156</v>
      </c>
      <c r="B155" s="87" t="s">
        <v>1943</v>
      </c>
      <c r="C155" s="6" t="s">
        <v>680</v>
      </c>
      <c r="D155" s="6" t="s">
        <v>681</v>
      </c>
      <c r="E155" s="6" t="s">
        <v>3</v>
      </c>
      <c r="F155" s="6" t="s">
        <v>280</v>
      </c>
      <c r="G155" s="6" t="s">
        <v>156</v>
      </c>
      <c r="H155" s="6" t="s">
        <v>165</v>
      </c>
      <c r="I155" s="6" t="s">
        <v>679</v>
      </c>
      <c r="J155" s="12">
        <v>120</v>
      </c>
      <c r="K155" s="12">
        <f t="shared" si="10"/>
        <v>114.59950000000001</v>
      </c>
      <c r="L155" s="13">
        <v>11.99</v>
      </c>
      <c r="M155" s="13">
        <v>21</v>
      </c>
      <c r="N155" s="14">
        <f t="shared" si="15"/>
        <v>5.4005000000000001</v>
      </c>
      <c r="O155" s="15">
        <v>2</v>
      </c>
      <c r="P155" s="16">
        <f t="shared" si="12"/>
        <v>0.18324687280485499</v>
      </c>
      <c r="Q155" s="86" t="str">
        <f t="shared" si="13"/>
        <v>High then 10%</v>
      </c>
      <c r="R155" s="86" t="str">
        <f t="shared" si="14"/>
        <v>Low Then 20%</v>
      </c>
    </row>
    <row r="156" spans="1:18" ht="15" customHeight="1">
      <c r="A156" s="86" t="s">
        <v>156</v>
      </c>
      <c r="B156" s="87" t="s">
        <v>1943</v>
      </c>
      <c r="C156" s="6" t="s">
        <v>682</v>
      </c>
      <c r="D156" s="6" t="s">
        <v>683</v>
      </c>
      <c r="E156" s="6" t="s">
        <v>3</v>
      </c>
      <c r="F156" s="6" t="s">
        <v>280</v>
      </c>
      <c r="G156" s="6" t="s">
        <v>156</v>
      </c>
      <c r="H156" s="6" t="s">
        <v>165</v>
      </c>
      <c r="I156" s="6" t="s">
        <v>684</v>
      </c>
      <c r="J156" s="12">
        <v>400</v>
      </c>
      <c r="K156" s="12">
        <f t="shared" si="10"/>
        <v>384</v>
      </c>
      <c r="L156" s="13">
        <v>80</v>
      </c>
      <c r="M156" s="13">
        <v>84.82</v>
      </c>
      <c r="N156" s="14">
        <f t="shared" si="15"/>
        <v>16</v>
      </c>
      <c r="O156" s="15">
        <v>2</v>
      </c>
      <c r="P156" s="16">
        <f t="shared" si="12"/>
        <v>0.220885416666667</v>
      </c>
      <c r="Q156" s="86" t="str">
        <f t="shared" si="13"/>
        <v>High then 10%</v>
      </c>
      <c r="R156" s="86" t="str">
        <f t="shared" si="14"/>
        <v>High Then 20%</v>
      </c>
    </row>
    <row r="157" spans="1:18" ht="15" customHeight="1">
      <c r="A157" s="86" t="s">
        <v>156</v>
      </c>
      <c r="B157" s="87" t="s">
        <v>1943</v>
      </c>
      <c r="C157" s="6" t="s">
        <v>685</v>
      </c>
      <c r="D157" s="6" t="s">
        <v>686</v>
      </c>
      <c r="E157" s="6" t="s">
        <v>3</v>
      </c>
      <c r="F157" s="6" t="s">
        <v>280</v>
      </c>
      <c r="G157" s="6" t="s">
        <v>156</v>
      </c>
      <c r="H157" s="6" t="s">
        <v>165</v>
      </c>
      <c r="I157" s="6" t="s">
        <v>684</v>
      </c>
      <c r="J157" s="12">
        <v>2500</v>
      </c>
      <c r="K157" s="12">
        <f t="shared" si="10"/>
        <v>2376.9985000000001</v>
      </c>
      <c r="L157" s="13">
        <v>39.97</v>
      </c>
      <c r="M157" s="13">
        <v>439.11</v>
      </c>
      <c r="N157" s="14">
        <f t="shared" si="15"/>
        <v>123.00149999999999</v>
      </c>
      <c r="O157" s="15">
        <v>12.5</v>
      </c>
      <c r="P157" s="16">
        <f t="shared" si="12"/>
        <v>0.18473297311714801</v>
      </c>
      <c r="Q157" s="86" t="str">
        <f t="shared" si="13"/>
        <v>High then 10%</v>
      </c>
      <c r="R157" s="86" t="str">
        <f t="shared" si="14"/>
        <v>Low Then 20%</v>
      </c>
    </row>
    <row r="158" spans="1:18" ht="15" customHeight="1">
      <c r="A158" s="86" t="s">
        <v>156</v>
      </c>
      <c r="B158" s="87" t="s">
        <v>1943</v>
      </c>
      <c r="C158" s="6" t="s">
        <v>687</v>
      </c>
      <c r="D158" s="6" t="s">
        <v>688</v>
      </c>
      <c r="E158" s="6" t="s">
        <v>3</v>
      </c>
      <c r="F158" s="6" t="s">
        <v>280</v>
      </c>
      <c r="G158" s="6" t="s">
        <v>156</v>
      </c>
      <c r="H158" s="6" t="s">
        <v>165</v>
      </c>
      <c r="I158" s="6" t="s">
        <v>684</v>
      </c>
      <c r="J158" s="12">
        <v>1000</v>
      </c>
      <c r="K158" s="12">
        <f t="shared" si="10"/>
        <v>957.23900000000003</v>
      </c>
      <c r="L158" s="13">
        <v>144.78</v>
      </c>
      <c r="M158" s="13">
        <v>172.78</v>
      </c>
      <c r="N158" s="14">
        <f t="shared" si="15"/>
        <v>42.761000000000003</v>
      </c>
      <c r="O158" s="15">
        <v>5</v>
      </c>
      <c r="P158" s="16">
        <f t="shared" si="12"/>
        <v>0.180498287261593</v>
      </c>
      <c r="Q158" s="86" t="str">
        <f t="shared" si="13"/>
        <v>High then 10%</v>
      </c>
      <c r="R158" s="86" t="str">
        <f t="shared" si="14"/>
        <v>Low Then 20%</v>
      </c>
    </row>
    <row r="159" spans="1:18" ht="15" customHeight="1">
      <c r="A159" s="86" t="s">
        <v>156</v>
      </c>
      <c r="B159" s="87" t="s">
        <v>1943</v>
      </c>
      <c r="C159" s="6" t="s">
        <v>689</v>
      </c>
      <c r="D159" s="6" t="s">
        <v>674</v>
      </c>
      <c r="E159" s="6" t="s">
        <v>3</v>
      </c>
      <c r="F159" s="6" t="s">
        <v>280</v>
      </c>
      <c r="G159" s="6" t="s">
        <v>156</v>
      </c>
      <c r="H159" s="6" t="s">
        <v>165</v>
      </c>
      <c r="I159" s="6" t="s">
        <v>684</v>
      </c>
      <c r="J159" s="12">
        <v>1900</v>
      </c>
      <c r="K159" s="12">
        <f t="shared" si="10"/>
        <v>1810</v>
      </c>
      <c r="L159" s="13">
        <v>100</v>
      </c>
      <c r="M159" s="13">
        <v>331.71</v>
      </c>
      <c r="N159" s="14">
        <f t="shared" si="15"/>
        <v>90</v>
      </c>
      <c r="O159" s="15">
        <v>9.5</v>
      </c>
      <c r="P159" s="16">
        <f t="shared" si="12"/>
        <v>0.183265193370166</v>
      </c>
      <c r="Q159" s="86" t="str">
        <f t="shared" si="13"/>
        <v>High then 10%</v>
      </c>
      <c r="R159" s="86" t="str">
        <f t="shared" si="14"/>
        <v>Low Then 20%</v>
      </c>
    </row>
    <row r="160" spans="1:18" ht="15" customHeight="1">
      <c r="A160" s="86" t="s">
        <v>156</v>
      </c>
      <c r="B160" s="87" t="s">
        <v>1943</v>
      </c>
      <c r="C160" s="6" t="s">
        <v>690</v>
      </c>
      <c r="D160" s="6" t="s">
        <v>676</v>
      </c>
      <c r="E160" s="6" t="s">
        <v>3</v>
      </c>
      <c r="F160" s="6" t="s">
        <v>280</v>
      </c>
      <c r="G160" s="6" t="s">
        <v>156</v>
      </c>
      <c r="H160" s="6" t="s">
        <v>165</v>
      </c>
      <c r="I160" s="6" t="s">
        <v>684</v>
      </c>
      <c r="J160" s="12">
        <v>750</v>
      </c>
      <c r="K160" s="12">
        <f t="shared" si="10"/>
        <v>722.5</v>
      </c>
      <c r="L160" s="13">
        <v>200</v>
      </c>
      <c r="M160" s="13">
        <v>161.91</v>
      </c>
      <c r="N160" s="14">
        <f t="shared" si="15"/>
        <v>27.5</v>
      </c>
      <c r="O160" s="15">
        <v>3</v>
      </c>
      <c r="P160" s="16">
        <f t="shared" si="12"/>
        <v>0.22409688581314899</v>
      </c>
      <c r="Q160" s="86" t="str">
        <f t="shared" si="13"/>
        <v>High then 10%</v>
      </c>
      <c r="R160" s="86" t="str">
        <f t="shared" si="14"/>
        <v>High Then 20%</v>
      </c>
    </row>
    <row r="161" spans="1:18" ht="15" customHeight="1">
      <c r="A161" s="86" t="s">
        <v>156</v>
      </c>
      <c r="B161" s="87" t="s">
        <v>1943</v>
      </c>
      <c r="C161" s="6" t="s">
        <v>691</v>
      </c>
      <c r="D161" s="6" t="s">
        <v>692</v>
      </c>
      <c r="E161" s="6" t="s">
        <v>3</v>
      </c>
      <c r="F161" s="6" t="s">
        <v>280</v>
      </c>
      <c r="G161" s="6" t="s">
        <v>156</v>
      </c>
      <c r="H161" s="6" t="s">
        <v>165</v>
      </c>
      <c r="I161" s="6" t="s">
        <v>684</v>
      </c>
      <c r="J161" s="12">
        <v>300</v>
      </c>
      <c r="K161" s="12">
        <f t="shared" si="10"/>
        <v>285</v>
      </c>
      <c r="L161" s="13">
        <v>0</v>
      </c>
      <c r="M161" s="13">
        <v>47.12</v>
      </c>
      <c r="N161" s="14">
        <f t="shared" si="15"/>
        <v>15</v>
      </c>
      <c r="O161" s="15">
        <v>1.5</v>
      </c>
      <c r="P161" s="16">
        <f t="shared" si="12"/>
        <v>0.165333333333333</v>
      </c>
      <c r="Q161" s="86" t="str">
        <f t="shared" si="13"/>
        <v>High then 10%</v>
      </c>
      <c r="R161" s="86" t="str">
        <f t="shared" si="14"/>
        <v>Low Then 20%</v>
      </c>
    </row>
    <row r="162" spans="1:18" ht="15" customHeight="1">
      <c r="A162" s="86" t="s">
        <v>156</v>
      </c>
      <c r="B162" s="87" t="s">
        <v>1943</v>
      </c>
      <c r="C162" s="6" t="s">
        <v>693</v>
      </c>
      <c r="D162" s="6" t="s">
        <v>694</v>
      </c>
      <c r="E162" s="6" t="s">
        <v>3</v>
      </c>
      <c r="F162" s="6" t="s">
        <v>280</v>
      </c>
      <c r="G162" s="6" t="s">
        <v>156</v>
      </c>
      <c r="H162" s="6" t="s">
        <v>165</v>
      </c>
      <c r="I162" s="6" t="s">
        <v>684</v>
      </c>
      <c r="J162" s="12">
        <v>1000</v>
      </c>
      <c r="K162" s="12">
        <f t="shared" si="10"/>
        <v>956</v>
      </c>
      <c r="L162" s="13">
        <v>120</v>
      </c>
      <c r="M162" s="13">
        <v>211.94</v>
      </c>
      <c r="N162" s="14">
        <f t="shared" si="15"/>
        <v>44</v>
      </c>
      <c r="O162" s="15">
        <v>5</v>
      </c>
      <c r="P162" s="16">
        <f t="shared" si="12"/>
        <v>0.221694560669456</v>
      </c>
      <c r="Q162" s="86" t="str">
        <f t="shared" si="13"/>
        <v>High then 10%</v>
      </c>
      <c r="R162" s="86" t="str">
        <f t="shared" si="14"/>
        <v>High Then 20%</v>
      </c>
    </row>
    <row r="163" spans="1:18" ht="15" customHeight="1">
      <c r="A163" s="86" t="s">
        <v>156</v>
      </c>
      <c r="B163" s="87" t="s">
        <v>1943</v>
      </c>
      <c r="C163" s="6" t="s">
        <v>695</v>
      </c>
      <c r="D163" s="6" t="s">
        <v>696</v>
      </c>
      <c r="E163" s="6" t="s">
        <v>3</v>
      </c>
      <c r="F163" s="6" t="s">
        <v>280</v>
      </c>
      <c r="G163" s="6" t="s">
        <v>156</v>
      </c>
      <c r="H163" s="6" t="s">
        <v>165</v>
      </c>
      <c r="I163" s="6" t="s">
        <v>697</v>
      </c>
      <c r="J163" s="12">
        <v>1375</v>
      </c>
      <c r="K163" s="12">
        <f t="shared" si="10"/>
        <v>1308.0319999999999</v>
      </c>
      <c r="L163" s="13">
        <v>35.64</v>
      </c>
      <c r="M163" s="13">
        <v>237.99</v>
      </c>
      <c r="N163" s="14">
        <f t="shared" si="15"/>
        <v>66.968000000000004</v>
      </c>
      <c r="O163" s="15">
        <v>27.5</v>
      </c>
      <c r="P163" s="16">
        <f t="shared" si="12"/>
        <v>0.181945090028379</v>
      </c>
      <c r="Q163" s="86" t="str">
        <f t="shared" si="13"/>
        <v>High then 10%</v>
      </c>
      <c r="R163" s="86" t="str">
        <f t="shared" si="14"/>
        <v>Low Then 20%</v>
      </c>
    </row>
    <row r="164" spans="1:18" ht="15" customHeight="1">
      <c r="A164" s="86" t="s">
        <v>156</v>
      </c>
      <c r="B164" s="87" t="s">
        <v>1943</v>
      </c>
      <c r="C164" s="6" t="s">
        <v>698</v>
      </c>
      <c r="D164" s="6" t="s">
        <v>699</v>
      </c>
      <c r="E164" s="6" t="s">
        <v>3</v>
      </c>
      <c r="F164" s="6" t="s">
        <v>280</v>
      </c>
      <c r="G164" s="6" t="s">
        <v>156</v>
      </c>
      <c r="H164" s="6" t="s">
        <v>165</v>
      </c>
      <c r="I164" s="6" t="s">
        <v>697</v>
      </c>
      <c r="J164" s="12">
        <v>1225</v>
      </c>
      <c r="K164" s="12">
        <f t="shared" si="10"/>
        <v>1173.75</v>
      </c>
      <c r="L164" s="13">
        <v>200</v>
      </c>
      <c r="M164" s="13">
        <v>214.7</v>
      </c>
      <c r="N164" s="14">
        <f t="shared" si="15"/>
        <v>51.25</v>
      </c>
      <c r="O164" s="15">
        <v>24.5</v>
      </c>
      <c r="P164" s="16">
        <f t="shared" si="12"/>
        <v>0.18291799787007501</v>
      </c>
      <c r="Q164" s="86" t="str">
        <f t="shared" si="13"/>
        <v>High then 10%</v>
      </c>
      <c r="R164" s="86" t="str">
        <f t="shared" si="14"/>
        <v>Low Then 20%</v>
      </c>
    </row>
    <row r="165" spans="1:18" ht="15" customHeight="1">
      <c r="A165" s="86" t="s">
        <v>156</v>
      </c>
      <c r="B165" s="87" t="s">
        <v>1943</v>
      </c>
      <c r="C165" s="6" t="s">
        <v>700</v>
      </c>
      <c r="D165" s="6" t="s">
        <v>701</v>
      </c>
      <c r="E165" s="6" t="s">
        <v>3</v>
      </c>
      <c r="F165" s="6" t="s">
        <v>280</v>
      </c>
      <c r="G165" s="6" t="s">
        <v>156</v>
      </c>
      <c r="H165" s="6" t="s">
        <v>165</v>
      </c>
      <c r="I165" s="6" t="s">
        <v>697</v>
      </c>
      <c r="J165" s="12">
        <v>1225</v>
      </c>
      <c r="K165" s="12">
        <f t="shared" si="10"/>
        <v>1173.7774999999999</v>
      </c>
      <c r="L165" s="13">
        <v>200.55</v>
      </c>
      <c r="M165" s="13">
        <v>243.56</v>
      </c>
      <c r="N165" s="14">
        <f t="shared" si="15"/>
        <v>51.222499999999997</v>
      </c>
      <c r="O165" s="15">
        <v>24.5</v>
      </c>
      <c r="P165" s="16">
        <f t="shared" si="12"/>
        <v>0.20750099571682001</v>
      </c>
      <c r="Q165" s="86" t="str">
        <f t="shared" si="13"/>
        <v>High then 10%</v>
      </c>
      <c r="R165" s="86" t="str">
        <f t="shared" si="14"/>
        <v>High Then 20%</v>
      </c>
    </row>
    <row r="166" spans="1:18" ht="15" customHeight="1">
      <c r="A166" s="86" t="s">
        <v>156</v>
      </c>
      <c r="B166" s="87" t="s">
        <v>1943</v>
      </c>
      <c r="C166" s="6" t="s">
        <v>702</v>
      </c>
      <c r="D166" s="6" t="s">
        <v>703</v>
      </c>
      <c r="E166" s="6" t="s">
        <v>3</v>
      </c>
      <c r="F166" s="6" t="s">
        <v>280</v>
      </c>
      <c r="G166" s="6" t="s">
        <v>156</v>
      </c>
      <c r="H166" s="6" t="s">
        <v>165</v>
      </c>
      <c r="I166" s="6" t="s">
        <v>697</v>
      </c>
      <c r="J166" s="12">
        <v>100</v>
      </c>
      <c r="K166" s="12">
        <f t="shared" si="10"/>
        <v>96.5</v>
      </c>
      <c r="L166" s="13">
        <v>30</v>
      </c>
      <c r="M166" s="13">
        <v>23.03</v>
      </c>
      <c r="N166" s="14">
        <f t="shared" si="15"/>
        <v>3.5</v>
      </c>
      <c r="O166" s="15">
        <v>2</v>
      </c>
      <c r="P166" s="16">
        <f t="shared" si="12"/>
        <v>0.23865284974093301</v>
      </c>
      <c r="Q166" s="86" t="str">
        <f t="shared" si="13"/>
        <v>High then 10%</v>
      </c>
      <c r="R166" s="86" t="str">
        <f t="shared" si="14"/>
        <v>High Then 20%</v>
      </c>
    </row>
    <row r="167" spans="1:18" ht="15" customHeight="1">
      <c r="A167" s="86" t="s">
        <v>156</v>
      </c>
      <c r="B167" s="87" t="s">
        <v>1943</v>
      </c>
      <c r="C167" s="6" t="s">
        <v>704</v>
      </c>
      <c r="D167" s="6" t="s">
        <v>705</v>
      </c>
      <c r="E167" s="6" t="s">
        <v>3</v>
      </c>
      <c r="F167" s="6" t="s">
        <v>280</v>
      </c>
      <c r="G167" s="6" t="s">
        <v>156</v>
      </c>
      <c r="H167" s="6" t="s">
        <v>165</v>
      </c>
      <c r="I167" s="6" t="s">
        <v>706</v>
      </c>
      <c r="J167" s="12">
        <v>1920</v>
      </c>
      <c r="K167" s="12">
        <f t="shared" si="10"/>
        <v>1836</v>
      </c>
      <c r="L167" s="13">
        <v>240</v>
      </c>
      <c r="M167" s="13">
        <v>73.95</v>
      </c>
      <c r="N167" s="14">
        <f t="shared" si="15"/>
        <v>84</v>
      </c>
      <c r="O167" s="15">
        <v>16</v>
      </c>
      <c r="P167" s="16">
        <f t="shared" si="12"/>
        <v>4.0277777777777801E-2</v>
      </c>
      <c r="Q167" s="86" t="str">
        <f t="shared" si="13"/>
        <v>Low Then 10%</v>
      </c>
      <c r="R167" s="86" t="str">
        <f t="shared" si="14"/>
        <v>Low Then 20%</v>
      </c>
    </row>
    <row r="168" spans="1:18" ht="15" customHeight="1">
      <c r="A168" s="86" t="s">
        <v>156</v>
      </c>
      <c r="B168" s="87" t="s">
        <v>1943</v>
      </c>
      <c r="C168" s="6" t="s">
        <v>707</v>
      </c>
      <c r="D168" s="6" t="s">
        <v>708</v>
      </c>
      <c r="E168" s="6" t="s">
        <v>3</v>
      </c>
      <c r="F168" s="6" t="s">
        <v>280</v>
      </c>
      <c r="G168" s="6" t="s">
        <v>156</v>
      </c>
      <c r="H168" s="6" t="s">
        <v>165</v>
      </c>
      <c r="I168" s="6" t="s">
        <v>706</v>
      </c>
      <c r="J168" s="12">
        <v>1125</v>
      </c>
      <c r="K168" s="12">
        <f t="shared" si="10"/>
        <v>1068.75</v>
      </c>
      <c r="L168" s="13">
        <v>0</v>
      </c>
      <c r="M168" s="13">
        <v>75.81</v>
      </c>
      <c r="N168" s="14">
        <f t="shared" si="15"/>
        <v>56.25</v>
      </c>
      <c r="O168" s="15">
        <v>15</v>
      </c>
      <c r="P168" s="16">
        <f t="shared" si="12"/>
        <v>7.0933333333333307E-2</v>
      </c>
      <c r="Q168" s="86" t="str">
        <f t="shared" si="13"/>
        <v>Low Then 10%</v>
      </c>
      <c r="R168" s="86" t="str">
        <f t="shared" si="14"/>
        <v>Low Then 20%</v>
      </c>
    </row>
    <row r="169" spans="1:18" ht="15" customHeight="1">
      <c r="A169" s="86" t="s">
        <v>156</v>
      </c>
      <c r="B169" s="87" t="s">
        <v>1943</v>
      </c>
      <c r="C169" s="6" t="s">
        <v>709</v>
      </c>
      <c r="D169" s="6" t="s">
        <v>710</v>
      </c>
      <c r="E169" s="6" t="s">
        <v>3</v>
      </c>
      <c r="F169" s="6" t="s">
        <v>280</v>
      </c>
      <c r="G169" s="6" t="s">
        <v>156</v>
      </c>
      <c r="H169" s="6" t="s">
        <v>165</v>
      </c>
      <c r="I169" s="6" t="s">
        <v>706</v>
      </c>
      <c r="J169" s="12">
        <v>510</v>
      </c>
      <c r="K169" s="12">
        <f t="shared" si="10"/>
        <v>484.5</v>
      </c>
      <c r="L169" s="13">
        <v>0</v>
      </c>
      <c r="M169" s="13">
        <v>80.599999999999994</v>
      </c>
      <c r="N169" s="14">
        <f t="shared" si="15"/>
        <v>25.5</v>
      </c>
      <c r="O169" s="15">
        <v>3</v>
      </c>
      <c r="P169" s="16">
        <f t="shared" si="12"/>
        <v>0.166357069143447</v>
      </c>
      <c r="Q169" s="86" t="str">
        <f t="shared" si="13"/>
        <v>High then 10%</v>
      </c>
      <c r="R169" s="86" t="str">
        <f t="shared" si="14"/>
        <v>Low Then 20%</v>
      </c>
    </row>
    <row r="170" spans="1:18" ht="15" customHeight="1">
      <c r="A170" s="86" t="s">
        <v>156</v>
      </c>
      <c r="B170" s="87" t="s">
        <v>1943</v>
      </c>
      <c r="C170" s="6" t="s">
        <v>711</v>
      </c>
      <c r="D170" s="6" t="s">
        <v>712</v>
      </c>
      <c r="E170" s="6" t="s">
        <v>3</v>
      </c>
      <c r="F170" s="6" t="s">
        <v>280</v>
      </c>
      <c r="G170" s="6" t="s">
        <v>156</v>
      </c>
      <c r="H170" s="6" t="s">
        <v>165</v>
      </c>
      <c r="I170" s="6" t="s">
        <v>706</v>
      </c>
      <c r="J170" s="12">
        <v>50</v>
      </c>
      <c r="K170" s="12">
        <f t="shared" si="10"/>
        <v>48.031500000000001</v>
      </c>
      <c r="L170" s="13">
        <v>10.63</v>
      </c>
      <c r="M170" s="13">
        <v>10.53</v>
      </c>
      <c r="N170" s="14">
        <f t="shared" si="15"/>
        <v>1.9684999999999999</v>
      </c>
      <c r="O170" s="15">
        <v>2</v>
      </c>
      <c r="P170" s="16">
        <f t="shared" si="12"/>
        <v>0.21923112957121901</v>
      </c>
      <c r="Q170" s="86" t="str">
        <f t="shared" si="13"/>
        <v>High then 10%</v>
      </c>
      <c r="R170" s="86" t="str">
        <f t="shared" si="14"/>
        <v>High Then 20%</v>
      </c>
    </row>
    <row r="171" spans="1:18" ht="15" customHeight="1">
      <c r="A171" s="86" t="s">
        <v>156</v>
      </c>
      <c r="B171" s="87" t="s">
        <v>1943</v>
      </c>
      <c r="C171" s="6" t="s">
        <v>713</v>
      </c>
      <c r="D171" s="6" t="s">
        <v>714</v>
      </c>
      <c r="E171" s="6" t="s">
        <v>3</v>
      </c>
      <c r="F171" s="6" t="s">
        <v>280</v>
      </c>
      <c r="G171" s="6" t="s">
        <v>156</v>
      </c>
      <c r="H171" s="6" t="s">
        <v>165</v>
      </c>
      <c r="I171" s="6" t="s">
        <v>706</v>
      </c>
      <c r="J171" s="12">
        <v>400</v>
      </c>
      <c r="K171" s="12">
        <f t="shared" si="10"/>
        <v>381.03649999999999</v>
      </c>
      <c r="L171" s="13">
        <v>20.73</v>
      </c>
      <c r="M171" s="13">
        <v>92.26</v>
      </c>
      <c r="N171" s="14">
        <f t="shared" si="15"/>
        <v>18.9635</v>
      </c>
      <c r="O171" s="15">
        <v>8</v>
      </c>
      <c r="P171" s="16">
        <f t="shared" si="12"/>
        <v>0.24212903488248499</v>
      </c>
      <c r="Q171" s="86" t="str">
        <f t="shared" si="13"/>
        <v>High then 10%</v>
      </c>
      <c r="R171" s="86" t="str">
        <f t="shared" si="14"/>
        <v>High Then 20%</v>
      </c>
    </row>
    <row r="172" spans="1:18" ht="15" customHeight="1">
      <c r="A172" s="86" t="s">
        <v>156</v>
      </c>
      <c r="B172" s="87" t="s">
        <v>1943</v>
      </c>
      <c r="C172" s="6" t="s">
        <v>715</v>
      </c>
      <c r="D172" s="6" t="s">
        <v>716</v>
      </c>
      <c r="E172" s="6" t="s">
        <v>3</v>
      </c>
      <c r="F172" s="6" t="s">
        <v>280</v>
      </c>
      <c r="G172" s="6" t="s">
        <v>156</v>
      </c>
      <c r="H172" s="6" t="s">
        <v>165</v>
      </c>
      <c r="I172" s="6" t="s">
        <v>706</v>
      </c>
      <c r="J172" s="12">
        <v>75</v>
      </c>
      <c r="K172" s="12">
        <f t="shared" si="10"/>
        <v>72.049000000000007</v>
      </c>
      <c r="L172" s="13">
        <v>15.98</v>
      </c>
      <c r="M172" s="13">
        <v>9</v>
      </c>
      <c r="N172" s="14">
        <f t="shared" si="15"/>
        <v>2.9510000000000001</v>
      </c>
      <c r="O172" s="15">
        <v>3</v>
      </c>
      <c r="P172" s="16">
        <f t="shared" si="12"/>
        <v>0.12491498841066501</v>
      </c>
      <c r="Q172" s="86" t="str">
        <f t="shared" si="13"/>
        <v>High then 10%</v>
      </c>
      <c r="R172" s="86" t="str">
        <f t="shared" si="14"/>
        <v>Low Then 20%</v>
      </c>
    </row>
    <row r="173" spans="1:18" ht="15" customHeight="1">
      <c r="A173" s="86" t="s">
        <v>156</v>
      </c>
      <c r="B173" s="87" t="s">
        <v>1943</v>
      </c>
      <c r="C173" s="6" t="s">
        <v>717</v>
      </c>
      <c r="D173" s="6" t="s">
        <v>718</v>
      </c>
      <c r="E173" s="6" t="s">
        <v>3</v>
      </c>
      <c r="F173" s="6" t="s">
        <v>280</v>
      </c>
      <c r="G173" s="6" t="s">
        <v>156</v>
      </c>
      <c r="H173" s="6" t="s">
        <v>165</v>
      </c>
      <c r="I173" s="6" t="s">
        <v>706</v>
      </c>
      <c r="J173" s="12">
        <v>2800</v>
      </c>
      <c r="K173" s="12">
        <f t="shared" si="10"/>
        <v>2671.884</v>
      </c>
      <c r="L173" s="13">
        <v>237.68</v>
      </c>
      <c r="M173" s="13">
        <v>113.16</v>
      </c>
      <c r="N173" s="14">
        <f t="shared" si="15"/>
        <v>128.11600000000001</v>
      </c>
      <c r="O173" s="15">
        <v>112</v>
      </c>
      <c r="P173" s="16">
        <f t="shared" si="12"/>
        <v>4.2352138041920999E-2</v>
      </c>
      <c r="Q173" s="86" t="str">
        <f t="shared" si="13"/>
        <v>Low Then 10%</v>
      </c>
      <c r="R173" s="86" t="str">
        <f t="shared" si="14"/>
        <v>Low Then 20%</v>
      </c>
    </row>
    <row r="174" spans="1:18" ht="15" customHeight="1">
      <c r="A174" s="86" t="s">
        <v>156</v>
      </c>
      <c r="B174" s="87" t="s">
        <v>1943</v>
      </c>
      <c r="C174" s="6" t="s">
        <v>719</v>
      </c>
      <c r="D174" s="6" t="s">
        <v>720</v>
      </c>
      <c r="E174" s="6" t="s">
        <v>3</v>
      </c>
      <c r="F174" s="6" t="s">
        <v>280</v>
      </c>
      <c r="G174" s="6" t="s">
        <v>156</v>
      </c>
      <c r="H174" s="6" t="s">
        <v>165</v>
      </c>
      <c r="I174" s="6" t="s">
        <v>706</v>
      </c>
      <c r="J174" s="12">
        <v>200</v>
      </c>
      <c r="K174" s="12">
        <f t="shared" si="10"/>
        <v>191.268</v>
      </c>
      <c r="L174" s="13">
        <v>25.36</v>
      </c>
      <c r="M174" s="13">
        <v>27.87</v>
      </c>
      <c r="N174" s="14">
        <f t="shared" si="15"/>
        <v>8.7319999999999993</v>
      </c>
      <c r="O174" s="15">
        <v>8</v>
      </c>
      <c r="P174" s="16">
        <f t="shared" si="12"/>
        <v>0.145711776146559</v>
      </c>
      <c r="Q174" s="86" t="str">
        <f t="shared" si="13"/>
        <v>High then 10%</v>
      </c>
      <c r="R174" s="86" t="str">
        <f t="shared" si="14"/>
        <v>Low Then 20%</v>
      </c>
    </row>
    <row r="175" spans="1:18" ht="15" customHeight="1">
      <c r="A175" s="86" t="s">
        <v>156</v>
      </c>
      <c r="B175" s="87" t="s">
        <v>1943</v>
      </c>
      <c r="C175" s="6" t="s">
        <v>721</v>
      </c>
      <c r="D175" s="6" t="s">
        <v>722</v>
      </c>
      <c r="E175" s="6" t="s">
        <v>3</v>
      </c>
      <c r="F175" s="6" t="s">
        <v>280</v>
      </c>
      <c r="G175" s="6" t="s">
        <v>156</v>
      </c>
      <c r="H175" s="6" t="s">
        <v>165</v>
      </c>
      <c r="I175" s="6" t="s">
        <v>723</v>
      </c>
      <c r="J175" s="12">
        <v>60</v>
      </c>
      <c r="K175" s="12">
        <f t="shared" si="10"/>
        <v>57</v>
      </c>
      <c r="L175" s="13">
        <v>0</v>
      </c>
      <c r="M175" s="13">
        <v>5.96</v>
      </c>
      <c r="N175" s="14">
        <f t="shared" si="15"/>
        <v>3</v>
      </c>
      <c r="O175" s="15">
        <v>3</v>
      </c>
      <c r="P175" s="16">
        <f t="shared" si="12"/>
        <v>0.10456140350877199</v>
      </c>
      <c r="Q175" s="86" t="str">
        <f t="shared" si="13"/>
        <v>High then 10%</v>
      </c>
      <c r="R175" s="86" t="str">
        <f t="shared" si="14"/>
        <v>Low Then 20%</v>
      </c>
    </row>
    <row r="176" spans="1:18" ht="15" customHeight="1">
      <c r="A176" s="86" t="s">
        <v>156</v>
      </c>
      <c r="B176" s="87" t="s">
        <v>1943</v>
      </c>
      <c r="C176" s="6" t="s">
        <v>724</v>
      </c>
      <c r="D176" s="6" t="s">
        <v>725</v>
      </c>
      <c r="E176" s="6" t="s">
        <v>3</v>
      </c>
      <c r="F176" s="6" t="s">
        <v>280</v>
      </c>
      <c r="G176" s="6" t="s">
        <v>156</v>
      </c>
      <c r="H176" s="6" t="s">
        <v>165</v>
      </c>
      <c r="I176" s="6" t="s">
        <v>723</v>
      </c>
      <c r="J176" s="12">
        <v>100</v>
      </c>
      <c r="K176" s="12">
        <f t="shared" si="10"/>
        <v>95</v>
      </c>
      <c r="L176" s="13">
        <v>0</v>
      </c>
      <c r="M176" s="13">
        <v>9.91</v>
      </c>
      <c r="N176" s="14">
        <f t="shared" si="15"/>
        <v>5</v>
      </c>
      <c r="O176" s="15">
        <v>5</v>
      </c>
      <c r="P176" s="16">
        <f t="shared" si="12"/>
        <v>0.104315789473684</v>
      </c>
      <c r="Q176" s="86" t="str">
        <f t="shared" si="13"/>
        <v>High then 10%</v>
      </c>
      <c r="R176" s="86" t="str">
        <f t="shared" si="14"/>
        <v>Low Then 20%</v>
      </c>
    </row>
    <row r="177" spans="1:18" ht="15" customHeight="1">
      <c r="A177" s="86" t="s">
        <v>156</v>
      </c>
      <c r="B177" s="87" t="s">
        <v>1943</v>
      </c>
      <c r="C177" s="6" t="s">
        <v>726</v>
      </c>
      <c r="D177" s="6" t="s">
        <v>727</v>
      </c>
      <c r="E177" s="6" t="s">
        <v>3</v>
      </c>
      <c r="F177" s="6" t="s">
        <v>280</v>
      </c>
      <c r="G177" s="6" t="s">
        <v>156</v>
      </c>
      <c r="H177" s="6" t="s">
        <v>165</v>
      </c>
      <c r="I177" s="6" t="s">
        <v>723</v>
      </c>
      <c r="J177" s="12">
        <v>40</v>
      </c>
      <c r="K177" s="12">
        <f t="shared" si="10"/>
        <v>38</v>
      </c>
      <c r="L177" s="13">
        <v>0</v>
      </c>
      <c r="M177" s="13">
        <v>3.94</v>
      </c>
      <c r="N177" s="14">
        <f t="shared" si="15"/>
        <v>2</v>
      </c>
      <c r="O177" s="15">
        <v>2</v>
      </c>
      <c r="P177" s="16">
        <f t="shared" si="12"/>
        <v>0.103684210526316</v>
      </c>
      <c r="Q177" s="86" t="str">
        <f t="shared" si="13"/>
        <v>High then 10%</v>
      </c>
      <c r="R177" s="86" t="str">
        <f t="shared" si="14"/>
        <v>Low Then 20%</v>
      </c>
    </row>
    <row r="178" spans="1:18" ht="15" customHeight="1">
      <c r="A178" s="86" t="s">
        <v>156</v>
      </c>
      <c r="B178" s="87" t="s">
        <v>1943</v>
      </c>
      <c r="C178" s="6" t="s">
        <v>728</v>
      </c>
      <c r="D178" s="6" t="s">
        <v>729</v>
      </c>
      <c r="E178" s="6" t="s">
        <v>3</v>
      </c>
      <c r="F178" s="6" t="s">
        <v>280</v>
      </c>
      <c r="G178" s="6" t="s">
        <v>156</v>
      </c>
      <c r="H178" s="6" t="s">
        <v>165</v>
      </c>
      <c r="I178" s="6" t="s">
        <v>723</v>
      </c>
      <c r="J178" s="12">
        <v>40</v>
      </c>
      <c r="K178" s="12">
        <f t="shared" si="10"/>
        <v>38</v>
      </c>
      <c r="L178" s="13">
        <v>0</v>
      </c>
      <c r="M178" s="13">
        <v>3.95</v>
      </c>
      <c r="N178" s="14">
        <f t="shared" si="15"/>
        <v>2</v>
      </c>
      <c r="O178" s="15">
        <v>2</v>
      </c>
      <c r="P178" s="16">
        <f t="shared" si="12"/>
        <v>0.103947368421053</v>
      </c>
      <c r="Q178" s="86" t="str">
        <f t="shared" si="13"/>
        <v>High then 10%</v>
      </c>
      <c r="R178" s="86" t="str">
        <f t="shared" si="14"/>
        <v>Low Then 20%</v>
      </c>
    </row>
    <row r="179" spans="1:18" ht="15" customHeight="1">
      <c r="A179" s="86" t="s">
        <v>156</v>
      </c>
      <c r="B179" s="87" t="s">
        <v>1943</v>
      </c>
      <c r="C179" s="6" t="s">
        <v>730</v>
      </c>
      <c r="D179" s="6" t="s">
        <v>731</v>
      </c>
      <c r="E179" s="6" t="s">
        <v>3</v>
      </c>
      <c r="F179" s="6" t="s">
        <v>280</v>
      </c>
      <c r="G179" s="6" t="s">
        <v>156</v>
      </c>
      <c r="H179" s="6" t="s">
        <v>165</v>
      </c>
      <c r="I179" s="6" t="s">
        <v>732</v>
      </c>
      <c r="J179" s="12">
        <v>1375</v>
      </c>
      <c r="K179" s="12">
        <f t="shared" si="10"/>
        <v>1306.25</v>
      </c>
      <c r="L179" s="13">
        <v>0</v>
      </c>
      <c r="M179" s="13">
        <v>53.04</v>
      </c>
      <c r="N179" s="14">
        <f t="shared" si="15"/>
        <v>68.75</v>
      </c>
      <c r="O179" s="15">
        <v>55</v>
      </c>
      <c r="P179" s="16">
        <f t="shared" si="12"/>
        <v>4.0604784688995199E-2</v>
      </c>
      <c r="Q179" s="86" t="str">
        <f t="shared" si="13"/>
        <v>Low Then 10%</v>
      </c>
      <c r="R179" s="86" t="str">
        <f t="shared" si="14"/>
        <v>Low Then 20%</v>
      </c>
    </row>
    <row r="180" spans="1:18" ht="15" customHeight="1">
      <c r="A180" s="86" t="s">
        <v>156</v>
      </c>
      <c r="B180" s="87" t="s">
        <v>1943</v>
      </c>
      <c r="C180" s="6" t="s">
        <v>733</v>
      </c>
      <c r="D180" s="6" t="s">
        <v>734</v>
      </c>
      <c r="E180" s="6" t="s">
        <v>3</v>
      </c>
      <c r="F180" s="6" t="s">
        <v>280</v>
      </c>
      <c r="G180" s="6" t="s">
        <v>156</v>
      </c>
      <c r="H180" s="6" t="s">
        <v>165</v>
      </c>
      <c r="I180" s="6" t="s">
        <v>732</v>
      </c>
      <c r="J180" s="12">
        <v>180</v>
      </c>
      <c r="K180" s="12">
        <f t="shared" si="10"/>
        <v>171</v>
      </c>
      <c r="L180" s="13">
        <v>0</v>
      </c>
      <c r="M180" s="13">
        <v>27.9</v>
      </c>
      <c r="N180" s="14">
        <f t="shared" si="15"/>
        <v>9</v>
      </c>
      <c r="O180" s="15">
        <v>6</v>
      </c>
      <c r="P180" s="16">
        <f t="shared" si="12"/>
        <v>0.163157894736842</v>
      </c>
      <c r="Q180" s="86" t="str">
        <f t="shared" si="13"/>
        <v>High then 10%</v>
      </c>
      <c r="R180" s="86" t="str">
        <f t="shared" si="14"/>
        <v>Low Then 20%</v>
      </c>
    </row>
    <row r="181" spans="1:18" ht="15" customHeight="1">
      <c r="A181" s="86" t="s">
        <v>156</v>
      </c>
      <c r="B181" s="87" t="s">
        <v>1943</v>
      </c>
      <c r="C181" s="6" t="s">
        <v>735</v>
      </c>
      <c r="D181" s="6" t="s">
        <v>736</v>
      </c>
      <c r="E181" s="6" t="s">
        <v>3</v>
      </c>
      <c r="F181" s="6" t="s">
        <v>280</v>
      </c>
      <c r="G181" s="6" t="s">
        <v>156</v>
      </c>
      <c r="H181" s="6" t="s">
        <v>165</v>
      </c>
      <c r="I181" s="6" t="s">
        <v>732</v>
      </c>
      <c r="J181" s="12">
        <v>60</v>
      </c>
      <c r="K181" s="12">
        <f t="shared" si="10"/>
        <v>57</v>
      </c>
      <c r="L181" s="13">
        <v>0</v>
      </c>
      <c r="M181" s="13">
        <v>10.37</v>
      </c>
      <c r="N181" s="14">
        <f t="shared" si="15"/>
        <v>3</v>
      </c>
      <c r="O181" s="15">
        <v>6</v>
      </c>
      <c r="P181" s="16">
        <f t="shared" si="12"/>
        <v>0.181929824561403</v>
      </c>
      <c r="Q181" s="86" t="str">
        <f t="shared" si="13"/>
        <v>High then 10%</v>
      </c>
      <c r="R181" s="86" t="str">
        <f t="shared" si="14"/>
        <v>Low Then 20%</v>
      </c>
    </row>
    <row r="182" spans="1:18" ht="15" customHeight="1">
      <c r="A182" s="86" t="s">
        <v>156</v>
      </c>
      <c r="B182" s="87" t="s">
        <v>1943</v>
      </c>
      <c r="C182" s="6" t="s">
        <v>737</v>
      </c>
      <c r="D182" s="6" t="s">
        <v>738</v>
      </c>
      <c r="E182" s="6" t="s">
        <v>3</v>
      </c>
      <c r="F182" s="6" t="s">
        <v>280</v>
      </c>
      <c r="G182" s="6" t="s">
        <v>156</v>
      </c>
      <c r="H182" s="6" t="s">
        <v>165</v>
      </c>
      <c r="I182" s="6" t="s">
        <v>732</v>
      </c>
      <c r="J182" s="12">
        <v>480</v>
      </c>
      <c r="K182" s="12">
        <f t="shared" si="10"/>
        <v>456</v>
      </c>
      <c r="L182" s="13">
        <v>0</v>
      </c>
      <c r="M182" s="13">
        <v>69.900000000000006</v>
      </c>
      <c r="N182" s="14">
        <f t="shared" si="15"/>
        <v>24</v>
      </c>
      <c r="O182" s="15">
        <v>24</v>
      </c>
      <c r="P182" s="16">
        <f t="shared" si="12"/>
        <v>0.153289473684211</v>
      </c>
      <c r="Q182" s="86" t="str">
        <f t="shared" si="13"/>
        <v>High then 10%</v>
      </c>
      <c r="R182" s="86" t="str">
        <f t="shared" si="14"/>
        <v>Low Then 20%</v>
      </c>
    </row>
    <row r="183" spans="1:18" ht="15" customHeight="1">
      <c r="A183" s="86" t="s">
        <v>156</v>
      </c>
      <c r="B183" s="87" t="s">
        <v>1943</v>
      </c>
      <c r="C183" s="6" t="s">
        <v>739</v>
      </c>
      <c r="D183" s="6" t="s">
        <v>740</v>
      </c>
      <c r="E183" s="6" t="s">
        <v>3</v>
      </c>
      <c r="F183" s="6" t="s">
        <v>280</v>
      </c>
      <c r="G183" s="6" t="s">
        <v>156</v>
      </c>
      <c r="H183" s="6" t="s">
        <v>165</v>
      </c>
      <c r="I183" s="6" t="s">
        <v>732</v>
      </c>
      <c r="J183" s="12">
        <v>500</v>
      </c>
      <c r="K183" s="12">
        <f t="shared" si="10"/>
        <v>475</v>
      </c>
      <c r="L183" s="13">
        <v>0</v>
      </c>
      <c r="M183" s="13">
        <v>110.02</v>
      </c>
      <c r="N183" s="14">
        <f t="shared" si="15"/>
        <v>25</v>
      </c>
      <c r="O183" s="15">
        <v>25</v>
      </c>
      <c r="P183" s="16">
        <f t="shared" si="12"/>
        <v>0.23162105263157901</v>
      </c>
      <c r="Q183" s="86" t="str">
        <f t="shared" si="13"/>
        <v>High then 10%</v>
      </c>
      <c r="R183" s="86" t="str">
        <f t="shared" si="14"/>
        <v>High Then 20%</v>
      </c>
    </row>
    <row r="184" spans="1:18" ht="15" customHeight="1">
      <c r="A184" s="86" t="s">
        <v>156</v>
      </c>
      <c r="B184" s="87" t="s">
        <v>1943</v>
      </c>
      <c r="C184" s="6" t="s">
        <v>741</v>
      </c>
      <c r="D184" s="6" t="s">
        <v>742</v>
      </c>
      <c r="E184" s="6" t="s">
        <v>3</v>
      </c>
      <c r="F184" s="6" t="s">
        <v>280</v>
      </c>
      <c r="G184" s="6" t="s">
        <v>156</v>
      </c>
      <c r="H184" s="6" t="s">
        <v>165</v>
      </c>
      <c r="I184" s="6" t="s">
        <v>732</v>
      </c>
      <c r="J184" s="12">
        <v>1825</v>
      </c>
      <c r="K184" s="12">
        <f t="shared" si="10"/>
        <v>1750.5</v>
      </c>
      <c r="L184" s="13">
        <v>335</v>
      </c>
      <c r="M184" s="13">
        <v>236.14</v>
      </c>
      <c r="N184" s="14">
        <f t="shared" si="15"/>
        <v>74.5</v>
      </c>
      <c r="O184" s="15">
        <v>73</v>
      </c>
      <c r="P184" s="16">
        <f t="shared" si="12"/>
        <v>0.13489860039988599</v>
      </c>
      <c r="Q184" s="86" t="str">
        <f t="shared" si="13"/>
        <v>High then 10%</v>
      </c>
      <c r="R184" s="86" t="str">
        <f t="shared" si="14"/>
        <v>Low Then 20%</v>
      </c>
    </row>
    <row r="185" spans="1:18" ht="15" customHeight="1">
      <c r="A185" s="86" t="s">
        <v>156</v>
      </c>
      <c r="B185" s="87" t="s">
        <v>1943</v>
      </c>
      <c r="C185" s="6" t="s">
        <v>743</v>
      </c>
      <c r="D185" s="6" t="s">
        <v>744</v>
      </c>
      <c r="E185" s="6" t="s">
        <v>3</v>
      </c>
      <c r="F185" s="6" t="s">
        <v>280</v>
      </c>
      <c r="G185" s="6" t="s">
        <v>156</v>
      </c>
      <c r="H185" s="6" t="s">
        <v>165</v>
      </c>
      <c r="I185" s="6" t="s">
        <v>732</v>
      </c>
      <c r="J185" s="12">
        <v>750</v>
      </c>
      <c r="K185" s="12">
        <f t="shared" si="10"/>
        <v>712.5</v>
      </c>
      <c r="L185" s="13">
        <v>0</v>
      </c>
      <c r="M185" s="13">
        <v>112.3</v>
      </c>
      <c r="N185" s="14">
        <f t="shared" si="15"/>
        <v>37.5</v>
      </c>
      <c r="O185" s="15">
        <v>10</v>
      </c>
      <c r="P185" s="16">
        <f t="shared" si="12"/>
        <v>0.15761403508771901</v>
      </c>
      <c r="Q185" s="86" t="str">
        <f t="shared" si="13"/>
        <v>High then 10%</v>
      </c>
      <c r="R185" s="86" t="str">
        <f t="shared" si="14"/>
        <v>Low Then 20%</v>
      </c>
    </row>
    <row r="186" spans="1:18" ht="15" customHeight="1">
      <c r="A186" s="86" t="s">
        <v>156</v>
      </c>
      <c r="B186" s="87" t="s">
        <v>1943</v>
      </c>
      <c r="C186" s="6" t="s">
        <v>745</v>
      </c>
      <c r="D186" s="6" t="s">
        <v>746</v>
      </c>
      <c r="E186" s="6" t="s">
        <v>3</v>
      </c>
      <c r="F186" s="6" t="s">
        <v>280</v>
      </c>
      <c r="G186" s="6" t="s">
        <v>156</v>
      </c>
      <c r="H186" s="6" t="s">
        <v>165</v>
      </c>
      <c r="I186" s="6" t="s">
        <v>732</v>
      </c>
      <c r="J186" s="12">
        <v>60</v>
      </c>
      <c r="K186" s="12">
        <f t="shared" si="10"/>
        <v>57.6</v>
      </c>
      <c r="L186" s="13">
        <v>12</v>
      </c>
      <c r="M186" s="13">
        <v>10.59</v>
      </c>
      <c r="N186" s="14">
        <f t="shared" si="15"/>
        <v>2.4</v>
      </c>
      <c r="O186" s="15">
        <v>5</v>
      </c>
      <c r="P186" s="16">
        <f t="shared" si="12"/>
        <v>0.18385416666666701</v>
      </c>
      <c r="Q186" s="86" t="str">
        <f t="shared" si="13"/>
        <v>High then 10%</v>
      </c>
      <c r="R186" s="86" t="str">
        <f t="shared" si="14"/>
        <v>Low Then 20%</v>
      </c>
    </row>
    <row r="187" spans="1:18" ht="15" customHeight="1">
      <c r="A187" s="86" t="s">
        <v>156</v>
      </c>
      <c r="B187" s="87" t="s">
        <v>1943</v>
      </c>
      <c r="C187" s="6" t="s">
        <v>747</v>
      </c>
      <c r="D187" s="6" t="s">
        <v>748</v>
      </c>
      <c r="E187" s="6" t="s">
        <v>3</v>
      </c>
      <c r="F187" s="6" t="s">
        <v>280</v>
      </c>
      <c r="G187" s="6" t="s">
        <v>156</v>
      </c>
      <c r="H187" s="6" t="s">
        <v>165</v>
      </c>
      <c r="I187" s="6" t="s">
        <v>749</v>
      </c>
      <c r="J187" s="12">
        <v>80</v>
      </c>
      <c r="K187" s="12">
        <f t="shared" si="10"/>
        <v>76</v>
      </c>
      <c r="L187" s="13">
        <v>0</v>
      </c>
      <c r="M187" s="13">
        <v>14.74</v>
      </c>
      <c r="N187" s="14">
        <f t="shared" si="15"/>
        <v>4</v>
      </c>
      <c r="O187" s="15">
        <v>4</v>
      </c>
      <c r="P187" s="16">
        <f t="shared" si="12"/>
        <v>0.19394736842105301</v>
      </c>
      <c r="Q187" s="86" t="str">
        <f t="shared" si="13"/>
        <v>High then 10%</v>
      </c>
      <c r="R187" s="86" t="str">
        <f t="shared" si="14"/>
        <v>Low Then 20%</v>
      </c>
    </row>
    <row r="188" spans="1:18" ht="15" customHeight="1">
      <c r="A188" s="86" t="s">
        <v>156</v>
      </c>
      <c r="B188" s="87" t="s">
        <v>1943</v>
      </c>
      <c r="C188" s="6" t="s">
        <v>750</v>
      </c>
      <c r="D188" s="6" t="s">
        <v>751</v>
      </c>
      <c r="E188" s="6" t="s">
        <v>3</v>
      </c>
      <c r="F188" s="6" t="s">
        <v>280</v>
      </c>
      <c r="G188" s="6" t="s">
        <v>156</v>
      </c>
      <c r="H188" s="6" t="s">
        <v>165</v>
      </c>
      <c r="I188" s="6" t="s">
        <v>749</v>
      </c>
      <c r="J188" s="12">
        <v>440</v>
      </c>
      <c r="K188" s="12">
        <f t="shared" si="10"/>
        <v>421.29250000000002</v>
      </c>
      <c r="L188" s="13">
        <v>65.849999999999994</v>
      </c>
      <c r="M188" s="13">
        <v>89.85</v>
      </c>
      <c r="N188" s="14">
        <f t="shared" si="15"/>
        <v>18.7075</v>
      </c>
      <c r="O188" s="15">
        <v>8</v>
      </c>
      <c r="P188" s="16">
        <f t="shared" si="12"/>
        <v>0.213272251464244</v>
      </c>
      <c r="Q188" s="86" t="str">
        <f t="shared" si="13"/>
        <v>High then 10%</v>
      </c>
      <c r="R188" s="86" t="str">
        <f t="shared" si="14"/>
        <v>High Then 20%</v>
      </c>
    </row>
    <row r="189" spans="1:18" ht="15" customHeight="1">
      <c r="A189" s="7" t="s">
        <v>17</v>
      </c>
      <c r="B189" s="7" t="s">
        <v>753</v>
      </c>
      <c r="C189" s="6" t="s">
        <v>752</v>
      </c>
      <c r="D189" s="6" t="s">
        <v>753</v>
      </c>
      <c r="E189" s="6" t="s">
        <v>3</v>
      </c>
      <c r="F189" s="6" t="s">
        <v>16</v>
      </c>
      <c r="G189" s="6" t="s">
        <v>17</v>
      </c>
      <c r="H189" s="6" t="s">
        <v>226</v>
      </c>
      <c r="I189" s="6" t="s">
        <v>754</v>
      </c>
      <c r="J189" s="12">
        <v>861.5</v>
      </c>
      <c r="K189" s="12">
        <f t="shared" si="10"/>
        <v>760.00040000000001</v>
      </c>
      <c r="L189" s="13">
        <v>15.67</v>
      </c>
      <c r="M189" s="13">
        <v>0</v>
      </c>
      <c r="N189" s="14">
        <f t="shared" si="11"/>
        <v>101.4996</v>
      </c>
      <c r="O189" s="15">
        <v>20</v>
      </c>
      <c r="P189" s="16">
        <f t="shared" si="12"/>
        <v>0</v>
      </c>
      <c r="Q189" s="86" t="str">
        <f t="shared" si="13"/>
        <v>Low Then 10%</v>
      </c>
      <c r="R189" s="86" t="str">
        <f t="shared" si="14"/>
        <v>Low Then 20%</v>
      </c>
    </row>
    <row r="190" spans="1:18" ht="15" customHeight="1">
      <c r="A190" s="7" t="s">
        <v>17</v>
      </c>
      <c r="B190" s="7" t="s">
        <v>753</v>
      </c>
      <c r="C190" s="6" t="s">
        <v>755</v>
      </c>
      <c r="D190" s="6" t="s">
        <v>756</v>
      </c>
      <c r="E190" s="6" t="s">
        <v>3</v>
      </c>
      <c r="F190" s="6" t="s">
        <v>280</v>
      </c>
      <c r="G190" s="6" t="s">
        <v>17</v>
      </c>
      <c r="H190" s="6" t="s">
        <v>226</v>
      </c>
      <c r="I190" s="6" t="s">
        <v>757</v>
      </c>
      <c r="J190" s="12">
        <v>1851</v>
      </c>
      <c r="K190" s="12">
        <f t="shared" si="10"/>
        <v>1630.1579999999999</v>
      </c>
      <c r="L190" s="13">
        <v>10.65</v>
      </c>
      <c r="M190" s="13">
        <v>0</v>
      </c>
      <c r="N190" s="14">
        <f t="shared" si="11"/>
        <v>220.84200000000001</v>
      </c>
      <c r="O190" s="15">
        <v>10</v>
      </c>
      <c r="P190" s="16">
        <f t="shared" si="12"/>
        <v>0</v>
      </c>
      <c r="Q190" s="86" t="str">
        <f t="shared" si="13"/>
        <v>Low Then 10%</v>
      </c>
      <c r="R190" s="86" t="str">
        <f t="shared" si="14"/>
        <v>Low Then 20%</v>
      </c>
    </row>
    <row r="191" spans="1:18" ht="15" customHeight="1">
      <c r="A191" s="86" t="s">
        <v>156</v>
      </c>
      <c r="B191" s="87" t="s">
        <v>1943</v>
      </c>
      <c r="C191" s="6" t="s">
        <v>761</v>
      </c>
      <c r="D191" s="6" t="s">
        <v>762</v>
      </c>
      <c r="E191" s="6" t="s">
        <v>3</v>
      </c>
      <c r="F191" s="6" t="s">
        <v>280</v>
      </c>
      <c r="G191" s="6" t="s">
        <v>156</v>
      </c>
      <c r="H191" s="6" t="s">
        <v>165</v>
      </c>
      <c r="I191" s="6" t="s">
        <v>763</v>
      </c>
      <c r="J191" s="12">
        <v>1500</v>
      </c>
      <c r="K191" s="12">
        <f t="shared" si="10"/>
        <v>1440</v>
      </c>
      <c r="L191" s="13">
        <v>300</v>
      </c>
      <c r="M191" s="13">
        <v>42.73</v>
      </c>
      <c r="N191" s="14">
        <f>(J191-L191)*5%</f>
        <v>60</v>
      </c>
      <c r="O191" s="15">
        <v>1</v>
      </c>
      <c r="P191" s="16">
        <f t="shared" si="12"/>
        <v>2.9673611111111099E-2</v>
      </c>
      <c r="Q191" s="86" t="str">
        <f t="shared" si="13"/>
        <v>Low Then 10%</v>
      </c>
      <c r="R191" s="86" t="str">
        <f t="shared" si="14"/>
        <v>Low Then 20%</v>
      </c>
    </row>
    <row r="192" spans="1:18" ht="15" customHeight="1">
      <c r="A192" s="86" t="s">
        <v>156</v>
      </c>
      <c r="B192" s="87" t="s">
        <v>1953</v>
      </c>
      <c r="C192" s="6" t="s">
        <v>764</v>
      </c>
      <c r="D192" s="6" t="s">
        <v>765</v>
      </c>
      <c r="E192" s="6" t="s">
        <v>3</v>
      </c>
      <c r="F192" s="6" t="s">
        <v>16</v>
      </c>
      <c r="G192" s="6" t="s">
        <v>156</v>
      </c>
      <c r="H192" s="6" t="s">
        <v>655</v>
      </c>
      <c r="I192" s="6" t="s">
        <v>650</v>
      </c>
      <c r="J192" s="12">
        <v>10</v>
      </c>
      <c r="K192" s="12">
        <f t="shared" si="10"/>
        <v>8.8000000000000007</v>
      </c>
      <c r="L192" s="13">
        <v>0</v>
      </c>
      <c r="M192" s="13">
        <v>1.96</v>
      </c>
      <c r="N192" s="14">
        <f t="shared" si="11"/>
        <v>1.2</v>
      </c>
      <c r="O192" s="15">
        <v>1</v>
      </c>
      <c r="P192" s="16">
        <f t="shared" si="12"/>
        <v>0.222727272727273</v>
      </c>
      <c r="Q192" s="86" t="str">
        <f t="shared" si="13"/>
        <v>High then 10%</v>
      </c>
      <c r="R192" s="86" t="str">
        <f t="shared" si="14"/>
        <v>High Then 20%</v>
      </c>
    </row>
    <row r="193" spans="1:18" ht="15" customHeight="1">
      <c r="A193" s="86" t="s">
        <v>156</v>
      </c>
      <c r="B193" s="87" t="s">
        <v>1943</v>
      </c>
      <c r="C193" s="8" t="s">
        <v>766</v>
      </c>
      <c r="D193" s="6" t="s">
        <v>768</v>
      </c>
      <c r="E193" s="6" t="s">
        <v>3</v>
      </c>
      <c r="F193" s="6" t="s">
        <v>280</v>
      </c>
      <c r="G193" s="6" t="s">
        <v>156</v>
      </c>
      <c r="H193" s="6" t="s">
        <v>165</v>
      </c>
      <c r="I193" s="6" t="s">
        <v>732</v>
      </c>
      <c r="J193" s="12">
        <v>150</v>
      </c>
      <c r="K193" s="12">
        <f t="shared" si="10"/>
        <v>142.5</v>
      </c>
      <c r="L193" s="13">
        <v>0</v>
      </c>
      <c r="M193" s="13">
        <v>22.46</v>
      </c>
      <c r="N193" s="14">
        <f>(J193-L193)*5%</f>
        <v>7.5</v>
      </c>
      <c r="O193" s="15">
        <v>2</v>
      </c>
      <c r="P193" s="16">
        <f t="shared" si="12"/>
        <v>0.15761403508771901</v>
      </c>
      <c r="Q193" s="86" t="str">
        <f t="shared" si="13"/>
        <v>High then 10%</v>
      </c>
      <c r="R193" s="86" t="str">
        <f t="shared" si="14"/>
        <v>Low Then 20%</v>
      </c>
    </row>
    <row r="194" spans="1:18" ht="15" customHeight="1">
      <c r="A194" s="86" t="s">
        <v>156</v>
      </c>
      <c r="B194" s="87" t="s">
        <v>184</v>
      </c>
      <c r="C194" s="6" t="s">
        <v>778</v>
      </c>
      <c r="D194" s="6" t="s">
        <v>779</v>
      </c>
      <c r="E194" s="6" t="s">
        <v>3</v>
      </c>
      <c r="F194" s="6" t="s">
        <v>16</v>
      </c>
      <c r="G194" s="6" t="s">
        <v>156</v>
      </c>
      <c r="H194" s="6" t="s">
        <v>150</v>
      </c>
      <c r="I194" s="6" t="s">
        <v>151</v>
      </c>
      <c r="J194" s="12">
        <v>1100</v>
      </c>
      <c r="K194" s="12">
        <f t="shared" si="10"/>
        <v>968</v>
      </c>
      <c r="L194" s="13">
        <v>0</v>
      </c>
      <c r="M194" s="13">
        <v>152.36000000000001</v>
      </c>
      <c r="N194" s="14">
        <f t="shared" si="11"/>
        <v>132</v>
      </c>
      <c r="O194" s="15">
        <v>10</v>
      </c>
      <c r="P194" s="16">
        <f t="shared" si="12"/>
        <v>0.15739669421487601</v>
      </c>
      <c r="Q194" s="86" t="str">
        <f t="shared" si="13"/>
        <v>High then 10%</v>
      </c>
      <c r="R194" s="86" t="str">
        <f t="shared" si="14"/>
        <v>Low Then 20%</v>
      </c>
    </row>
    <row r="195" spans="1:18" ht="15" customHeight="1">
      <c r="A195" s="86" t="s">
        <v>156</v>
      </c>
      <c r="B195" s="87" t="s">
        <v>1943</v>
      </c>
      <c r="C195" s="6" t="s">
        <v>783</v>
      </c>
      <c r="D195" s="6" t="s">
        <v>784</v>
      </c>
      <c r="E195" s="6" t="s">
        <v>3</v>
      </c>
      <c r="F195" s="6" t="s">
        <v>280</v>
      </c>
      <c r="G195" s="6" t="s">
        <v>156</v>
      </c>
      <c r="H195" s="6" t="s">
        <v>165</v>
      </c>
      <c r="I195" s="6" t="s">
        <v>151</v>
      </c>
      <c r="J195" s="12">
        <v>440</v>
      </c>
      <c r="K195" s="12">
        <f t="shared" ref="K195:K258" si="16">J195-N195</f>
        <v>418</v>
      </c>
      <c r="L195" s="13">
        <v>0</v>
      </c>
      <c r="M195" s="13">
        <v>61.95</v>
      </c>
      <c r="N195" s="14">
        <f t="shared" ref="N195:N243" si="17">(J195-L195)*5%</f>
        <v>22</v>
      </c>
      <c r="O195" s="15">
        <v>4</v>
      </c>
      <c r="P195" s="16">
        <f t="shared" ref="P195:P258" si="18">IFERROR(M195/K195,100%)</f>
        <v>0.14820574162679401</v>
      </c>
      <c r="Q195" s="86" t="str">
        <f t="shared" ref="Q195:Q258" si="19">IF(P195&gt;10%,"High then 10%","Low Then 10%")</f>
        <v>High then 10%</v>
      </c>
      <c r="R195" s="86" t="str">
        <f t="shared" ref="R195:R258" si="20">IF(P195&gt;20%,"High Then 20%","Low Then 20%")</f>
        <v>Low Then 20%</v>
      </c>
    </row>
    <row r="196" spans="1:18" ht="15" customHeight="1">
      <c r="A196" s="86" t="s">
        <v>156</v>
      </c>
      <c r="B196" s="87" t="s">
        <v>1943</v>
      </c>
      <c r="C196" s="6" t="s">
        <v>785</v>
      </c>
      <c r="D196" s="6" t="s">
        <v>786</v>
      </c>
      <c r="E196" s="6" t="s">
        <v>3</v>
      </c>
      <c r="F196" s="6" t="s">
        <v>280</v>
      </c>
      <c r="G196" s="6" t="s">
        <v>17</v>
      </c>
      <c r="H196" s="6" t="s">
        <v>165</v>
      </c>
      <c r="I196" s="6" t="s">
        <v>151</v>
      </c>
      <c r="J196" s="12">
        <v>1200</v>
      </c>
      <c r="K196" s="12">
        <f t="shared" si="16"/>
        <v>1140</v>
      </c>
      <c r="L196" s="13">
        <v>0</v>
      </c>
      <c r="M196" s="13">
        <v>148.12</v>
      </c>
      <c r="N196" s="14">
        <f t="shared" si="17"/>
        <v>60</v>
      </c>
      <c r="O196" s="15">
        <v>12</v>
      </c>
      <c r="P196" s="16">
        <f t="shared" si="18"/>
        <v>0.12992982456140401</v>
      </c>
      <c r="Q196" s="86" t="str">
        <f t="shared" si="19"/>
        <v>High then 10%</v>
      </c>
      <c r="R196" s="86" t="str">
        <f t="shared" si="20"/>
        <v>Low Then 20%</v>
      </c>
    </row>
    <row r="197" spans="1:18" ht="15" customHeight="1">
      <c r="A197" s="86" t="s">
        <v>156</v>
      </c>
      <c r="B197" s="87" t="s">
        <v>1943</v>
      </c>
      <c r="C197" s="6" t="s">
        <v>787</v>
      </c>
      <c r="D197" s="6" t="s">
        <v>788</v>
      </c>
      <c r="E197" s="6" t="s">
        <v>3</v>
      </c>
      <c r="F197" s="6" t="s">
        <v>280</v>
      </c>
      <c r="G197" s="6" t="s">
        <v>156</v>
      </c>
      <c r="H197" s="6" t="s">
        <v>165</v>
      </c>
      <c r="I197" s="6" t="s">
        <v>151</v>
      </c>
      <c r="J197" s="12">
        <v>270</v>
      </c>
      <c r="K197" s="12">
        <f t="shared" si="16"/>
        <v>256.5</v>
      </c>
      <c r="L197" s="13">
        <v>0</v>
      </c>
      <c r="M197" s="13">
        <v>54.21</v>
      </c>
      <c r="N197" s="14">
        <f t="shared" si="17"/>
        <v>13.5</v>
      </c>
      <c r="O197" s="15">
        <v>3</v>
      </c>
      <c r="P197" s="16">
        <f t="shared" si="18"/>
        <v>0.211345029239766</v>
      </c>
      <c r="Q197" s="86" t="str">
        <f t="shared" si="19"/>
        <v>High then 10%</v>
      </c>
      <c r="R197" s="86" t="str">
        <f t="shared" si="20"/>
        <v>High Then 20%</v>
      </c>
    </row>
    <row r="198" spans="1:18" ht="15" customHeight="1">
      <c r="A198" s="86" t="s">
        <v>156</v>
      </c>
      <c r="B198" s="87" t="s">
        <v>1943</v>
      </c>
      <c r="C198" s="6" t="s">
        <v>789</v>
      </c>
      <c r="D198" s="6" t="s">
        <v>790</v>
      </c>
      <c r="E198" s="6" t="s">
        <v>3</v>
      </c>
      <c r="F198" s="6" t="s">
        <v>280</v>
      </c>
      <c r="G198" s="6" t="s">
        <v>17</v>
      </c>
      <c r="H198" s="6" t="s">
        <v>165</v>
      </c>
      <c r="I198" s="6" t="s">
        <v>151</v>
      </c>
      <c r="J198" s="12">
        <v>360</v>
      </c>
      <c r="K198" s="12">
        <f t="shared" si="16"/>
        <v>342</v>
      </c>
      <c r="L198" s="13">
        <v>0</v>
      </c>
      <c r="M198" s="13">
        <v>77.95</v>
      </c>
      <c r="N198" s="14">
        <f t="shared" si="17"/>
        <v>18</v>
      </c>
      <c r="O198" s="15">
        <v>2</v>
      </c>
      <c r="P198" s="16">
        <f t="shared" si="18"/>
        <v>0.227923976608187</v>
      </c>
      <c r="Q198" s="86" t="str">
        <f t="shared" si="19"/>
        <v>High then 10%</v>
      </c>
      <c r="R198" s="86" t="str">
        <f t="shared" si="20"/>
        <v>High Then 20%</v>
      </c>
    </row>
    <row r="199" spans="1:18" ht="15" customHeight="1">
      <c r="A199" s="86" t="s">
        <v>1996</v>
      </c>
      <c r="B199" s="87" t="s">
        <v>1943</v>
      </c>
      <c r="C199" s="6" t="s">
        <v>791</v>
      </c>
      <c r="D199" s="6" t="s">
        <v>792</v>
      </c>
      <c r="E199" s="6" t="s">
        <v>3</v>
      </c>
      <c r="F199" s="6" t="s">
        <v>280</v>
      </c>
      <c r="G199" s="6" t="s">
        <v>23</v>
      </c>
      <c r="H199" s="6" t="s">
        <v>270</v>
      </c>
      <c r="I199" s="6" t="s">
        <v>151</v>
      </c>
      <c r="J199" s="12">
        <v>720</v>
      </c>
      <c r="K199" s="12">
        <f t="shared" si="16"/>
        <v>684</v>
      </c>
      <c r="L199" s="13">
        <v>0</v>
      </c>
      <c r="M199" s="13">
        <v>38.74</v>
      </c>
      <c r="N199" s="14">
        <f t="shared" si="17"/>
        <v>36</v>
      </c>
      <c r="O199" s="15">
        <v>4</v>
      </c>
      <c r="P199" s="16">
        <f t="shared" si="18"/>
        <v>5.6637426900584799E-2</v>
      </c>
      <c r="Q199" s="86" t="str">
        <f t="shared" si="19"/>
        <v>Low Then 10%</v>
      </c>
      <c r="R199" s="86" t="str">
        <f t="shared" si="20"/>
        <v>Low Then 20%</v>
      </c>
    </row>
    <row r="200" spans="1:18" ht="15" customHeight="1">
      <c r="A200" s="86" t="s">
        <v>156</v>
      </c>
      <c r="B200" s="87" t="s">
        <v>1943</v>
      </c>
      <c r="C200" s="6" t="s">
        <v>793</v>
      </c>
      <c r="D200" s="6" t="s">
        <v>794</v>
      </c>
      <c r="E200" s="6" t="s">
        <v>3</v>
      </c>
      <c r="F200" s="6" t="s">
        <v>280</v>
      </c>
      <c r="G200" s="6" t="s">
        <v>17</v>
      </c>
      <c r="H200" s="6" t="s">
        <v>165</v>
      </c>
      <c r="I200" s="6" t="s">
        <v>151</v>
      </c>
      <c r="J200" s="12">
        <v>4000</v>
      </c>
      <c r="K200" s="12">
        <f t="shared" si="16"/>
        <v>3800</v>
      </c>
      <c r="L200" s="13">
        <v>0</v>
      </c>
      <c r="M200" s="13">
        <v>1006.04</v>
      </c>
      <c r="N200" s="14">
        <f t="shared" si="17"/>
        <v>200</v>
      </c>
      <c r="O200" s="15">
        <v>20</v>
      </c>
      <c r="P200" s="16">
        <f t="shared" si="18"/>
        <v>0.26474736842105301</v>
      </c>
      <c r="Q200" s="86" t="str">
        <f t="shared" si="19"/>
        <v>High then 10%</v>
      </c>
      <c r="R200" s="86" t="str">
        <f t="shared" si="20"/>
        <v>High Then 20%</v>
      </c>
    </row>
    <row r="201" spans="1:18" ht="15" customHeight="1">
      <c r="A201" s="86" t="s">
        <v>156</v>
      </c>
      <c r="B201" s="87" t="s">
        <v>1943</v>
      </c>
      <c r="C201" s="6" t="s">
        <v>795</v>
      </c>
      <c r="D201" s="6" t="s">
        <v>796</v>
      </c>
      <c r="E201" s="6" t="s">
        <v>3</v>
      </c>
      <c r="F201" s="6" t="s">
        <v>280</v>
      </c>
      <c r="G201" s="6" t="s">
        <v>156</v>
      </c>
      <c r="H201" s="6" t="s">
        <v>165</v>
      </c>
      <c r="I201" s="6" t="s">
        <v>151</v>
      </c>
      <c r="J201" s="12">
        <v>1170</v>
      </c>
      <c r="K201" s="12">
        <f t="shared" si="16"/>
        <v>1117.923</v>
      </c>
      <c r="L201" s="13">
        <v>128.46</v>
      </c>
      <c r="M201" s="13">
        <v>169.92</v>
      </c>
      <c r="N201" s="14">
        <f t="shared" si="17"/>
        <v>52.076999999999998</v>
      </c>
      <c r="O201" s="15">
        <v>13</v>
      </c>
      <c r="P201" s="16">
        <f t="shared" si="18"/>
        <v>0.15199615715930301</v>
      </c>
      <c r="Q201" s="86" t="str">
        <f t="shared" si="19"/>
        <v>High then 10%</v>
      </c>
      <c r="R201" s="86" t="str">
        <f t="shared" si="20"/>
        <v>Low Then 20%</v>
      </c>
    </row>
    <row r="202" spans="1:18" ht="15" customHeight="1">
      <c r="A202" s="86" t="s">
        <v>17</v>
      </c>
      <c r="B202" s="87" t="s">
        <v>1943</v>
      </c>
      <c r="C202" s="6" t="s">
        <v>797</v>
      </c>
      <c r="D202" s="6" t="s">
        <v>798</v>
      </c>
      <c r="E202" s="6" t="s">
        <v>3</v>
      </c>
      <c r="F202" s="6" t="s">
        <v>280</v>
      </c>
      <c r="G202" s="6" t="s">
        <v>17</v>
      </c>
      <c r="H202" s="6" t="s">
        <v>226</v>
      </c>
      <c r="I202" s="6" t="s">
        <v>151</v>
      </c>
      <c r="J202" s="12">
        <v>500</v>
      </c>
      <c r="K202" s="12">
        <f t="shared" si="16"/>
        <v>475.5</v>
      </c>
      <c r="L202" s="13">
        <v>10</v>
      </c>
      <c r="M202" s="13">
        <v>58.94</v>
      </c>
      <c r="N202" s="14">
        <f t="shared" si="17"/>
        <v>24.5</v>
      </c>
      <c r="O202" s="15">
        <v>5</v>
      </c>
      <c r="P202" s="16">
        <f t="shared" si="18"/>
        <v>0.12395373291272301</v>
      </c>
      <c r="Q202" s="86" t="str">
        <f t="shared" si="19"/>
        <v>High then 10%</v>
      </c>
      <c r="R202" s="86" t="str">
        <f t="shared" si="20"/>
        <v>Low Then 20%</v>
      </c>
    </row>
    <row r="203" spans="1:18" ht="15" customHeight="1">
      <c r="A203" s="86" t="s">
        <v>17</v>
      </c>
      <c r="B203" s="87" t="s">
        <v>1943</v>
      </c>
      <c r="C203" s="6" t="s">
        <v>799</v>
      </c>
      <c r="D203" s="6" t="s">
        <v>800</v>
      </c>
      <c r="E203" s="6" t="s">
        <v>3</v>
      </c>
      <c r="F203" s="6" t="s">
        <v>280</v>
      </c>
      <c r="G203" s="6" t="s">
        <v>17</v>
      </c>
      <c r="H203" s="6" t="s">
        <v>226</v>
      </c>
      <c r="I203" s="6" t="s">
        <v>151</v>
      </c>
      <c r="J203" s="12">
        <v>150</v>
      </c>
      <c r="K203" s="12">
        <f t="shared" si="16"/>
        <v>142.5</v>
      </c>
      <c r="L203" s="13">
        <v>0</v>
      </c>
      <c r="M203" s="13">
        <v>22.36</v>
      </c>
      <c r="N203" s="14">
        <f t="shared" si="17"/>
        <v>7.5</v>
      </c>
      <c r="O203" s="15">
        <v>1</v>
      </c>
      <c r="P203" s="16">
        <f t="shared" si="18"/>
        <v>0.156912280701754</v>
      </c>
      <c r="Q203" s="86" t="str">
        <f t="shared" si="19"/>
        <v>High then 10%</v>
      </c>
      <c r="R203" s="86" t="str">
        <f t="shared" si="20"/>
        <v>Low Then 20%</v>
      </c>
    </row>
    <row r="204" spans="1:18" ht="15" customHeight="1">
      <c r="A204" s="86" t="s">
        <v>17</v>
      </c>
      <c r="B204" s="87" t="s">
        <v>1943</v>
      </c>
      <c r="C204" s="6" t="s">
        <v>801</v>
      </c>
      <c r="D204" s="6" t="s">
        <v>802</v>
      </c>
      <c r="E204" s="6" t="s">
        <v>3</v>
      </c>
      <c r="F204" s="6" t="s">
        <v>280</v>
      </c>
      <c r="G204" s="6" t="s">
        <v>17</v>
      </c>
      <c r="H204" s="6" t="s">
        <v>226</v>
      </c>
      <c r="I204" s="6" t="s">
        <v>151</v>
      </c>
      <c r="J204" s="12">
        <v>360</v>
      </c>
      <c r="K204" s="12">
        <f t="shared" si="16"/>
        <v>342</v>
      </c>
      <c r="L204" s="13">
        <v>0</v>
      </c>
      <c r="M204" s="13">
        <v>22.89</v>
      </c>
      <c r="N204" s="14">
        <f t="shared" si="17"/>
        <v>18</v>
      </c>
      <c r="O204" s="15">
        <v>3</v>
      </c>
      <c r="P204" s="16">
        <f t="shared" si="18"/>
        <v>6.6929824561403506E-2</v>
      </c>
      <c r="Q204" s="86" t="str">
        <f t="shared" si="19"/>
        <v>Low Then 10%</v>
      </c>
      <c r="R204" s="86" t="str">
        <f t="shared" si="20"/>
        <v>Low Then 20%</v>
      </c>
    </row>
    <row r="205" spans="1:18" ht="15" customHeight="1">
      <c r="A205" s="86" t="s">
        <v>156</v>
      </c>
      <c r="B205" s="87" t="s">
        <v>1943</v>
      </c>
      <c r="C205" s="6" t="s">
        <v>803</v>
      </c>
      <c r="D205" s="6" t="s">
        <v>804</v>
      </c>
      <c r="E205" s="6" t="s">
        <v>3</v>
      </c>
      <c r="F205" s="6" t="s">
        <v>280</v>
      </c>
      <c r="G205" s="6" t="s">
        <v>156</v>
      </c>
      <c r="H205" s="6" t="s">
        <v>165</v>
      </c>
      <c r="I205" s="6" t="s">
        <v>151</v>
      </c>
      <c r="J205" s="12">
        <v>90</v>
      </c>
      <c r="K205" s="12">
        <f t="shared" si="16"/>
        <v>85.5</v>
      </c>
      <c r="L205" s="13">
        <v>0</v>
      </c>
      <c r="M205" s="13">
        <v>13.57</v>
      </c>
      <c r="N205" s="14">
        <f t="shared" si="17"/>
        <v>4.5</v>
      </c>
      <c r="O205" s="15">
        <v>1</v>
      </c>
      <c r="P205" s="16">
        <f t="shared" si="18"/>
        <v>0.158713450292398</v>
      </c>
      <c r="Q205" s="86" t="str">
        <f t="shared" si="19"/>
        <v>High then 10%</v>
      </c>
      <c r="R205" s="86" t="str">
        <f t="shared" si="20"/>
        <v>Low Then 20%</v>
      </c>
    </row>
    <row r="206" spans="1:18" ht="15" customHeight="1">
      <c r="A206" s="86" t="s">
        <v>156</v>
      </c>
      <c r="B206" s="87" t="s">
        <v>1943</v>
      </c>
      <c r="C206" s="6" t="s">
        <v>805</v>
      </c>
      <c r="D206" s="6" t="s">
        <v>806</v>
      </c>
      <c r="E206" s="6" t="s">
        <v>3</v>
      </c>
      <c r="F206" s="6" t="s">
        <v>280</v>
      </c>
      <c r="G206" s="6" t="s">
        <v>156</v>
      </c>
      <c r="H206" s="6" t="s">
        <v>165</v>
      </c>
      <c r="I206" s="6" t="s">
        <v>151</v>
      </c>
      <c r="J206" s="12">
        <v>560</v>
      </c>
      <c r="K206" s="12">
        <f t="shared" si="16"/>
        <v>532</v>
      </c>
      <c r="L206" s="13">
        <v>0</v>
      </c>
      <c r="M206" s="13">
        <v>83.6</v>
      </c>
      <c r="N206" s="14">
        <f t="shared" si="17"/>
        <v>28</v>
      </c>
      <c r="O206" s="15">
        <v>4</v>
      </c>
      <c r="P206" s="16">
        <f t="shared" si="18"/>
        <v>0.157142857142857</v>
      </c>
      <c r="Q206" s="86" t="str">
        <f t="shared" si="19"/>
        <v>High then 10%</v>
      </c>
      <c r="R206" s="86" t="str">
        <f t="shared" si="20"/>
        <v>Low Then 20%</v>
      </c>
    </row>
    <row r="207" spans="1:18" ht="15" customHeight="1">
      <c r="A207" s="86" t="s">
        <v>17</v>
      </c>
      <c r="B207" s="87" t="s">
        <v>1943</v>
      </c>
      <c r="C207" s="6" t="s">
        <v>807</v>
      </c>
      <c r="D207" s="6" t="s">
        <v>808</v>
      </c>
      <c r="E207" s="6" t="s">
        <v>3</v>
      </c>
      <c r="F207" s="6" t="s">
        <v>280</v>
      </c>
      <c r="G207" s="6" t="s">
        <v>17</v>
      </c>
      <c r="H207" s="6" t="s">
        <v>226</v>
      </c>
      <c r="I207" s="6" t="s">
        <v>151</v>
      </c>
      <c r="J207" s="12">
        <v>360</v>
      </c>
      <c r="K207" s="12">
        <f t="shared" si="16"/>
        <v>342</v>
      </c>
      <c r="L207" s="13">
        <v>0</v>
      </c>
      <c r="M207" s="13">
        <v>101.04</v>
      </c>
      <c r="N207" s="14">
        <f t="shared" si="17"/>
        <v>18</v>
      </c>
      <c r="O207" s="15">
        <v>3</v>
      </c>
      <c r="P207" s="16">
        <f t="shared" si="18"/>
        <v>0.295438596491228</v>
      </c>
      <c r="Q207" s="86" t="str">
        <f t="shared" si="19"/>
        <v>High then 10%</v>
      </c>
      <c r="R207" s="86" t="str">
        <f t="shared" si="20"/>
        <v>High Then 20%</v>
      </c>
    </row>
    <row r="208" spans="1:18" ht="15" customHeight="1">
      <c r="A208" s="86" t="s">
        <v>1996</v>
      </c>
      <c r="B208" s="87" t="s">
        <v>1943</v>
      </c>
      <c r="C208" s="6" t="s">
        <v>809</v>
      </c>
      <c r="D208" s="6" t="s">
        <v>810</v>
      </c>
      <c r="E208" s="6" t="s">
        <v>3</v>
      </c>
      <c r="F208" s="6" t="s">
        <v>280</v>
      </c>
      <c r="G208" s="6" t="s">
        <v>23</v>
      </c>
      <c r="H208" s="6" t="s">
        <v>270</v>
      </c>
      <c r="I208" s="6" t="s">
        <v>271</v>
      </c>
      <c r="J208" s="12">
        <v>90</v>
      </c>
      <c r="K208" s="12">
        <f t="shared" si="16"/>
        <v>85.5</v>
      </c>
      <c r="L208" s="13">
        <v>0</v>
      </c>
      <c r="M208" s="13">
        <v>21.67</v>
      </c>
      <c r="N208" s="14">
        <f t="shared" si="17"/>
        <v>4.5</v>
      </c>
      <c r="O208" s="15">
        <v>2</v>
      </c>
      <c r="P208" s="16">
        <f t="shared" si="18"/>
        <v>0.25345029239766098</v>
      </c>
      <c r="Q208" s="86" t="str">
        <f t="shared" si="19"/>
        <v>High then 10%</v>
      </c>
      <c r="R208" s="86" t="str">
        <f t="shared" si="20"/>
        <v>High Then 20%</v>
      </c>
    </row>
    <row r="209" spans="1:18" ht="15" customHeight="1">
      <c r="A209" s="86" t="s">
        <v>1996</v>
      </c>
      <c r="B209" s="87" t="s">
        <v>1943</v>
      </c>
      <c r="C209" s="6" t="s">
        <v>811</v>
      </c>
      <c r="D209" s="6" t="s">
        <v>812</v>
      </c>
      <c r="E209" s="6" t="s">
        <v>3</v>
      </c>
      <c r="F209" s="6" t="s">
        <v>280</v>
      </c>
      <c r="G209" s="6" t="s">
        <v>23</v>
      </c>
      <c r="H209" s="6" t="s">
        <v>270</v>
      </c>
      <c r="I209" s="6" t="s">
        <v>271</v>
      </c>
      <c r="J209" s="12">
        <v>450</v>
      </c>
      <c r="K209" s="12">
        <f t="shared" si="16"/>
        <v>427.5</v>
      </c>
      <c r="L209" s="13">
        <v>0</v>
      </c>
      <c r="M209" s="13">
        <v>70.75</v>
      </c>
      <c r="N209" s="14">
        <f t="shared" si="17"/>
        <v>22.5</v>
      </c>
      <c r="O209" s="15">
        <v>6</v>
      </c>
      <c r="P209" s="16">
        <f t="shared" si="18"/>
        <v>0.165497076023392</v>
      </c>
      <c r="Q209" s="86" t="str">
        <f t="shared" si="19"/>
        <v>High then 10%</v>
      </c>
      <c r="R209" s="86" t="str">
        <f t="shared" si="20"/>
        <v>Low Then 20%</v>
      </c>
    </row>
    <row r="210" spans="1:18" ht="15" customHeight="1">
      <c r="A210" s="86" t="s">
        <v>1996</v>
      </c>
      <c r="B210" s="87" t="s">
        <v>1943</v>
      </c>
      <c r="C210" s="6" t="s">
        <v>813</v>
      </c>
      <c r="D210" s="6" t="s">
        <v>814</v>
      </c>
      <c r="E210" s="6" t="s">
        <v>3</v>
      </c>
      <c r="F210" s="6" t="s">
        <v>280</v>
      </c>
      <c r="G210" s="6" t="s">
        <v>23</v>
      </c>
      <c r="H210" s="6" t="s">
        <v>270</v>
      </c>
      <c r="I210" s="6" t="s">
        <v>271</v>
      </c>
      <c r="J210" s="12">
        <v>260</v>
      </c>
      <c r="K210" s="12">
        <f t="shared" si="16"/>
        <v>247</v>
      </c>
      <c r="L210" s="13">
        <v>0</v>
      </c>
      <c r="M210" s="13">
        <v>19.739999999999998</v>
      </c>
      <c r="N210" s="14">
        <f t="shared" si="17"/>
        <v>13</v>
      </c>
      <c r="O210" s="15">
        <v>4</v>
      </c>
      <c r="P210" s="16">
        <f t="shared" si="18"/>
        <v>7.9919028340080994E-2</v>
      </c>
      <c r="Q210" s="86" t="str">
        <f t="shared" si="19"/>
        <v>Low Then 10%</v>
      </c>
      <c r="R210" s="86" t="str">
        <f t="shared" si="20"/>
        <v>Low Then 20%</v>
      </c>
    </row>
    <row r="211" spans="1:18" ht="15" customHeight="1">
      <c r="A211" s="86" t="s">
        <v>1996</v>
      </c>
      <c r="B211" s="87" t="s">
        <v>1943</v>
      </c>
      <c r="C211" s="6" t="s">
        <v>815</v>
      </c>
      <c r="D211" s="6" t="s">
        <v>816</v>
      </c>
      <c r="E211" s="6" t="s">
        <v>3</v>
      </c>
      <c r="F211" s="6" t="s">
        <v>280</v>
      </c>
      <c r="G211" s="6" t="s">
        <v>23</v>
      </c>
      <c r="H211" s="6" t="s">
        <v>270</v>
      </c>
      <c r="I211" s="6" t="s">
        <v>271</v>
      </c>
      <c r="J211" s="12">
        <v>65</v>
      </c>
      <c r="K211" s="12">
        <f t="shared" si="16"/>
        <v>61.75</v>
      </c>
      <c r="L211" s="13">
        <v>0</v>
      </c>
      <c r="M211" s="13">
        <v>9</v>
      </c>
      <c r="N211" s="14">
        <f t="shared" si="17"/>
        <v>3.25</v>
      </c>
      <c r="O211" s="15">
        <v>1</v>
      </c>
      <c r="P211" s="16">
        <f t="shared" si="18"/>
        <v>0.145748987854251</v>
      </c>
      <c r="Q211" s="86" t="str">
        <f t="shared" si="19"/>
        <v>High then 10%</v>
      </c>
      <c r="R211" s="86" t="str">
        <f t="shared" si="20"/>
        <v>Low Then 20%</v>
      </c>
    </row>
    <row r="212" spans="1:18" ht="15" customHeight="1">
      <c r="A212" s="86" t="s">
        <v>1996</v>
      </c>
      <c r="B212" s="87" t="s">
        <v>1943</v>
      </c>
      <c r="C212" s="6" t="s">
        <v>817</v>
      </c>
      <c r="D212" s="6" t="s">
        <v>818</v>
      </c>
      <c r="E212" s="6" t="s">
        <v>3</v>
      </c>
      <c r="F212" s="6" t="s">
        <v>280</v>
      </c>
      <c r="G212" s="6" t="s">
        <v>23</v>
      </c>
      <c r="H212" s="6" t="s">
        <v>270</v>
      </c>
      <c r="I212" s="6" t="s">
        <v>271</v>
      </c>
      <c r="J212" s="12">
        <v>210</v>
      </c>
      <c r="K212" s="12">
        <f t="shared" si="16"/>
        <v>199.5</v>
      </c>
      <c r="L212" s="13">
        <v>0</v>
      </c>
      <c r="M212" s="13">
        <v>27.02</v>
      </c>
      <c r="N212" s="14">
        <f t="shared" si="17"/>
        <v>10.5</v>
      </c>
      <c r="O212" s="15">
        <v>3</v>
      </c>
      <c r="P212" s="16">
        <f t="shared" si="18"/>
        <v>0.135438596491228</v>
      </c>
      <c r="Q212" s="86" t="str">
        <f t="shared" si="19"/>
        <v>High then 10%</v>
      </c>
      <c r="R212" s="86" t="str">
        <f t="shared" si="20"/>
        <v>Low Then 20%</v>
      </c>
    </row>
    <row r="213" spans="1:18" ht="15" customHeight="1">
      <c r="A213" s="86" t="s">
        <v>1996</v>
      </c>
      <c r="B213" s="87" t="s">
        <v>1943</v>
      </c>
      <c r="C213" s="6" t="s">
        <v>819</v>
      </c>
      <c r="D213" s="6" t="s">
        <v>820</v>
      </c>
      <c r="E213" s="6" t="s">
        <v>3</v>
      </c>
      <c r="F213" s="6" t="s">
        <v>280</v>
      </c>
      <c r="G213" s="6" t="s">
        <v>23</v>
      </c>
      <c r="H213" s="6" t="s">
        <v>270</v>
      </c>
      <c r="I213" s="6" t="s">
        <v>271</v>
      </c>
      <c r="J213" s="12">
        <v>455</v>
      </c>
      <c r="K213" s="12">
        <f t="shared" si="16"/>
        <v>432.25</v>
      </c>
      <c r="L213" s="13">
        <v>0</v>
      </c>
      <c r="M213" s="13">
        <v>0</v>
      </c>
      <c r="N213" s="14">
        <f t="shared" si="17"/>
        <v>22.75</v>
      </c>
      <c r="O213" s="15">
        <v>1</v>
      </c>
      <c r="P213" s="16">
        <f t="shared" si="18"/>
        <v>0</v>
      </c>
      <c r="Q213" s="86" t="str">
        <f t="shared" si="19"/>
        <v>Low Then 10%</v>
      </c>
      <c r="R213" s="86" t="str">
        <f t="shared" si="20"/>
        <v>Low Then 20%</v>
      </c>
    </row>
    <row r="214" spans="1:18" ht="15" customHeight="1">
      <c r="A214" s="86" t="s">
        <v>17</v>
      </c>
      <c r="B214" s="87" t="s">
        <v>1943</v>
      </c>
      <c r="C214" s="6" t="s">
        <v>821</v>
      </c>
      <c r="D214" s="6" t="s">
        <v>822</v>
      </c>
      <c r="E214" s="6" t="s">
        <v>3</v>
      </c>
      <c r="F214" s="6" t="s">
        <v>280</v>
      </c>
      <c r="G214" s="6" t="s">
        <v>17</v>
      </c>
      <c r="H214" s="6" t="s">
        <v>226</v>
      </c>
      <c r="I214" s="6" t="s">
        <v>230</v>
      </c>
      <c r="J214" s="12">
        <v>100</v>
      </c>
      <c r="K214" s="12">
        <f t="shared" si="16"/>
        <v>95</v>
      </c>
      <c r="L214" s="13">
        <v>0</v>
      </c>
      <c r="M214" s="13">
        <v>26.16</v>
      </c>
      <c r="N214" s="14">
        <f t="shared" si="17"/>
        <v>5</v>
      </c>
      <c r="O214" s="15">
        <v>10</v>
      </c>
      <c r="P214" s="16">
        <f t="shared" si="18"/>
        <v>0.27536842105263198</v>
      </c>
      <c r="Q214" s="86" t="str">
        <f t="shared" si="19"/>
        <v>High then 10%</v>
      </c>
      <c r="R214" s="86" t="str">
        <f t="shared" si="20"/>
        <v>High Then 20%</v>
      </c>
    </row>
    <row r="215" spans="1:18" ht="15" customHeight="1">
      <c r="A215" s="86" t="s">
        <v>17</v>
      </c>
      <c r="B215" s="87" t="s">
        <v>1943</v>
      </c>
      <c r="C215" s="6" t="s">
        <v>823</v>
      </c>
      <c r="D215" s="6" t="s">
        <v>824</v>
      </c>
      <c r="E215" s="6" t="s">
        <v>3</v>
      </c>
      <c r="F215" s="6" t="s">
        <v>280</v>
      </c>
      <c r="G215" s="6" t="s">
        <v>17</v>
      </c>
      <c r="H215" s="6" t="s">
        <v>226</v>
      </c>
      <c r="I215" s="6" t="s">
        <v>230</v>
      </c>
      <c r="J215" s="12">
        <v>250</v>
      </c>
      <c r="K215" s="12">
        <f t="shared" si="16"/>
        <v>237.5</v>
      </c>
      <c r="L215" s="13">
        <v>0</v>
      </c>
      <c r="M215" s="13">
        <v>0.4</v>
      </c>
      <c r="N215" s="14">
        <f t="shared" si="17"/>
        <v>12.5</v>
      </c>
      <c r="O215" s="15">
        <v>20</v>
      </c>
      <c r="P215" s="16">
        <f t="shared" si="18"/>
        <v>1.68421052631579E-3</v>
      </c>
      <c r="Q215" s="86" t="str">
        <f t="shared" si="19"/>
        <v>Low Then 10%</v>
      </c>
      <c r="R215" s="86" t="str">
        <f t="shared" si="20"/>
        <v>Low Then 20%</v>
      </c>
    </row>
    <row r="216" spans="1:18" ht="15" customHeight="1">
      <c r="A216" s="86" t="s">
        <v>17</v>
      </c>
      <c r="B216" s="87" t="s">
        <v>1943</v>
      </c>
      <c r="C216" s="6" t="s">
        <v>825</v>
      </c>
      <c r="D216" s="6" t="s">
        <v>826</v>
      </c>
      <c r="E216" s="6" t="s">
        <v>3</v>
      </c>
      <c r="F216" s="6" t="s">
        <v>280</v>
      </c>
      <c r="G216" s="6" t="s">
        <v>17</v>
      </c>
      <c r="H216" s="6" t="s">
        <v>226</v>
      </c>
      <c r="I216" s="6" t="s">
        <v>230</v>
      </c>
      <c r="J216" s="12">
        <v>144</v>
      </c>
      <c r="K216" s="12">
        <f t="shared" si="16"/>
        <v>137.65199999999999</v>
      </c>
      <c r="L216" s="13">
        <v>17.04</v>
      </c>
      <c r="M216" s="13">
        <v>47.66</v>
      </c>
      <c r="N216" s="14">
        <f t="shared" si="17"/>
        <v>6.3479999999999999</v>
      </c>
      <c r="O216" s="15">
        <v>18</v>
      </c>
      <c r="P216" s="16">
        <f t="shared" si="18"/>
        <v>0.34623543428355602</v>
      </c>
      <c r="Q216" s="86" t="str">
        <f t="shared" si="19"/>
        <v>High then 10%</v>
      </c>
      <c r="R216" s="86" t="str">
        <f t="shared" si="20"/>
        <v>High Then 20%</v>
      </c>
    </row>
    <row r="217" spans="1:18" ht="15" customHeight="1">
      <c r="A217" s="86" t="s">
        <v>17</v>
      </c>
      <c r="B217" s="87" t="s">
        <v>1943</v>
      </c>
      <c r="C217" s="6" t="s">
        <v>827</v>
      </c>
      <c r="D217" s="6" t="s">
        <v>828</v>
      </c>
      <c r="E217" s="6" t="s">
        <v>3</v>
      </c>
      <c r="F217" s="6" t="s">
        <v>280</v>
      </c>
      <c r="G217" s="6" t="s">
        <v>17</v>
      </c>
      <c r="H217" s="6" t="s">
        <v>226</v>
      </c>
      <c r="I217" s="6" t="s">
        <v>240</v>
      </c>
      <c r="J217" s="12">
        <v>210</v>
      </c>
      <c r="K217" s="12">
        <f t="shared" si="16"/>
        <v>199.5</v>
      </c>
      <c r="L217" s="13">
        <v>0</v>
      </c>
      <c r="M217" s="13">
        <v>36.22</v>
      </c>
      <c r="N217" s="14">
        <f t="shared" si="17"/>
        <v>10.5</v>
      </c>
      <c r="O217" s="15">
        <v>2</v>
      </c>
      <c r="P217" s="16">
        <f t="shared" si="18"/>
        <v>0.181553884711779</v>
      </c>
      <c r="Q217" s="86" t="str">
        <f t="shared" si="19"/>
        <v>High then 10%</v>
      </c>
      <c r="R217" s="86" t="str">
        <f t="shared" si="20"/>
        <v>Low Then 20%</v>
      </c>
    </row>
    <row r="218" spans="1:18" ht="15" customHeight="1">
      <c r="A218" s="86" t="s">
        <v>17</v>
      </c>
      <c r="B218" s="87" t="s">
        <v>1943</v>
      </c>
      <c r="C218" s="6" t="s">
        <v>829</v>
      </c>
      <c r="D218" s="6" t="s">
        <v>830</v>
      </c>
      <c r="E218" s="6" t="s">
        <v>3</v>
      </c>
      <c r="F218" s="6" t="s">
        <v>280</v>
      </c>
      <c r="G218" s="6" t="s">
        <v>17</v>
      </c>
      <c r="H218" s="6" t="s">
        <v>226</v>
      </c>
      <c r="I218" s="6" t="s">
        <v>233</v>
      </c>
      <c r="J218" s="12">
        <v>150</v>
      </c>
      <c r="K218" s="12">
        <f t="shared" si="16"/>
        <v>142.5</v>
      </c>
      <c r="L218" s="13">
        <v>0</v>
      </c>
      <c r="M218" s="13">
        <v>55.55</v>
      </c>
      <c r="N218" s="14">
        <f t="shared" si="17"/>
        <v>7.5</v>
      </c>
      <c r="O218" s="15">
        <v>1</v>
      </c>
      <c r="P218" s="16">
        <f t="shared" si="18"/>
        <v>0.38982456140350902</v>
      </c>
      <c r="Q218" s="86" t="str">
        <f t="shared" si="19"/>
        <v>High then 10%</v>
      </c>
      <c r="R218" s="86" t="str">
        <f t="shared" si="20"/>
        <v>High Then 20%</v>
      </c>
    </row>
    <row r="219" spans="1:18" ht="15" customHeight="1">
      <c r="A219" s="86" t="s">
        <v>17</v>
      </c>
      <c r="B219" s="87" t="s">
        <v>1943</v>
      </c>
      <c r="C219" s="6" t="s">
        <v>831</v>
      </c>
      <c r="D219" s="6" t="s">
        <v>832</v>
      </c>
      <c r="E219" s="6" t="s">
        <v>3</v>
      </c>
      <c r="F219" s="6" t="s">
        <v>280</v>
      </c>
      <c r="G219" s="6" t="s">
        <v>17</v>
      </c>
      <c r="H219" s="6" t="s">
        <v>226</v>
      </c>
      <c r="I219" s="6" t="s">
        <v>233</v>
      </c>
      <c r="J219" s="12">
        <v>450</v>
      </c>
      <c r="K219" s="12">
        <f t="shared" si="16"/>
        <v>429.09699999999998</v>
      </c>
      <c r="L219" s="13">
        <v>31.94</v>
      </c>
      <c r="M219" s="13">
        <v>132.16</v>
      </c>
      <c r="N219" s="14">
        <f t="shared" si="17"/>
        <v>20.902999999999999</v>
      </c>
      <c r="O219" s="15">
        <v>3</v>
      </c>
      <c r="P219" s="16">
        <f t="shared" si="18"/>
        <v>0.30799562802816099</v>
      </c>
      <c r="Q219" s="86" t="str">
        <f t="shared" si="19"/>
        <v>High then 10%</v>
      </c>
      <c r="R219" s="86" t="str">
        <f t="shared" si="20"/>
        <v>High Then 20%</v>
      </c>
    </row>
    <row r="220" spans="1:18" ht="15" customHeight="1">
      <c r="A220" s="86" t="s">
        <v>17</v>
      </c>
      <c r="B220" s="87" t="s">
        <v>1943</v>
      </c>
      <c r="C220" s="6" t="s">
        <v>833</v>
      </c>
      <c r="D220" s="6" t="s">
        <v>834</v>
      </c>
      <c r="E220" s="6" t="s">
        <v>3</v>
      </c>
      <c r="F220" s="6" t="s">
        <v>280</v>
      </c>
      <c r="G220" s="6" t="s">
        <v>17</v>
      </c>
      <c r="H220" s="6" t="s">
        <v>226</v>
      </c>
      <c r="I220" s="6" t="s">
        <v>233</v>
      </c>
      <c r="J220" s="12">
        <v>170</v>
      </c>
      <c r="K220" s="12">
        <f t="shared" si="16"/>
        <v>161.5</v>
      </c>
      <c r="L220" s="13">
        <v>0</v>
      </c>
      <c r="M220" s="13">
        <v>22.92</v>
      </c>
      <c r="N220" s="14">
        <f t="shared" si="17"/>
        <v>8.5</v>
      </c>
      <c r="O220" s="15">
        <v>2</v>
      </c>
      <c r="P220" s="16">
        <f t="shared" si="18"/>
        <v>0.141919504643963</v>
      </c>
      <c r="Q220" s="86" t="str">
        <f t="shared" si="19"/>
        <v>High then 10%</v>
      </c>
      <c r="R220" s="86" t="str">
        <f t="shared" si="20"/>
        <v>Low Then 20%</v>
      </c>
    </row>
    <row r="221" spans="1:18" ht="15" customHeight="1">
      <c r="A221" s="86" t="s">
        <v>17</v>
      </c>
      <c r="B221" s="87" t="s">
        <v>1943</v>
      </c>
      <c r="C221" s="6" t="s">
        <v>835</v>
      </c>
      <c r="D221" s="6" t="s">
        <v>836</v>
      </c>
      <c r="E221" s="6" t="s">
        <v>3</v>
      </c>
      <c r="F221" s="6" t="s">
        <v>280</v>
      </c>
      <c r="G221" s="6" t="s">
        <v>17</v>
      </c>
      <c r="H221" s="6" t="s">
        <v>226</v>
      </c>
      <c r="I221" s="6" t="s">
        <v>233</v>
      </c>
      <c r="J221" s="12">
        <v>190</v>
      </c>
      <c r="K221" s="12">
        <f t="shared" si="16"/>
        <v>180.5</v>
      </c>
      <c r="L221" s="13">
        <v>0</v>
      </c>
      <c r="M221" s="13">
        <v>32.200000000000003</v>
      </c>
      <c r="N221" s="14">
        <f t="shared" si="17"/>
        <v>9.5</v>
      </c>
      <c r="O221" s="15">
        <v>2</v>
      </c>
      <c r="P221" s="16">
        <f t="shared" si="18"/>
        <v>0.17839335180055399</v>
      </c>
      <c r="Q221" s="86" t="str">
        <f t="shared" si="19"/>
        <v>High then 10%</v>
      </c>
      <c r="R221" s="86" t="str">
        <f t="shared" si="20"/>
        <v>Low Then 20%</v>
      </c>
    </row>
    <row r="222" spans="1:18" ht="15" customHeight="1">
      <c r="A222" s="86" t="s">
        <v>17</v>
      </c>
      <c r="B222" s="87" t="s">
        <v>1943</v>
      </c>
      <c r="C222" s="6" t="s">
        <v>837</v>
      </c>
      <c r="D222" s="6" t="s">
        <v>838</v>
      </c>
      <c r="E222" s="6" t="s">
        <v>3</v>
      </c>
      <c r="F222" s="6" t="s">
        <v>280</v>
      </c>
      <c r="G222" s="6" t="s">
        <v>17</v>
      </c>
      <c r="H222" s="6" t="s">
        <v>226</v>
      </c>
      <c r="I222" s="6" t="s">
        <v>233</v>
      </c>
      <c r="J222" s="12">
        <v>125</v>
      </c>
      <c r="K222" s="12">
        <f t="shared" si="16"/>
        <v>118.75</v>
      </c>
      <c r="L222" s="13">
        <v>0</v>
      </c>
      <c r="M222" s="13">
        <v>12.61</v>
      </c>
      <c r="N222" s="14">
        <f t="shared" si="17"/>
        <v>6.25</v>
      </c>
      <c r="O222" s="15">
        <v>1</v>
      </c>
      <c r="P222" s="16">
        <f t="shared" si="18"/>
        <v>0.106189473684211</v>
      </c>
      <c r="Q222" s="86" t="str">
        <f t="shared" si="19"/>
        <v>High then 10%</v>
      </c>
      <c r="R222" s="86" t="str">
        <f t="shared" si="20"/>
        <v>Low Then 20%</v>
      </c>
    </row>
    <row r="223" spans="1:18" ht="15" customHeight="1">
      <c r="A223" s="86" t="s">
        <v>17</v>
      </c>
      <c r="B223" s="87" t="s">
        <v>1943</v>
      </c>
      <c r="C223" s="6" t="s">
        <v>839</v>
      </c>
      <c r="D223" s="6" t="s">
        <v>840</v>
      </c>
      <c r="E223" s="6" t="s">
        <v>3</v>
      </c>
      <c r="F223" s="6" t="s">
        <v>280</v>
      </c>
      <c r="G223" s="6" t="s">
        <v>17</v>
      </c>
      <c r="H223" s="6" t="s">
        <v>226</v>
      </c>
      <c r="I223" s="6" t="s">
        <v>841</v>
      </c>
      <c r="J223" s="12">
        <v>450</v>
      </c>
      <c r="K223" s="12">
        <f t="shared" si="16"/>
        <v>427.5</v>
      </c>
      <c r="L223" s="13">
        <v>0</v>
      </c>
      <c r="M223" s="13">
        <v>99.66</v>
      </c>
      <c r="N223" s="14">
        <f t="shared" si="17"/>
        <v>22.5</v>
      </c>
      <c r="O223" s="15">
        <v>2</v>
      </c>
      <c r="P223" s="16">
        <f t="shared" si="18"/>
        <v>0.23312280701754401</v>
      </c>
      <c r="Q223" s="86" t="str">
        <f t="shared" si="19"/>
        <v>High then 10%</v>
      </c>
      <c r="R223" s="86" t="str">
        <f t="shared" si="20"/>
        <v>High Then 20%</v>
      </c>
    </row>
    <row r="224" spans="1:18" ht="15" customHeight="1">
      <c r="A224" s="86" t="s">
        <v>17</v>
      </c>
      <c r="B224" s="87" t="s">
        <v>1943</v>
      </c>
      <c r="C224" s="6" t="s">
        <v>842</v>
      </c>
      <c r="D224" s="6" t="s">
        <v>843</v>
      </c>
      <c r="E224" s="6" t="s">
        <v>3</v>
      </c>
      <c r="F224" s="6" t="s">
        <v>280</v>
      </c>
      <c r="G224" s="6" t="s">
        <v>17</v>
      </c>
      <c r="H224" s="6" t="s">
        <v>226</v>
      </c>
      <c r="I224" s="6" t="s">
        <v>245</v>
      </c>
      <c r="J224" s="12">
        <v>120</v>
      </c>
      <c r="K224" s="12">
        <f t="shared" si="16"/>
        <v>114</v>
      </c>
      <c r="L224" s="13">
        <v>0</v>
      </c>
      <c r="M224" s="13">
        <v>24.38</v>
      </c>
      <c r="N224" s="14">
        <f t="shared" si="17"/>
        <v>6</v>
      </c>
      <c r="O224" s="15">
        <v>15</v>
      </c>
      <c r="P224" s="16">
        <f t="shared" si="18"/>
        <v>0.213859649122807</v>
      </c>
      <c r="Q224" s="86" t="str">
        <f t="shared" si="19"/>
        <v>High then 10%</v>
      </c>
      <c r="R224" s="86" t="str">
        <f t="shared" si="20"/>
        <v>High Then 20%</v>
      </c>
    </row>
    <row r="225" spans="1:18" ht="15" customHeight="1">
      <c r="A225" s="86" t="s">
        <v>17</v>
      </c>
      <c r="B225" s="87" t="s">
        <v>1943</v>
      </c>
      <c r="C225" s="6" t="s">
        <v>844</v>
      </c>
      <c r="D225" s="6" t="s">
        <v>845</v>
      </c>
      <c r="E225" s="6" t="s">
        <v>3</v>
      </c>
      <c r="F225" s="6" t="s">
        <v>280</v>
      </c>
      <c r="G225" s="6" t="s">
        <v>17</v>
      </c>
      <c r="H225" s="6" t="s">
        <v>226</v>
      </c>
      <c r="I225" s="6" t="s">
        <v>245</v>
      </c>
      <c r="J225" s="12">
        <v>100</v>
      </c>
      <c r="K225" s="12">
        <f t="shared" si="16"/>
        <v>95</v>
      </c>
      <c r="L225" s="13">
        <v>0</v>
      </c>
      <c r="M225" s="13">
        <v>20.93</v>
      </c>
      <c r="N225" s="14">
        <f t="shared" si="17"/>
        <v>5</v>
      </c>
      <c r="O225" s="15">
        <v>10</v>
      </c>
      <c r="P225" s="16">
        <f t="shared" si="18"/>
        <v>0.22031578947368399</v>
      </c>
      <c r="Q225" s="86" t="str">
        <f t="shared" si="19"/>
        <v>High then 10%</v>
      </c>
      <c r="R225" s="86" t="str">
        <f t="shared" si="20"/>
        <v>High Then 20%</v>
      </c>
    </row>
    <row r="226" spans="1:18" ht="15" customHeight="1">
      <c r="A226" s="86" t="s">
        <v>17</v>
      </c>
      <c r="B226" s="87" t="s">
        <v>1943</v>
      </c>
      <c r="C226" s="6" t="s">
        <v>846</v>
      </c>
      <c r="D226" s="6" t="s">
        <v>847</v>
      </c>
      <c r="E226" s="6" t="s">
        <v>3</v>
      </c>
      <c r="F226" s="6" t="s">
        <v>280</v>
      </c>
      <c r="G226" s="6" t="s">
        <v>17</v>
      </c>
      <c r="H226" s="6" t="s">
        <v>226</v>
      </c>
      <c r="I226" s="6" t="s">
        <v>245</v>
      </c>
      <c r="J226" s="12">
        <v>255</v>
      </c>
      <c r="K226" s="12">
        <f t="shared" si="16"/>
        <v>243.36799999999999</v>
      </c>
      <c r="L226" s="13">
        <v>22.36</v>
      </c>
      <c r="M226" s="13">
        <v>157.52000000000001</v>
      </c>
      <c r="N226" s="14">
        <f t="shared" si="17"/>
        <v>11.632</v>
      </c>
      <c r="O226" s="15">
        <v>17</v>
      </c>
      <c r="P226" s="16">
        <f t="shared" si="18"/>
        <v>0.64725025475822595</v>
      </c>
      <c r="Q226" s="86" t="str">
        <f t="shared" si="19"/>
        <v>High then 10%</v>
      </c>
      <c r="R226" s="86" t="str">
        <f t="shared" si="20"/>
        <v>High Then 20%</v>
      </c>
    </row>
    <row r="227" spans="1:18" ht="15" customHeight="1">
      <c r="A227" s="86" t="s">
        <v>17</v>
      </c>
      <c r="B227" s="87" t="s">
        <v>1943</v>
      </c>
      <c r="C227" s="6" t="s">
        <v>848</v>
      </c>
      <c r="D227" s="6" t="s">
        <v>849</v>
      </c>
      <c r="E227" s="6" t="s">
        <v>3</v>
      </c>
      <c r="F227" s="6" t="s">
        <v>280</v>
      </c>
      <c r="G227" s="6" t="s">
        <v>17</v>
      </c>
      <c r="H227" s="6" t="s">
        <v>226</v>
      </c>
      <c r="I227" s="6" t="s">
        <v>245</v>
      </c>
      <c r="J227" s="12">
        <v>270</v>
      </c>
      <c r="K227" s="12">
        <f t="shared" si="16"/>
        <v>256.5</v>
      </c>
      <c r="L227" s="13">
        <v>0</v>
      </c>
      <c r="M227" s="13">
        <v>50.16</v>
      </c>
      <c r="N227" s="14">
        <f t="shared" si="17"/>
        <v>13.5</v>
      </c>
      <c r="O227" s="15">
        <v>15</v>
      </c>
      <c r="P227" s="16">
        <f t="shared" si="18"/>
        <v>0.19555555555555601</v>
      </c>
      <c r="Q227" s="86" t="str">
        <f t="shared" si="19"/>
        <v>High then 10%</v>
      </c>
      <c r="R227" s="86" t="str">
        <f t="shared" si="20"/>
        <v>Low Then 20%</v>
      </c>
    </row>
    <row r="228" spans="1:18" ht="15" customHeight="1">
      <c r="A228" s="86" t="s">
        <v>17</v>
      </c>
      <c r="B228" s="87" t="s">
        <v>1943</v>
      </c>
      <c r="C228" s="6" t="s">
        <v>850</v>
      </c>
      <c r="D228" s="6" t="s">
        <v>851</v>
      </c>
      <c r="E228" s="6" t="s">
        <v>3</v>
      </c>
      <c r="F228" s="6" t="s">
        <v>280</v>
      </c>
      <c r="G228" s="6" t="s">
        <v>17</v>
      </c>
      <c r="H228" s="6" t="s">
        <v>226</v>
      </c>
      <c r="I228" s="6" t="s">
        <v>245</v>
      </c>
      <c r="J228" s="12">
        <v>120</v>
      </c>
      <c r="K228" s="12">
        <f t="shared" si="16"/>
        <v>115.27800000000001</v>
      </c>
      <c r="L228" s="13">
        <v>25.56</v>
      </c>
      <c r="M228" s="13">
        <v>17.89</v>
      </c>
      <c r="N228" s="14">
        <f t="shared" si="17"/>
        <v>4.7220000000000004</v>
      </c>
      <c r="O228" s="15">
        <v>10</v>
      </c>
      <c r="P228" s="16">
        <f t="shared" si="18"/>
        <v>0.155190062284217</v>
      </c>
      <c r="Q228" s="86" t="str">
        <f t="shared" si="19"/>
        <v>High then 10%</v>
      </c>
      <c r="R228" s="86" t="str">
        <f t="shared" si="20"/>
        <v>Low Then 20%</v>
      </c>
    </row>
    <row r="229" spans="1:18" ht="15" customHeight="1">
      <c r="A229" s="86" t="s">
        <v>17</v>
      </c>
      <c r="B229" s="87" t="s">
        <v>1943</v>
      </c>
      <c r="C229" s="6" t="s">
        <v>852</v>
      </c>
      <c r="D229" s="6" t="s">
        <v>853</v>
      </c>
      <c r="E229" s="6" t="s">
        <v>3</v>
      </c>
      <c r="F229" s="6" t="s">
        <v>280</v>
      </c>
      <c r="G229" s="6" t="s">
        <v>17</v>
      </c>
      <c r="H229" s="6" t="s">
        <v>226</v>
      </c>
      <c r="I229" s="6" t="s">
        <v>259</v>
      </c>
      <c r="J229" s="12">
        <v>1125</v>
      </c>
      <c r="K229" s="12">
        <f t="shared" si="16"/>
        <v>1073.508</v>
      </c>
      <c r="L229" s="13">
        <v>95.16</v>
      </c>
      <c r="M229" s="13">
        <v>84.21</v>
      </c>
      <c r="N229" s="14">
        <f t="shared" si="17"/>
        <v>51.491999999999997</v>
      </c>
      <c r="O229" s="15">
        <v>15</v>
      </c>
      <c r="P229" s="16">
        <f t="shared" si="18"/>
        <v>7.8443756357661001E-2</v>
      </c>
      <c r="Q229" s="86" t="str">
        <f t="shared" si="19"/>
        <v>Low Then 10%</v>
      </c>
      <c r="R229" s="86" t="str">
        <f t="shared" si="20"/>
        <v>Low Then 20%</v>
      </c>
    </row>
    <row r="230" spans="1:18" ht="15" customHeight="1">
      <c r="A230" s="86" t="s">
        <v>17</v>
      </c>
      <c r="B230" s="87" t="s">
        <v>1943</v>
      </c>
      <c r="C230" s="6" t="s">
        <v>854</v>
      </c>
      <c r="D230" s="6" t="s">
        <v>855</v>
      </c>
      <c r="E230" s="6" t="s">
        <v>3</v>
      </c>
      <c r="F230" s="6" t="s">
        <v>280</v>
      </c>
      <c r="G230" s="6" t="s">
        <v>17</v>
      </c>
      <c r="H230" s="6" t="s">
        <v>226</v>
      </c>
      <c r="I230" s="6" t="s">
        <v>259</v>
      </c>
      <c r="J230" s="12">
        <v>600</v>
      </c>
      <c r="K230" s="12">
        <f t="shared" si="16"/>
        <v>570</v>
      </c>
      <c r="L230" s="13">
        <v>0</v>
      </c>
      <c r="M230" s="13">
        <v>107.26</v>
      </c>
      <c r="N230" s="14">
        <f t="shared" si="17"/>
        <v>30</v>
      </c>
      <c r="O230" s="15">
        <v>20</v>
      </c>
      <c r="P230" s="16">
        <f t="shared" si="18"/>
        <v>0.188175438596491</v>
      </c>
      <c r="Q230" s="86" t="str">
        <f t="shared" si="19"/>
        <v>High then 10%</v>
      </c>
      <c r="R230" s="86" t="str">
        <f t="shared" si="20"/>
        <v>Low Then 20%</v>
      </c>
    </row>
    <row r="231" spans="1:18" ht="15" customHeight="1">
      <c r="A231" s="86" t="s">
        <v>17</v>
      </c>
      <c r="B231" s="87" t="s">
        <v>1943</v>
      </c>
      <c r="C231" s="6" t="s">
        <v>856</v>
      </c>
      <c r="D231" s="6" t="s">
        <v>857</v>
      </c>
      <c r="E231" s="6" t="s">
        <v>3</v>
      </c>
      <c r="F231" s="6" t="s">
        <v>280</v>
      </c>
      <c r="G231" s="6" t="s">
        <v>17</v>
      </c>
      <c r="H231" s="6" t="s">
        <v>226</v>
      </c>
      <c r="I231" s="6" t="s">
        <v>259</v>
      </c>
      <c r="J231" s="12">
        <v>1020</v>
      </c>
      <c r="K231" s="12">
        <f t="shared" si="16"/>
        <v>973.62249999999995</v>
      </c>
      <c r="L231" s="13">
        <v>92.45</v>
      </c>
      <c r="M231" s="13">
        <v>55.57</v>
      </c>
      <c r="N231" s="14">
        <f t="shared" si="17"/>
        <v>46.377499999999998</v>
      </c>
      <c r="O231" s="15">
        <v>34</v>
      </c>
      <c r="P231" s="16">
        <f t="shared" si="18"/>
        <v>5.7075509245113003E-2</v>
      </c>
      <c r="Q231" s="86" t="str">
        <f t="shared" si="19"/>
        <v>Low Then 10%</v>
      </c>
      <c r="R231" s="86" t="str">
        <f t="shared" si="20"/>
        <v>Low Then 20%</v>
      </c>
    </row>
    <row r="232" spans="1:18" ht="15" customHeight="1">
      <c r="A232" s="86" t="s">
        <v>17</v>
      </c>
      <c r="B232" s="87" t="s">
        <v>1943</v>
      </c>
      <c r="C232" s="6" t="s">
        <v>858</v>
      </c>
      <c r="D232" s="6" t="s">
        <v>859</v>
      </c>
      <c r="E232" s="6" t="s">
        <v>3</v>
      </c>
      <c r="F232" s="6" t="s">
        <v>280</v>
      </c>
      <c r="G232" s="6" t="s">
        <v>17</v>
      </c>
      <c r="H232" s="6" t="s">
        <v>226</v>
      </c>
      <c r="I232" s="6" t="s">
        <v>259</v>
      </c>
      <c r="J232" s="12">
        <v>1200</v>
      </c>
      <c r="K232" s="12">
        <f t="shared" si="16"/>
        <v>1140</v>
      </c>
      <c r="L232" s="13">
        <v>0</v>
      </c>
      <c r="M232" s="13">
        <v>167.6</v>
      </c>
      <c r="N232" s="14">
        <f t="shared" si="17"/>
        <v>60</v>
      </c>
      <c r="O232" s="15">
        <v>12</v>
      </c>
      <c r="P232" s="16">
        <f t="shared" si="18"/>
        <v>0.14701754385964899</v>
      </c>
      <c r="Q232" s="86" t="str">
        <f t="shared" si="19"/>
        <v>High then 10%</v>
      </c>
      <c r="R232" s="86" t="str">
        <f t="shared" si="20"/>
        <v>Low Then 20%</v>
      </c>
    </row>
    <row r="233" spans="1:18" ht="15" customHeight="1">
      <c r="A233" s="86" t="s">
        <v>17</v>
      </c>
      <c r="B233" s="87" t="s">
        <v>1943</v>
      </c>
      <c r="C233" s="6" t="s">
        <v>860</v>
      </c>
      <c r="D233" s="6" t="s">
        <v>861</v>
      </c>
      <c r="E233" s="6" t="s">
        <v>3</v>
      </c>
      <c r="F233" s="6" t="s">
        <v>280</v>
      </c>
      <c r="G233" s="6" t="s">
        <v>17</v>
      </c>
      <c r="H233" s="6" t="s">
        <v>226</v>
      </c>
      <c r="I233" s="6" t="s">
        <v>259</v>
      </c>
      <c r="J233" s="12">
        <v>529</v>
      </c>
      <c r="K233" s="12">
        <f t="shared" si="16"/>
        <v>505.67700000000002</v>
      </c>
      <c r="L233" s="13">
        <v>62.54</v>
      </c>
      <c r="M233" s="13">
        <v>58.66</v>
      </c>
      <c r="N233" s="14">
        <f t="shared" si="17"/>
        <v>23.323</v>
      </c>
      <c r="O233" s="15">
        <v>23</v>
      </c>
      <c r="P233" s="16">
        <f t="shared" si="18"/>
        <v>0.116002903038896</v>
      </c>
      <c r="Q233" s="86" t="str">
        <f t="shared" si="19"/>
        <v>High then 10%</v>
      </c>
      <c r="R233" s="86" t="str">
        <f t="shared" si="20"/>
        <v>Low Then 20%</v>
      </c>
    </row>
    <row r="234" spans="1:18" ht="15" customHeight="1">
      <c r="A234" s="86" t="s">
        <v>17</v>
      </c>
      <c r="B234" s="87" t="s">
        <v>1943</v>
      </c>
      <c r="C234" s="6" t="s">
        <v>873</v>
      </c>
      <c r="D234" s="6" t="s">
        <v>874</v>
      </c>
      <c r="E234" s="6" t="s">
        <v>3</v>
      </c>
      <c r="F234" s="6" t="s">
        <v>280</v>
      </c>
      <c r="G234" s="6" t="s">
        <v>17</v>
      </c>
      <c r="H234" s="6" t="s">
        <v>226</v>
      </c>
      <c r="I234" s="6" t="s">
        <v>875</v>
      </c>
      <c r="J234" s="12">
        <v>1360</v>
      </c>
      <c r="K234" s="12">
        <f t="shared" si="16"/>
        <v>1297.3924999999999</v>
      </c>
      <c r="L234" s="13">
        <v>107.85</v>
      </c>
      <c r="M234" s="13">
        <v>123.33</v>
      </c>
      <c r="N234" s="14">
        <f t="shared" si="17"/>
        <v>62.607500000000002</v>
      </c>
      <c r="O234" s="15">
        <v>16</v>
      </c>
      <c r="P234" s="16">
        <f t="shared" si="18"/>
        <v>9.5059898989704295E-2</v>
      </c>
      <c r="Q234" s="86" t="str">
        <f t="shared" si="19"/>
        <v>Low Then 10%</v>
      </c>
      <c r="R234" s="86" t="str">
        <f t="shared" si="20"/>
        <v>Low Then 20%</v>
      </c>
    </row>
    <row r="235" spans="1:18" ht="15" customHeight="1">
      <c r="A235" s="86" t="s">
        <v>17</v>
      </c>
      <c r="B235" s="87" t="s">
        <v>1943</v>
      </c>
      <c r="C235" s="6" t="s">
        <v>876</v>
      </c>
      <c r="D235" s="6" t="s">
        <v>877</v>
      </c>
      <c r="E235" s="6" t="s">
        <v>3</v>
      </c>
      <c r="F235" s="6" t="s">
        <v>280</v>
      </c>
      <c r="G235" s="6" t="s">
        <v>17</v>
      </c>
      <c r="H235" s="6" t="s">
        <v>226</v>
      </c>
      <c r="I235" s="6" t="s">
        <v>240</v>
      </c>
      <c r="J235" s="12">
        <v>100</v>
      </c>
      <c r="K235" s="12">
        <f t="shared" si="16"/>
        <v>95.426000000000002</v>
      </c>
      <c r="L235" s="13">
        <v>8.52</v>
      </c>
      <c r="M235" s="13">
        <v>33.26</v>
      </c>
      <c r="N235" s="14">
        <f t="shared" si="17"/>
        <v>4.5739999999999998</v>
      </c>
      <c r="O235" s="15">
        <v>10</v>
      </c>
      <c r="P235" s="16">
        <f t="shared" si="18"/>
        <v>0.34854232599082002</v>
      </c>
      <c r="Q235" s="86" t="str">
        <f t="shared" si="19"/>
        <v>High then 10%</v>
      </c>
      <c r="R235" s="86" t="str">
        <f t="shared" si="20"/>
        <v>High Then 20%</v>
      </c>
    </row>
    <row r="236" spans="1:18" ht="15" customHeight="1">
      <c r="A236" s="86" t="s">
        <v>17</v>
      </c>
      <c r="B236" s="87" t="s">
        <v>1943</v>
      </c>
      <c r="C236" s="6" t="s">
        <v>878</v>
      </c>
      <c r="D236" s="6" t="s">
        <v>879</v>
      </c>
      <c r="E236" s="6" t="s">
        <v>3</v>
      </c>
      <c r="F236" s="6" t="s">
        <v>280</v>
      </c>
      <c r="G236" s="6" t="s">
        <v>17</v>
      </c>
      <c r="H236" s="6" t="s">
        <v>226</v>
      </c>
      <c r="I236" s="6" t="s">
        <v>240</v>
      </c>
      <c r="J236" s="12">
        <v>225</v>
      </c>
      <c r="K236" s="12">
        <f t="shared" si="16"/>
        <v>213.75</v>
      </c>
      <c r="L236" s="13">
        <v>0</v>
      </c>
      <c r="M236" s="13">
        <v>39.31</v>
      </c>
      <c r="N236" s="14">
        <f t="shared" si="17"/>
        <v>11.25</v>
      </c>
      <c r="O236" s="15">
        <v>3</v>
      </c>
      <c r="P236" s="16">
        <f t="shared" si="18"/>
        <v>0.18390643274853799</v>
      </c>
      <c r="Q236" s="86" t="str">
        <f t="shared" si="19"/>
        <v>High then 10%</v>
      </c>
      <c r="R236" s="86" t="str">
        <f t="shared" si="20"/>
        <v>Low Then 20%</v>
      </c>
    </row>
    <row r="237" spans="1:18" ht="15" customHeight="1">
      <c r="A237" s="86" t="s">
        <v>17</v>
      </c>
      <c r="B237" s="87" t="s">
        <v>1943</v>
      </c>
      <c r="C237" s="6" t="s">
        <v>880</v>
      </c>
      <c r="D237" s="6" t="s">
        <v>881</v>
      </c>
      <c r="E237" s="6" t="s">
        <v>3</v>
      </c>
      <c r="F237" s="6" t="s">
        <v>280</v>
      </c>
      <c r="G237" s="6" t="s">
        <v>17</v>
      </c>
      <c r="H237" s="6" t="s">
        <v>226</v>
      </c>
      <c r="I237" s="6" t="s">
        <v>240</v>
      </c>
      <c r="J237" s="12">
        <v>285</v>
      </c>
      <c r="K237" s="12">
        <f t="shared" si="16"/>
        <v>270.75</v>
      </c>
      <c r="L237" s="13">
        <v>0</v>
      </c>
      <c r="M237" s="13">
        <v>71.87</v>
      </c>
      <c r="N237" s="14">
        <f t="shared" si="17"/>
        <v>14.25</v>
      </c>
      <c r="O237" s="15">
        <v>3</v>
      </c>
      <c r="P237" s="16">
        <f t="shared" si="18"/>
        <v>0.26544783010157003</v>
      </c>
      <c r="Q237" s="86" t="str">
        <f t="shared" si="19"/>
        <v>High then 10%</v>
      </c>
      <c r="R237" s="86" t="str">
        <f t="shared" si="20"/>
        <v>High Then 20%</v>
      </c>
    </row>
    <row r="238" spans="1:18" ht="15" customHeight="1">
      <c r="A238" s="86" t="s">
        <v>17</v>
      </c>
      <c r="B238" s="87" t="s">
        <v>1943</v>
      </c>
      <c r="C238" s="6" t="s">
        <v>882</v>
      </c>
      <c r="D238" s="6" t="s">
        <v>883</v>
      </c>
      <c r="E238" s="6" t="s">
        <v>3</v>
      </c>
      <c r="F238" s="6" t="s">
        <v>280</v>
      </c>
      <c r="G238" s="6" t="s">
        <v>17</v>
      </c>
      <c r="H238" s="6" t="s">
        <v>226</v>
      </c>
      <c r="I238" s="6" t="s">
        <v>240</v>
      </c>
      <c r="J238" s="12">
        <v>20</v>
      </c>
      <c r="K238" s="12">
        <f t="shared" si="16"/>
        <v>19.213000000000001</v>
      </c>
      <c r="L238" s="13">
        <v>4.26</v>
      </c>
      <c r="M238" s="13">
        <v>5.56</v>
      </c>
      <c r="N238" s="14">
        <f t="shared" si="17"/>
        <v>0.78700000000000003</v>
      </c>
      <c r="O238" s="15">
        <v>2</v>
      </c>
      <c r="P238" s="16">
        <f t="shared" si="18"/>
        <v>0.28938739395201202</v>
      </c>
      <c r="Q238" s="86" t="str">
        <f t="shared" si="19"/>
        <v>High then 10%</v>
      </c>
      <c r="R238" s="86" t="str">
        <f t="shared" si="20"/>
        <v>High Then 20%</v>
      </c>
    </row>
    <row r="239" spans="1:18" ht="15" customHeight="1">
      <c r="A239" s="86" t="s">
        <v>17</v>
      </c>
      <c r="B239" s="87" t="s">
        <v>1943</v>
      </c>
      <c r="C239" s="6" t="s">
        <v>884</v>
      </c>
      <c r="D239" s="6" t="s">
        <v>885</v>
      </c>
      <c r="E239" s="6" t="s">
        <v>3</v>
      </c>
      <c r="F239" s="6" t="s">
        <v>280</v>
      </c>
      <c r="G239" s="6" t="s">
        <v>17</v>
      </c>
      <c r="H239" s="6" t="s">
        <v>226</v>
      </c>
      <c r="I239" s="6" t="s">
        <v>227</v>
      </c>
      <c r="J239" s="12">
        <v>310</v>
      </c>
      <c r="K239" s="12">
        <f t="shared" si="16"/>
        <v>294.92599999999999</v>
      </c>
      <c r="L239" s="13">
        <v>8.52</v>
      </c>
      <c r="M239" s="13">
        <v>108.59</v>
      </c>
      <c r="N239" s="14">
        <f t="shared" si="17"/>
        <v>15.074</v>
      </c>
      <c r="O239" s="15">
        <v>30</v>
      </c>
      <c r="P239" s="16">
        <f t="shared" si="18"/>
        <v>0.36819405545797901</v>
      </c>
      <c r="Q239" s="86" t="str">
        <f t="shared" si="19"/>
        <v>High then 10%</v>
      </c>
      <c r="R239" s="86" t="str">
        <f t="shared" si="20"/>
        <v>High Then 20%</v>
      </c>
    </row>
    <row r="240" spans="1:18" ht="15" customHeight="1">
      <c r="A240" s="86" t="s">
        <v>17</v>
      </c>
      <c r="B240" s="87" t="s">
        <v>1943</v>
      </c>
      <c r="C240" s="6" t="s">
        <v>886</v>
      </c>
      <c r="D240" s="6" t="s">
        <v>887</v>
      </c>
      <c r="E240" s="6" t="s">
        <v>3</v>
      </c>
      <c r="F240" s="6" t="s">
        <v>280</v>
      </c>
      <c r="G240" s="6" t="s">
        <v>17</v>
      </c>
      <c r="H240" s="6" t="s">
        <v>226</v>
      </c>
      <c r="I240" s="6" t="s">
        <v>227</v>
      </c>
      <c r="J240" s="12">
        <v>120</v>
      </c>
      <c r="K240" s="12">
        <f t="shared" si="16"/>
        <v>114.32</v>
      </c>
      <c r="L240" s="13">
        <v>6.4</v>
      </c>
      <c r="M240" s="13">
        <v>34.42</v>
      </c>
      <c r="N240" s="14">
        <f t="shared" si="17"/>
        <v>5.68</v>
      </c>
      <c r="O240" s="15">
        <v>20</v>
      </c>
      <c r="P240" s="16">
        <f t="shared" si="18"/>
        <v>0.301084674597621</v>
      </c>
      <c r="Q240" s="86" t="str">
        <f t="shared" si="19"/>
        <v>High then 10%</v>
      </c>
      <c r="R240" s="86" t="str">
        <f t="shared" si="20"/>
        <v>High Then 20%</v>
      </c>
    </row>
    <row r="241" spans="1:18" ht="15" customHeight="1">
      <c r="A241" s="86" t="s">
        <v>17</v>
      </c>
      <c r="B241" s="87" t="s">
        <v>1943</v>
      </c>
      <c r="C241" s="6" t="s">
        <v>888</v>
      </c>
      <c r="D241" s="6" t="s">
        <v>889</v>
      </c>
      <c r="E241" s="6" t="s">
        <v>3</v>
      </c>
      <c r="F241" s="6" t="s">
        <v>280</v>
      </c>
      <c r="G241" s="6" t="s">
        <v>17</v>
      </c>
      <c r="H241" s="6" t="s">
        <v>226</v>
      </c>
      <c r="I241" s="6" t="s">
        <v>227</v>
      </c>
      <c r="J241" s="12">
        <v>160</v>
      </c>
      <c r="K241" s="12">
        <f t="shared" si="16"/>
        <v>152.42599999999999</v>
      </c>
      <c r="L241" s="13">
        <v>8.52</v>
      </c>
      <c r="M241" s="13">
        <v>28.01</v>
      </c>
      <c r="N241" s="14">
        <f t="shared" si="17"/>
        <v>7.5739999999999998</v>
      </c>
      <c r="O241" s="15">
        <v>20</v>
      </c>
      <c r="P241" s="16">
        <f t="shared" si="18"/>
        <v>0.18376130056552001</v>
      </c>
      <c r="Q241" s="86" t="str">
        <f t="shared" si="19"/>
        <v>High then 10%</v>
      </c>
      <c r="R241" s="86" t="str">
        <f t="shared" si="20"/>
        <v>Low Then 20%</v>
      </c>
    </row>
    <row r="242" spans="1:18" ht="15" customHeight="1">
      <c r="A242" s="86" t="s">
        <v>156</v>
      </c>
      <c r="B242" s="87" t="s">
        <v>1943</v>
      </c>
      <c r="C242" s="6" t="s">
        <v>890</v>
      </c>
      <c r="D242" s="6" t="s">
        <v>891</v>
      </c>
      <c r="E242" s="6" t="s">
        <v>3</v>
      </c>
      <c r="F242" s="6" t="s">
        <v>280</v>
      </c>
      <c r="G242" s="6" t="s">
        <v>17</v>
      </c>
      <c r="H242" s="6" t="s">
        <v>165</v>
      </c>
      <c r="I242" s="6" t="s">
        <v>227</v>
      </c>
      <c r="J242" s="12">
        <v>160</v>
      </c>
      <c r="K242" s="12">
        <f t="shared" si="16"/>
        <v>152</v>
      </c>
      <c r="L242" s="13">
        <v>0</v>
      </c>
      <c r="M242" s="13">
        <v>25.29</v>
      </c>
      <c r="N242" s="14">
        <f t="shared" si="17"/>
        <v>8</v>
      </c>
      <c r="O242" s="15">
        <v>8</v>
      </c>
      <c r="P242" s="16">
        <f t="shared" si="18"/>
        <v>0.16638157894736799</v>
      </c>
      <c r="Q242" s="86" t="str">
        <f t="shared" si="19"/>
        <v>High then 10%</v>
      </c>
      <c r="R242" s="86" t="str">
        <f t="shared" si="20"/>
        <v>Low Then 20%</v>
      </c>
    </row>
    <row r="243" spans="1:18" ht="15" customHeight="1">
      <c r="A243" s="86" t="s">
        <v>17</v>
      </c>
      <c r="B243" s="87" t="s">
        <v>1943</v>
      </c>
      <c r="C243" s="6" t="s">
        <v>892</v>
      </c>
      <c r="D243" s="6" t="s">
        <v>893</v>
      </c>
      <c r="E243" s="6" t="s">
        <v>3</v>
      </c>
      <c r="F243" s="6" t="s">
        <v>280</v>
      </c>
      <c r="G243" s="6" t="s">
        <v>17</v>
      </c>
      <c r="H243" s="6" t="s">
        <v>226</v>
      </c>
      <c r="I243" s="6" t="s">
        <v>227</v>
      </c>
      <c r="J243" s="12">
        <v>120</v>
      </c>
      <c r="K243" s="12">
        <f t="shared" si="16"/>
        <v>114.31950000000001</v>
      </c>
      <c r="L243" s="13">
        <v>6.39</v>
      </c>
      <c r="M243" s="13">
        <v>42.48</v>
      </c>
      <c r="N243" s="14">
        <f t="shared" si="17"/>
        <v>5.6805000000000003</v>
      </c>
      <c r="O243" s="15">
        <v>20</v>
      </c>
      <c r="P243" s="16">
        <f t="shared" si="18"/>
        <v>0.371590148662302</v>
      </c>
      <c r="Q243" s="86" t="str">
        <f t="shared" si="19"/>
        <v>High then 10%</v>
      </c>
      <c r="R243" s="86" t="str">
        <f t="shared" si="20"/>
        <v>High Then 20%</v>
      </c>
    </row>
    <row r="244" spans="1:18" ht="15" customHeight="1">
      <c r="A244" s="86" t="s">
        <v>17</v>
      </c>
      <c r="B244" s="87" t="s">
        <v>1948</v>
      </c>
      <c r="C244" s="6" t="s">
        <v>940</v>
      </c>
      <c r="D244" s="6" t="s">
        <v>941</v>
      </c>
      <c r="E244" s="6" t="s">
        <v>3</v>
      </c>
      <c r="F244" s="6" t="s">
        <v>16</v>
      </c>
      <c r="G244" s="6" t="s">
        <v>43</v>
      </c>
      <c r="H244" s="6" t="s">
        <v>18</v>
      </c>
      <c r="I244" s="6" t="s">
        <v>942</v>
      </c>
      <c r="J244" s="12">
        <v>8175</v>
      </c>
      <c r="K244" s="12">
        <f t="shared" si="16"/>
        <v>7196.7</v>
      </c>
      <c r="L244" s="13">
        <v>22.5</v>
      </c>
      <c r="M244" s="13">
        <v>535.45050793650796</v>
      </c>
      <c r="N244" s="14">
        <f t="shared" ref="N244:N258" si="21">(J244-L244)*12%</f>
        <v>978.3</v>
      </c>
      <c r="O244" s="15">
        <v>109</v>
      </c>
      <c r="P244" s="16">
        <f t="shared" si="18"/>
        <v>7.4402227123057496E-2</v>
      </c>
      <c r="Q244" s="86" t="str">
        <f t="shared" si="19"/>
        <v>Low Then 10%</v>
      </c>
      <c r="R244" s="86" t="str">
        <f t="shared" si="20"/>
        <v>Low Then 20%</v>
      </c>
    </row>
    <row r="245" spans="1:18" ht="15" customHeight="1">
      <c r="A245" s="86" t="s">
        <v>17</v>
      </c>
      <c r="B245" s="87" t="s">
        <v>1948</v>
      </c>
      <c r="C245" s="8" t="s">
        <v>940</v>
      </c>
      <c r="D245" s="8" t="s">
        <v>941</v>
      </c>
      <c r="E245" s="8" t="s">
        <v>3</v>
      </c>
      <c r="F245" s="6" t="s">
        <v>16</v>
      </c>
      <c r="G245" s="6" t="s">
        <v>17</v>
      </c>
      <c r="H245" s="6" t="s">
        <v>18</v>
      </c>
      <c r="I245" s="6" t="s">
        <v>942</v>
      </c>
      <c r="J245" s="12">
        <v>2250</v>
      </c>
      <c r="K245" s="12">
        <f t="shared" si="16"/>
        <v>1980</v>
      </c>
      <c r="L245" s="13">
        <v>0</v>
      </c>
      <c r="M245" s="13">
        <v>148</v>
      </c>
      <c r="N245" s="14">
        <f t="shared" si="21"/>
        <v>270</v>
      </c>
      <c r="O245" s="15">
        <v>30</v>
      </c>
      <c r="P245" s="16">
        <f t="shared" si="18"/>
        <v>7.4747474747474701E-2</v>
      </c>
      <c r="Q245" s="86" t="str">
        <f t="shared" si="19"/>
        <v>Low Then 10%</v>
      </c>
      <c r="R245" s="86" t="str">
        <f t="shared" si="20"/>
        <v>Low Then 20%</v>
      </c>
    </row>
    <row r="246" spans="1:18" ht="15" customHeight="1">
      <c r="A246" s="86" t="s">
        <v>17</v>
      </c>
      <c r="B246" s="87" t="s">
        <v>1948</v>
      </c>
      <c r="C246" s="6" t="s">
        <v>943</v>
      </c>
      <c r="D246" s="6" t="s">
        <v>944</v>
      </c>
      <c r="E246" s="6" t="s">
        <v>3</v>
      </c>
      <c r="F246" s="6" t="s">
        <v>16</v>
      </c>
      <c r="G246" s="6" t="s">
        <v>43</v>
      </c>
      <c r="H246" s="6" t="s">
        <v>18</v>
      </c>
      <c r="I246" s="6" t="s">
        <v>942</v>
      </c>
      <c r="J246" s="12">
        <v>3960</v>
      </c>
      <c r="K246" s="12">
        <f t="shared" si="16"/>
        <v>3488.1815999999999</v>
      </c>
      <c r="L246" s="13">
        <v>28.18</v>
      </c>
      <c r="M246" s="13">
        <v>586.16</v>
      </c>
      <c r="N246" s="14">
        <f t="shared" si="21"/>
        <v>471.8184</v>
      </c>
      <c r="O246" s="15">
        <v>44</v>
      </c>
      <c r="P246" s="16">
        <f t="shared" si="18"/>
        <v>0.16804170975502</v>
      </c>
      <c r="Q246" s="86" t="str">
        <f t="shared" si="19"/>
        <v>High then 10%</v>
      </c>
      <c r="R246" s="86" t="str">
        <f t="shared" si="20"/>
        <v>Low Then 20%</v>
      </c>
    </row>
    <row r="247" spans="1:18" ht="15" customHeight="1">
      <c r="A247" s="86" t="s">
        <v>17</v>
      </c>
      <c r="B247" s="87" t="s">
        <v>1948</v>
      </c>
      <c r="C247" s="8" t="s">
        <v>943</v>
      </c>
      <c r="D247" s="8" t="s">
        <v>944</v>
      </c>
      <c r="E247" s="8" t="s">
        <v>3</v>
      </c>
      <c r="F247" s="6" t="s">
        <v>16</v>
      </c>
      <c r="G247" s="6" t="s">
        <v>17</v>
      </c>
      <c r="H247" s="6" t="s">
        <v>18</v>
      </c>
      <c r="I247" s="6" t="s">
        <v>942</v>
      </c>
      <c r="J247" s="12">
        <v>1170</v>
      </c>
      <c r="K247" s="12">
        <f t="shared" si="16"/>
        <v>1029.5999999999999</v>
      </c>
      <c r="L247" s="13">
        <v>0</v>
      </c>
      <c r="M247" s="13">
        <v>173.06</v>
      </c>
      <c r="N247" s="14">
        <f t="shared" si="21"/>
        <v>140.4</v>
      </c>
      <c r="O247" s="15">
        <v>13</v>
      </c>
      <c r="P247" s="16">
        <f t="shared" si="18"/>
        <v>0.16808469308469301</v>
      </c>
      <c r="Q247" s="86" t="str">
        <f t="shared" si="19"/>
        <v>High then 10%</v>
      </c>
      <c r="R247" s="86" t="str">
        <f t="shared" si="20"/>
        <v>Low Then 20%</v>
      </c>
    </row>
    <row r="248" spans="1:18" ht="15" customHeight="1">
      <c r="A248" s="86" t="s">
        <v>17</v>
      </c>
      <c r="B248" s="87" t="s">
        <v>1948</v>
      </c>
      <c r="C248" s="6" t="s">
        <v>945</v>
      </c>
      <c r="D248" s="6" t="s">
        <v>946</v>
      </c>
      <c r="E248" s="6" t="s">
        <v>3</v>
      </c>
      <c r="F248" s="6" t="s">
        <v>16</v>
      </c>
      <c r="G248" s="6" t="s">
        <v>43</v>
      </c>
      <c r="H248" s="6" t="s">
        <v>18</v>
      </c>
      <c r="I248" s="6" t="s">
        <v>942</v>
      </c>
      <c r="J248" s="12">
        <v>1495</v>
      </c>
      <c r="K248" s="12">
        <f t="shared" si="16"/>
        <v>1317.94</v>
      </c>
      <c r="L248" s="13">
        <v>19.5</v>
      </c>
      <c r="M248" s="13">
        <v>164.578</v>
      </c>
      <c r="N248" s="14">
        <f t="shared" si="21"/>
        <v>177.06</v>
      </c>
      <c r="O248" s="15">
        <v>23</v>
      </c>
      <c r="P248" s="16">
        <f t="shared" si="18"/>
        <v>0.124875183999272</v>
      </c>
      <c r="Q248" s="86" t="str">
        <f t="shared" si="19"/>
        <v>High then 10%</v>
      </c>
      <c r="R248" s="86" t="str">
        <f t="shared" si="20"/>
        <v>Low Then 20%</v>
      </c>
    </row>
    <row r="249" spans="1:18" ht="15" customHeight="1">
      <c r="A249" s="86" t="s">
        <v>17</v>
      </c>
      <c r="B249" s="87" t="s">
        <v>1948</v>
      </c>
      <c r="C249" s="8" t="s">
        <v>945</v>
      </c>
      <c r="D249" s="8" t="s">
        <v>946</v>
      </c>
      <c r="E249" s="8" t="s">
        <v>3</v>
      </c>
      <c r="F249" s="6" t="s">
        <v>16</v>
      </c>
      <c r="G249" s="6" t="s">
        <v>17</v>
      </c>
      <c r="H249" s="6" t="s">
        <v>18</v>
      </c>
      <c r="I249" s="6" t="s">
        <v>942</v>
      </c>
      <c r="J249" s="12">
        <v>520</v>
      </c>
      <c r="K249" s="12">
        <f t="shared" si="16"/>
        <v>463.84</v>
      </c>
      <c r="L249" s="13">
        <v>52</v>
      </c>
      <c r="M249" s="13">
        <v>57.24</v>
      </c>
      <c r="N249" s="14">
        <f t="shared" si="21"/>
        <v>56.16</v>
      </c>
      <c r="O249" s="15">
        <v>8</v>
      </c>
      <c r="P249" s="16">
        <f t="shared" si="18"/>
        <v>0.123404622283546</v>
      </c>
      <c r="Q249" s="86" t="str">
        <f t="shared" si="19"/>
        <v>High then 10%</v>
      </c>
      <c r="R249" s="86" t="str">
        <f t="shared" si="20"/>
        <v>Low Then 20%</v>
      </c>
    </row>
    <row r="250" spans="1:18" ht="15" customHeight="1">
      <c r="A250" s="86" t="s">
        <v>17</v>
      </c>
      <c r="B250" s="87" t="s">
        <v>1948</v>
      </c>
      <c r="C250" s="6" t="s">
        <v>947</v>
      </c>
      <c r="D250" s="6" t="s">
        <v>948</v>
      </c>
      <c r="E250" s="6" t="s">
        <v>3</v>
      </c>
      <c r="F250" s="6" t="s">
        <v>16</v>
      </c>
      <c r="G250" s="6" t="s">
        <v>43</v>
      </c>
      <c r="H250" s="6" t="s">
        <v>18</v>
      </c>
      <c r="I250" s="6" t="s">
        <v>942</v>
      </c>
      <c r="J250" s="12">
        <v>2925</v>
      </c>
      <c r="K250" s="12">
        <f t="shared" si="16"/>
        <v>2574</v>
      </c>
      <c r="L250" s="13">
        <v>0</v>
      </c>
      <c r="M250" s="13">
        <v>432.99099999999999</v>
      </c>
      <c r="N250" s="14">
        <f t="shared" si="21"/>
        <v>351</v>
      </c>
      <c r="O250" s="15">
        <v>39</v>
      </c>
      <c r="P250" s="16">
        <f t="shared" si="18"/>
        <v>0.16821717171717199</v>
      </c>
      <c r="Q250" s="86" t="str">
        <f t="shared" si="19"/>
        <v>High then 10%</v>
      </c>
      <c r="R250" s="86" t="str">
        <f t="shared" si="20"/>
        <v>Low Then 20%</v>
      </c>
    </row>
    <row r="251" spans="1:18" ht="15" customHeight="1">
      <c r="A251" s="86" t="s">
        <v>17</v>
      </c>
      <c r="B251" s="87" t="s">
        <v>1948</v>
      </c>
      <c r="C251" s="8" t="s">
        <v>947</v>
      </c>
      <c r="D251" s="8" t="s">
        <v>948</v>
      </c>
      <c r="E251" s="8" t="s">
        <v>3</v>
      </c>
      <c r="F251" s="6" t="s">
        <v>16</v>
      </c>
      <c r="G251" s="6" t="s">
        <v>17</v>
      </c>
      <c r="H251" s="6" t="s">
        <v>18</v>
      </c>
      <c r="I251" s="6" t="s">
        <v>942</v>
      </c>
      <c r="J251" s="12">
        <v>1275</v>
      </c>
      <c r="K251" s="12">
        <f t="shared" si="16"/>
        <v>1127.4000000000001</v>
      </c>
      <c r="L251" s="13">
        <v>45</v>
      </c>
      <c r="M251" s="13">
        <v>188.66</v>
      </c>
      <c r="N251" s="14">
        <f t="shared" si="21"/>
        <v>147.6</v>
      </c>
      <c r="O251" s="15">
        <v>17</v>
      </c>
      <c r="P251" s="16">
        <f t="shared" si="18"/>
        <v>0.16734078410502001</v>
      </c>
      <c r="Q251" s="86" t="str">
        <f t="shared" si="19"/>
        <v>High then 10%</v>
      </c>
      <c r="R251" s="86" t="str">
        <f t="shared" si="20"/>
        <v>Low Then 20%</v>
      </c>
    </row>
    <row r="252" spans="1:18" ht="15" customHeight="1">
      <c r="A252" s="86" t="s">
        <v>17</v>
      </c>
      <c r="B252" s="87" t="s">
        <v>1948</v>
      </c>
      <c r="C252" s="6" t="s">
        <v>949</v>
      </c>
      <c r="D252" s="6" t="s">
        <v>950</v>
      </c>
      <c r="E252" s="6" t="s">
        <v>3</v>
      </c>
      <c r="F252" s="6" t="s">
        <v>16</v>
      </c>
      <c r="G252" s="6" t="s">
        <v>43</v>
      </c>
      <c r="H252" s="6" t="s">
        <v>18</v>
      </c>
      <c r="I252" s="6" t="s">
        <v>942</v>
      </c>
      <c r="J252" s="12">
        <v>720</v>
      </c>
      <c r="K252" s="12">
        <f t="shared" si="16"/>
        <v>633.6</v>
      </c>
      <c r="L252" s="13">
        <v>0</v>
      </c>
      <c r="M252" s="13">
        <v>125.66500000000001</v>
      </c>
      <c r="N252" s="14">
        <f t="shared" si="21"/>
        <v>86.4</v>
      </c>
      <c r="O252" s="15">
        <v>8</v>
      </c>
      <c r="P252" s="16">
        <f t="shared" si="18"/>
        <v>0.19833491161616201</v>
      </c>
      <c r="Q252" s="86" t="str">
        <f t="shared" si="19"/>
        <v>High then 10%</v>
      </c>
      <c r="R252" s="86" t="str">
        <f t="shared" si="20"/>
        <v>Low Then 20%</v>
      </c>
    </row>
    <row r="253" spans="1:18" ht="15" customHeight="1">
      <c r="A253" s="86" t="s">
        <v>17</v>
      </c>
      <c r="B253" s="87" t="s">
        <v>1948</v>
      </c>
      <c r="C253" s="8" t="s">
        <v>949</v>
      </c>
      <c r="D253" s="8" t="s">
        <v>950</v>
      </c>
      <c r="E253" s="8" t="s">
        <v>3</v>
      </c>
      <c r="F253" s="6" t="s">
        <v>16</v>
      </c>
      <c r="G253" s="6" t="s">
        <v>17</v>
      </c>
      <c r="H253" s="6" t="s">
        <v>18</v>
      </c>
      <c r="I253" s="6" t="s">
        <v>942</v>
      </c>
      <c r="J253" s="12">
        <v>180</v>
      </c>
      <c r="K253" s="12">
        <f t="shared" si="16"/>
        <v>158.4</v>
      </c>
      <c r="L253" s="13">
        <v>0</v>
      </c>
      <c r="M253" s="13">
        <v>31.52</v>
      </c>
      <c r="N253" s="14">
        <f t="shared" si="21"/>
        <v>21.6</v>
      </c>
      <c r="O253" s="15">
        <v>2</v>
      </c>
      <c r="P253" s="16">
        <f t="shared" si="18"/>
        <v>0.19898989898989899</v>
      </c>
      <c r="Q253" s="86" t="str">
        <f t="shared" si="19"/>
        <v>High then 10%</v>
      </c>
      <c r="R253" s="86" t="str">
        <f t="shared" si="20"/>
        <v>Low Then 20%</v>
      </c>
    </row>
    <row r="254" spans="1:18" ht="15" customHeight="1">
      <c r="A254" s="86" t="s">
        <v>17</v>
      </c>
      <c r="B254" s="87" t="s">
        <v>1948</v>
      </c>
      <c r="C254" s="6" t="s">
        <v>951</v>
      </c>
      <c r="D254" s="6" t="s">
        <v>952</v>
      </c>
      <c r="E254" s="6" t="s">
        <v>3</v>
      </c>
      <c r="F254" s="6" t="s">
        <v>16</v>
      </c>
      <c r="G254" s="6" t="s">
        <v>427</v>
      </c>
      <c r="H254" s="6" t="s">
        <v>18</v>
      </c>
      <c r="I254" s="6" t="s">
        <v>942</v>
      </c>
      <c r="J254" s="12">
        <v>630</v>
      </c>
      <c r="K254" s="12">
        <f t="shared" si="16"/>
        <v>554.4</v>
      </c>
      <c r="L254" s="13">
        <v>0</v>
      </c>
      <c r="M254" s="13">
        <v>166.32</v>
      </c>
      <c r="N254" s="14">
        <f t="shared" si="21"/>
        <v>75.599999999999994</v>
      </c>
      <c r="O254" s="15">
        <v>14</v>
      </c>
      <c r="P254" s="16">
        <f t="shared" si="18"/>
        <v>0.3</v>
      </c>
      <c r="Q254" s="86" t="str">
        <f t="shared" si="19"/>
        <v>High then 10%</v>
      </c>
      <c r="R254" s="86" t="str">
        <f t="shared" si="20"/>
        <v>High Then 20%</v>
      </c>
    </row>
    <row r="255" spans="1:18" ht="15" customHeight="1">
      <c r="A255" s="86" t="s">
        <v>17</v>
      </c>
      <c r="B255" s="87" t="s">
        <v>1948</v>
      </c>
      <c r="C255" s="8" t="s">
        <v>951</v>
      </c>
      <c r="D255" s="8" t="s">
        <v>952</v>
      </c>
      <c r="E255" s="8" t="s">
        <v>3</v>
      </c>
      <c r="F255" s="6" t="s">
        <v>16</v>
      </c>
      <c r="G255" s="6" t="s">
        <v>17</v>
      </c>
      <c r="H255" s="6" t="s">
        <v>18</v>
      </c>
      <c r="I255" s="6" t="s">
        <v>942</v>
      </c>
      <c r="J255" s="12">
        <v>495</v>
      </c>
      <c r="K255" s="12">
        <f t="shared" si="16"/>
        <v>435.67439999999999</v>
      </c>
      <c r="L255" s="13">
        <v>0.62</v>
      </c>
      <c r="M255" s="13">
        <v>130.68</v>
      </c>
      <c r="N255" s="14">
        <f t="shared" si="21"/>
        <v>59.325600000000001</v>
      </c>
      <c r="O255" s="15">
        <v>11</v>
      </c>
      <c r="P255" s="16">
        <f t="shared" si="18"/>
        <v>0.29994876908076301</v>
      </c>
      <c r="Q255" s="86" t="str">
        <f t="shared" si="19"/>
        <v>High then 10%</v>
      </c>
      <c r="R255" s="86" t="str">
        <f t="shared" si="20"/>
        <v>High Then 20%</v>
      </c>
    </row>
    <row r="256" spans="1:18" ht="15" customHeight="1">
      <c r="A256" s="86" t="s">
        <v>17</v>
      </c>
      <c r="B256" s="87" t="s">
        <v>1948</v>
      </c>
      <c r="C256" s="8" t="s">
        <v>951</v>
      </c>
      <c r="D256" s="8" t="s">
        <v>952</v>
      </c>
      <c r="E256" s="8" t="s">
        <v>3</v>
      </c>
      <c r="F256" s="6" t="s">
        <v>16</v>
      </c>
      <c r="G256" s="6" t="s">
        <v>156</v>
      </c>
      <c r="H256" s="6" t="s">
        <v>18</v>
      </c>
      <c r="I256" s="6" t="s">
        <v>942</v>
      </c>
      <c r="J256" s="12">
        <v>45</v>
      </c>
      <c r="K256" s="12">
        <f t="shared" si="16"/>
        <v>39.6</v>
      </c>
      <c r="L256" s="13">
        <v>0</v>
      </c>
      <c r="M256" s="13">
        <v>11.88</v>
      </c>
      <c r="N256" s="14">
        <f t="shared" si="21"/>
        <v>5.4</v>
      </c>
      <c r="O256" s="15">
        <v>1</v>
      </c>
      <c r="P256" s="16">
        <f t="shared" si="18"/>
        <v>0.3</v>
      </c>
      <c r="Q256" s="86" t="str">
        <f t="shared" si="19"/>
        <v>High then 10%</v>
      </c>
      <c r="R256" s="86" t="str">
        <f t="shared" si="20"/>
        <v>High Then 20%</v>
      </c>
    </row>
    <row r="257" spans="1:18" ht="15" customHeight="1">
      <c r="A257" s="86" t="s">
        <v>17</v>
      </c>
      <c r="B257" s="87" t="s">
        <v>1948</v>
      </c>
      <c r="C257" s="6" t="s">
        <v>953</v>
      </c>
      <c r="D257" s="6" t="s">
        <v>954</v>
      </c>
      <c r="E257" s="6" t="s">
        <v>3</v>
      </c>
      <c r="F257" s="6" t="s">
        <v>16</v>
      </c>
      <c r="G257" s="6" t="s">
        <v>427</v>
      </c>
      <c r="H257" s="6" t="s">
        <v>18</v>
      </c>
      <c r="I257" s="6" t="s">
        <v>942</v>
      </c>
      <c r="J257" s="12">
        <v>520</v>
      </c>
      <c r="K257" s="12">
        <f t="shared" si="16"/>
        <v>457.6</v>
      </c>
      <c r="L257" s="13">
        <v>0</v>
      </c>
      <c r="M257" s="13">
        <v>60.02</v>
      </c>
      <c r="N257" s="14">
        <f t="shared" si="21"/>
        <v>62.4</v>
      </c>
      <c r="O257" s="15">
        <v>8</v>
      </c>
      <c r="P257" s="16">
        <f t="shared" si="18"/>
        <v>0.13116258741258699</v>
      </c>
      <c r="Q257" s="86" t="str">
        <f t="shared" si="19"/>
        <v>High then 10%</v>
      </c>
      <c r="R257" s="86" t="str">
        <f t="shared" si="20"/>
        <v>Low Then 20%</v>
      </c>
    </row>
    <row r="258" spans="1:18" ht="15" customHeight="1">
      <c r="A258" s="86" t="s">
        <v>17</v>
      </c>
      <c r="B258" s="87" t="s">
        <v>1948</v>
      </c>
      <c r="C258" s="8" t="s">
        <v>953</v>
      </c>
      <c r="D258" s="8" t="s">
        <v>954</v>
      </c>
      <c r="E258" s="8" t="s">
        <v>3</v>
      </c>
      <c r="F258" s="6" t="s">
        <v>16</v>
      </c>
      <c r="G258" s="6" t="s">
        <v>17</v>
      </c>
      <c r="H258" s="6" t="s">
        <v>18</v>
      </c>
      <c r="I258" s="6" t="s">
        <v>942</v>
      </c>
      <c r="J258" s="12">
        <v>195</v>
      </c>
      <c r="K258" s="12">
        <f t="shared" si="16"/>
        <v>171.6</v>
      </c>
      <c r="L258" s="13">
        <v>0</v>
      </c>
      <c r="M258" s="13">
        <v>22.25</v>
      </c>
      <c r="N258" s="14">
        <f t="shared" si="21"/>
        <v>23.4</v>
      </c>
      <c r="O258" s="15">
        <v>3</v>
      </c>
      <c r="P258" s="16">
        <f t="shared" si="18"/>
        <v>0.129662004662005</v>
      </c>
      <c r="Q258" s="86" t="str">
        <f t="shared" si="19"/>
        <v>High then 10%</v>
      </c>
      <c r="R258" s="86" t="str">
        <f t="shared" si="20"/>
        <v>Low Then 20%</v>
      </c>
    </row>
    <row r="259" spans="1:18" ht="15" customHeight="1">
      <c r="A259" s="86" t="s">
        <v>17</v>
      </c>
      <c r="B259" s="87" t="s">
        <v>1948</v>
      </c>
      <c r="C259" s="6" t="s">
        <v>955</v>
      </c>
      <c r="D259" s="6" t="s">
        <v>956</v>
      </c>
      <c r="E259" s="6" t="s">
        <v>3</v>
      </c>
      <c r="F259" s="6" t="s">
        <v>16</v>
      </c>
      <c r="G259" s="6" t="s">
        <v>427</v>
      </c>
      <c r="H259" s="6" t="s">
        <v>18</v>
      </c>
      <c r="I259" s="6" t="s">
        <v>942</v>
      </c>
      <c r="J259" s="12">
        <v>825</v>
      </c>
      <c r="K259" s="12">
        <f t="shared" ref="K259:K322" si="22">J259-N259</f>
        <v>726</v>
      </c>
      <c r="L259" s="13">
        <v>0</v>
      </c>
      <c r="M259" s="13">
        <v>68.628333333333302</v>
      </c>
      <c r="N259" s="14">
        <f t="shared" ref="N259:N322" si="23">(J259-L259)*12%</f>
        <v>99</v>
      </c>
      <c r="O259" s="15">
        <v>11</v>
      </c>
      <c r="P259" s="16">
        <f t="shared" ref="P259:P322" si="24">IFERROR(M259/K259,100%)</f>
        <v>9.4529384756657397E-2</v>
      </c>
      <c r="Q259" s="86" t="str">
        <f t="shared" ref="Q259:Q322" si="25">IF(P259&gt;10%,"High then 10%","Low Then 10%")</f>
        <v>Low Then 10%</v>
      </c>
      <c r="R259" s="86" t="str">
        <f t="shared" ref="R259:R322" si="26">IF(P259&gt;20%,"High Then 20%","Low Then 20%")</f>
        <v>Low Then 20%</v>
      </c>
    </row>
    <row r="260" spans="1:18" ht="15" customHeight="1">
      <c r="A260" s="86" t="s">
        <v>17</v>
      </c>
      <c r="B260" s="87" t="s">
        <v>1948</v>
      </c>
      <c r="C260" s="8" t="s">
        <v>955</v>
      </c>
      <c r="D260" s="8" t="s">
        <v>956</v>
      </c>
      <c r="E260" s="8" t="s">
        <v>3</v>
      </c>
      <c r="F260" s="6" t="s">
        <v>16</v>
      </c>
      <c r="G260" s="6" t="s">
        <v>17</v>
      </c>
      <c r="H260" s="6" t="s">
        <v>18</v>
      </c>
      <c r="I260" s="6" t="s">
        <v>942</v>
      </c>
      <c r="J260" s="12">
        <v>900</v>
      </c>
      <c r="K260" s="12">
        <f t="shared" si="22"/>
        <v>799.2</v>
      </c>
      <c r="L260" s="13">
        <v>60</v>
      </c>
      <c r="M260" s="13">
        <v>74.739999999999995</v>
      </c>
      <c r="N260" s="14">
        <f t="shared" si="23"/>
        <v>100.8</v>
      </c>
      <c r="O260" s="15">
        <v>12</v>
      </c>
      <c r="P260" s="16">
        <f t="shared" si="24"/>
        <v>9.3518518518518501E-2</v>
      </c>
      <c r="Q260" s="86" t="str">
        <f t="shared" si="25"/>
        <v>Low Then 10%</v>
      </c>
      <c r="R260" s="86" t="str">
        <f t="shared" si="26"/>
        <v>Low Then 20%</v>
      </c>
    </row>
    <row r="261" spans="1:18" ht="15" customHeight="1">
      <c r="A261" s="86" t="s">
        <v>17</v>
      </c>
      <c r="B261" s="87" t="s">
        <v>1948</v>
      </c>
      <c r="C261" s="8" t="s">
        <v>955</v>
      </c>
      <c r="D261" s="8" t="s">
        <v>956</v>
      </c>
      <c r="E261" s="8" t="s">
        <v>3</v>
      </c>
      <c r="F261" s="6" t="s">
        <v>16</v>
      </c>
      <c r="G261" s="6" t="s">
        <v>429</v>
      </c>
      <c r="H261" s="6" t="s">
        <v>18</v>
      </c>
      <c r="I261" s="6" t="s">
        <v>942</v>
      </c>
      <c r="J261" s="12">
        <v>1050</v>
      </c>
      <c r="K261" s="12">
        <f t="shared" si="22"/>
        <v>924</v>
      </c>
      <c r="L261" s="13">
        <v>0</v>
      </c>
      <c r="M261" s="13">
        <v>86.864999999999995</v>
      </c>
      <c r="N261" s="14">
        <f t="shared" si="23"/>
        <v>126</v>
      </c>
      <c r="O261" s="15">
        <v>14</v>
      </c>
      <c r="P261" s="16">
        <f t="shared" si="24"/>
        <v>9.4009740259740293E-2</v>
      </c>
      <c r="Q261" s="86" t="str">
        <f t="shared" si="25"/>
        <v>Low Then 10%</v>
      </c>
      <c r="R261" s="86" t="str">
        <f t="shared" si="26"/>
        <v>Low Then 20%</v>
      </c>
    </row>
    <row r="262" spans="1:18" ht="15" customHeight="1">
      <c r="A262" s="86" t="s">
        <v>17</v>
      </c>
      <c r="B262" s="87" t="s">
        <v>1948</v>
      </c>
      <c r="C262" s="6" t="s">
        <v>957</v>
      </c>
      <c r="D262" s="6" t="s">
        <v>958</v>
      </c>
      <c r="E262" s="6" t="s">
        <v>3</v>
      </c>
      <c r="F262" s="6" t="s">
        <v>16</v>
      </c>
      <c r="G262" s="6" t="s">
        <v>427</v>
      </c>
      <c r="H262" s="6" t="s">
        <v>18</v>
      </c>
      <c r="I262" s="6" t="s">
        <v>942</v>
      </c>
      <c r="J262" s="12">
        <v>380</v>
      </c>
      <c r="K262" s="12">
        <f t="shared" si="22"/>
        <v>334.4</v>
      </c>
      <c r="L262" s="13">
        <v>0</v>
      </c>
      <c r="M262" s="13">
        <v>68.584999999999994</v>
      </c>
      <c r="N262" s="14">
        <f t="shared" si="23"/>
        <v>45.6</v>
      </c>
      <c r="O262" s="15">
        <v>4</v>
      </c>
      <c r="P262" s="16">
        <f t="shared" si="24"/>
        <v>0.20509868421052599</v>
      </c>
      <c r="Q262" s="86" t="str">
        <f t="shared" si="25"/>
        <v>High then 10%</v>
      </c>
      <c r="R262" s="86" t="str">
        <f t="shared" si="26"/>
        <v>High Then 20%</v>
      </c>
    </row>
    <row r="263" spans="1:18" ht="15" customHeight="1">
      <c r="A263" s="86" t="s">
        <v>17</v>
      </c>
      <c r="B263" s="87" t="s">
        <v>1948</v>
      </c>
      <c r="C263" s="8" t="s">
        <v>957</v>
      </c>
      <c r="D263" s="8" t="s">
        <v>958</v>
      </c>
      <c r="E263" s="8" t="s">
        <v>3</v>
      </c>
      <c r="F263" s="6" t="s">
        <v>16</v>
      </c>
      <c r="G263" s="6" t="s">
        <v>17</v>
      </c>
      <c r="H263" s="6" t="s">
        <v>18</v>
      </c>
      <c r="I263" s="6" t="s">
        <v>942</v>
      </c>
      <c r="J263" s="12">
        <v>190</v>
      </c>
      <c r="K263" s="12">
        <f t="shared" si="22"/>
        <v>169.48</v>
      </c>
      <c r="L263" s="13">
        <v>19</v>
      </c>
      <c r="M263" s="13">
        <v>34.274999999999999</v>
      </c>
      <c r="N263" s="14">
        <f t="shared" si="23"/>
        <v>20.52</v>
      </c>
      <c r="O263" s="15">
        <v>2</v>
      </c>
      <c r="P263" s="16">
        <f t="shared" si="24"/>
        <v>0.20223625206514001</v>
      </c>
      <c r="Q263" s="86" t="str">
        <f t="shared" si="25"/>
        <v>High then 10%</v>
      </c>
      <c r="R263" s="86" t="str">
        <f t="shared" si="26"/>
        <v>High Then 20%</v>
      </c>
    </row>
    <row r="264" spans="1:18" ht="15" customHeight="1">
      <c r="A264" s="86" t="s">
        <v>17</v>
      </c>
      <c r="B264" s="87" t="s">
        <v>1948</v>
      </c>
      <c r="C264" s="6" t="s">
        <v>959</v>
      </c>
      <c r="D264" s="6" t="s">
        <v>960</v>
      </c>
      <c r="E264" s="6" t="s">
        <v>3</v>
      </c>
      <c r="F264" s="6" t="s">
        <v>16</v>
      </c>
      <c r="G264" s="6" t="s">
        <v>427</v>
      </c>
      <c r="H264" s="6" t="s">
        <v>18</v>
      </c>
      <c r="I264" s="6" t="s">
        <v>942</v>
      </c>
      <c r="J264" s="12">
        <v>420</v>
      </c>
      <c r="K264" s="12">
        <f t="shared" si="22"/>
        <v>369.6</v>
      </c>
      <c r="L264" s="13">
        <v>0</v>
      </c>
      <c r="M264" s="13">
        <v>52.36</v>
      </c>
      <c r="N264" s="14">
        <f t="shared" si="23"/>
        <v>50.4</v>
      </c>
      <c r="O264" s="15">
        <v>12</v>
      </c>
      <c r="P264" s="16">
        <f t="shared" si="24"/>
        <v>0.141666666666667</v>
      </c>
      <c r="Q264" s="86" t="str">
        <f t="shared" si="25"/>
        <v>High then 10%</v>
      </c>
      <c r="R264" s="86" t="str">
        <f t="shared" si="26"/>
        <v>Low Then 20%</v>
      </c>
    </row>
    <row r="265" spans="1:18" ht="15" customHeight="1">
      <c r="A265" s="86" t="s">
        <v>17</v>
      </c>
      <c r="B265" s="87" t="s">
        <v>1948</v>
      </c>
      <c r="C265" s="8" t="s">
        <v>959</v>
      </c>
      <c r="D265" s="8" t="s">
        <v>960</v>
      </c>
      <c r="E265" s="8" t="s">
        <v>3</v>
      </c>
      <c r="F265" s="6" t="s">
        <v>16</v>
      </c>
      <c r="G265" s="6" t="s">
        <v>17</v>
      </c>
      <c r="H265" s="6" t="s">
        <v>18</v>
      </c>
      <c r="I265" s="6" t="s">
        <v>942</v>
      </c>
      <c r="J265" s="12">
        <v>665</v>
      </c>
      <c r="K265" s="12">
        <f t="shared" si="22"/>
        <v>586.88</v>
      </c>
      <c r="L265" s="13">
        <v>14</v>
      </c>
      <c r="M265" s="13">
        <v>82.729696969697002</v>
      </c>
      <c r="N265" s="14">
        <f t="shared" si="23"/>
        <v>78.12</v>
      </c>
      <c r="O265" s="15">
        <v>19</v>
      </c>
      <c r="P265" s="16">
        <f t="shared" si="24"/>
        <v>0.140965268827864</v>
      </c>
      <c r="Q265" s="86" t="str">
        <f t="shared" si="25"/>
        <v>High then 10%</v>
      </c>
      <c r="R265" s="86" t="str">
        <f t="shared" si="26"/>
        <v>Low Then 20%</v>
      </c>
    </row>
    <row r="266" spans="1:18" ht="15" customHeight="1">
      <c r="A266" s="86" t="s">
        <v>17</v>
      </c>
      <c r="B266" s="87" t="s">
        <v>1948</v>
      </c>
      <c r="C266" s="8" t="s">
        <v>959</v>
      </c>
      <c r="D266" s="8" t="s">
        <v>960</v>
      </c>
      <c r="E266" s="8" t="s">
        <v>3</v>
      </c>
      <c r="F266" s="6" t="s">
        <v>16</v>
      </c>
      <c r="G266" s="6" t="s">
        <v>429</v>
      </c>
      <c r="H266" s="6" t="s">
        <v>18</v>
      </c>
      <c r="I266" s="6" t="s">
        <v>942</v>
      </c>
      <c r="J266" s="12">
        <v>1015</v>
      </c>
      <c r="K266" s="12">
        <f t="shared" si="22"/>
        <v>893.2</v>
      </c>
      <c r="L266" s="13">
        <v>0</v>
      </c>
      <c r="M266" s="13">
        <v>126.896666666667</v>
      </c>
      <c r="N266" s="14">
        <f t="shared" si="23"/>
        <v>121.8</v>
      </c>
      <c r="O266" s="15">
        <v>29</v>
      </c>
      <c r="P266" s="16">
        <f t="shared" si="24"/>
        <v>0.142069711897298</v>
      </c>
      <c r="Q266" s="86" t="str">
        <f t="shared" si="25"/>
        <v>High then 10%</v>
      </c>
      <c r="R266" s="86" t="str">
        <f t="shared" si="26"/>
        <v>Low Then 20%</v>
      </c>
    </row>
    <row r="267" spans="1:18" ht="15" customHeight="1">
      <c r="A267" s="86" t="s">
        <v>17</v>
      </c>
      <c r="B267" s="87" t="s">
        <v>1948</v>
      </c>
      <c r="C267" s="6" t="s">
        <v>961</v>
      </c>
      <c r="D267" s="6" t="s">
        <v>962</v>
      </c>
      <c r="E267" s="6" t="s">
        <v>3</v>
      </c>
      <c r="F267" s="6" t="s">
        <v>16</v>
      </c>
      <c r="G267" s="6" t="s">
        <v>17</v>
      </c>
      <c r="H267" s="6" t="s">
        <v>18</v>
      </c>
      <c r="I267" s="6" t="s">
        <v>963</v>
      </c>
      <c r="J267" s="12">
        <v>165</v>
      </c>
      <c r="K267" s="12">
        <f t="shared" si="22"/>
        <v>147.18</v>
      </c>
      <c r="L267" s="13">
        <v>16.5</v>
      </c>
      <c r="M267" s="13">
        <v>43.06</v>
      </c>
      <c r="N267" s="14">
        <f t="shared" si="23"/>
        <v>17.82</v>
      </c>
      <c r="O267" s="15">
        <v>3</v>
      </c>
      <c r="P267" s="16">
        <f t="shared" si="24"/>
        <v>0.29256692485392</v>
      </c>
      <c r="Q267" s="86" t="str">
        <f t="shared" si="25"/>
        <v>High then 10%</v>
      </c>
      <c r="R267" s="86" t="str">
        <f t="shared" si="26"/>
        <v>High Then 20%</v>
      </c>
    </row>
    <row r="268" spans="1:18" ht="15" customHeight="1">
      <c r="A268" s="86" t="s">
        <v>17</v>
      </c>
      <c r="B268" s="87" t="s">
        <v>1948</v>
      </c>
      <c r="C268" s="8" t="s">
        <v>961</v>
      </c>
      <c r="D268" s="8" t="s">
        <v>962</v>
      </c>
      <c r="E268" s="8" t="s">
        <v>3</v>
      </c>
      <c r="F268" s="6" t="s">
        <v>16</v>
      </c>
      <c r="G268" s="6" t="s">
        <v>429</v>
      </c>
      <c r="H268" s="6" t="s">
        <v>18</v>
      </c>
      <c r="I268" s="6" t="s">
        <v>963</v>
      </c>
      <c r="J268" s="12">
        <v>110</v>
      </c>
      <c r="K268" s="12">
        <f t="shared" si="22"/>
        <v>96.8</v>
      </c>
      <c r="L268" s="13">
        <v>0</v>
      </c>
      <c r="M268" s="13">
        <v>30.45</v>
      </c>
      <c r="N268" s="14">
        <f t="shared" si="23"/>
        <v>13.2</v>
      </c>
      <c r="O268" s="15">
        <v>2</v>
      </c>
      <c r="P268" s="16">
        <f t="shared" si="24"/>
        <v>0.314566115702479</v>
      </c>
      <c r="Q268" s="86" t="str">
        <f t="shared" si="25"/>
        <v>High then 10%</v>
      </c>
      <c r="R268" s="86" t="str">
        <f t="shared" si="26"/>
        <v>High Then 20%</v>
      </c>
    </row>
    <row r="269" spans="1:18" ht="15" customHeight="1">
      <c r="A269" s="86" t="s">
        <v>17</v>
      </c>
      <c r="B269" s="87" t="s">
        <v>1948</v>
      </c>
      <c r="C269" s="6" t="s">
        <v>964</v>
      </c>
      <c r="D269" s="6" t="s">
        <v>965</v>
      </c>
      <c r="E269" s="6" t="s">
        <v>3</v>
      </c>
      <c r="F269" s="6" t="s">
        <v>16</v>
      </c>
      <c r="G269" s="6" t="s">
        <v>17</v>
      </c>
      <c r="H269" s="6" t="s">
        <v>18</v>
      </c>
      <c r="I269" s="6" t="s">
        <v>963</v>
      </c>
      <c r="J269" s="12">
        <v>935</v>
      </c>
      <c r="K269" s="12">
        <f t="shared" si="22"/>
        <v>824.31439999999998</v>
      </c>
      <c r="L269" s="13">
        <v>12.62</v>
      </c>
      <c r="M269" s="13">
        <v>110.93</v>
      </c>
      <c r="N269" s="14">
        <f t="shared" si="23"/>
        <v>110.68559999999999</v>
      </c>
      <c r="O269" s="15">
        <v>17</v>
      </c>
      <c r="P269" s="16">
        <f t="shared" si="24"/>
        <v>0.13457243983606301</v>
      </c>
      <c r="Q269" s="86" t="str">
        <f t="shared" si="25"/>
        <v>High then 10%</v>
      </c>
      <c r="R269" s="86" t="str">
        <f t="shared" si="26"/>
        <v>Low Then 20%</v>
      </c>
    </row>
    <row r="270" spans="1:18" ht="15" customHeight="1">
      <c r="A270" s="86" t="s">
        <v>17</v>
      </c>
      <c r="B270" s="87" t="s">
        <v>1948</v>
      </c>
      <c r="C270" s="6" t="s">
        <v>966</v>
      </c>
      <c r="D270" s="6" t="s">
        <v>967</v>
      </c>
      <c r="E270" s="6" t="s">
        <v>3</v>
      </c>
      <c r="F270" s="6" t="s">
        <v>16</v>
      </c>
      <c r="G270" s="6" t="s">
        <v>17</v>
      </c>
      <c r="H270" s="6" t="s">
        <v>18</v>
      </c>
      <c r="I270" s="6" t="s">
        <v>963</v>
      </c>
      <c r="J270" s="12">
        <v>600</v>
      </c>
      <c r="K270" s="12">
        <f t="shared" si="22"/>
        <v>529.79999999999995</v>
      </c>
      <c r="L270" s="13">
        <v>15</v>
      </c>
      <c r="M270" s="13">
        <v>110.5025</v>
      </c>
      <c r="N270" s="14">
        <f t="shared" si="23"/>
        <v>70.2</v>
      </c>
      <c r="O270" s="15">
        <v>8</v>
      </c>
      <c r="P270" s="16">
        <f t="shared" si="24"/>
        <v>0.20857399018497499</v>
      </c>
      <c r="Q270" s="86" t="str">
        <f t="shared" si="25"/>
        <v>High then 10%</v>
      </c>
      <c r="R270" s="86" t="str">
        <f t="shared" si="26"/>
        <v>High Then 20%</v>
      </c>
    </row>
    <row r="271" spans="1:18" ht="15" customHeight="1">
      <c r="A271" s="86" t="s">
        <v>156</v>
      </c>
      <c r="B271" s="87" t="s">
        <v>1953</v>
      </c>
      <c r="C271" s="6" t="s">
        <v>968</v>
      </c>
      <c r="D271" s="6" t="s">
        <v>969</v>
      </c>
      <c r="E271" s="6" t="s">
        <v>3</v>
      </c>
      <c r="F271" s="6" t="s">
        <v>16</v>
      </c>
      <c r="G271" s="6" t="s">
        <v>156</v>
      </c>
      <c r="H271" s="6" t="s">
        <v>655</v>
      </c>
      <c r="I271" s="6" t="s">
        <v>963</v>
      </c>
      <c r="J271" s="12">
        <v>440</v>
      </c>
      <c r="K271" s="12">
        <f t="shared" si="22"/>
        <v>388.52</v>
      </c>
      <c r="L271" s="13">
        <v>11</v>
      </c>
      <c r="M271" s="13">
        <v>74.010000000000005</v>
      </c>
      <c r="N271" s="14">
        <f t="shared" si="23"/>
        <v>51.48</v>
      </c>
      <c r="O271" s="15">
        <v>8</v>
      </c>
      <c r="P271" s="16">
        <f t="shared" si="24"/>
        <v>0.190492123957583</v>
      </c>
      <c r="Q271" s="86" t="str">
        <f t="shared" si="25"/>
        <v>High then 10%</v>
      </c>
      <c r="R271" s="86" t="str">
        <f t="shared" si="26"/>
        <v>Low Then 20%</v>
      </c>
    </row>
    <row r="272" spans="1:18" ht="15" customHeight="1">
      <c r="A272" s="86" t="s">
        <v>17</v>
      </c>
      <c r="B272" s="87" t="s">
        <v>1948</v>
      </c>
      <c r="C272" s="6" t="s">
        <v>970</v>
      </c>
      <c r="D272" s="6" t="s">
        <v>971</v>
      </c>
      <c r="E272" s="6" t="s">
        <v>3</v>
      </c>
      <c r="F272" s="6" t="s">
        <v>16</v>
      </c>
      <c r="G272" s="6" t="s">
        <v>17</v>
      </c>
      <c r="H272" s="6" t="s">
        <v>18</v>
      </c>
      <c r="I272" s="6" t="s">
        <v>963</v>
      </c>
      <c r="J272" s="12">
        <v>210</v>
      </c>
      <c r="K272" s="12">
        <f t="shared" si="22"/>
        <v>184.8</v>
      </c>
      <c r="L272" s="13">
        <v>0</v>
      </c>
      <c r="M272" s="13">
        <v>30.76</v>
      </c>
      <c r="N272" s="14">
        <f t="shared" si="23"/>
        <v>25.2</v>
      </c>
      <c r="O272" s="15">
        <v>7</v>
      </c>
      <c r="P272" s="16">
        <f t="shared" si="24"/>
        <v>0.16645021645021599</v>
      </c>
      <c r="Q272" s="86" t="str">
        <f t="shared" si="25"/>
        <v>High then 10%</v>
      </c>
      <c r="R272" s="86" t="str">
        <f t="shared" si="26"/>
        <v>Low Then 20%</v>
      </c>
    </row>
    <row r="273" spans="1:18" ht="15" customHeight="1">
      <c r="A273" s="86" t="s">
        <v>17</v>
      </c>
      <c r="B273" s="87" t="s">
        <v>1948</v>
      </c>
      <c r="C273" s="8" t="s">
        <v>970</v>
      </c>
      <c r="D273" s="8" t="s">
        <v>971</v>
      </c>
      <c r="E273" s="8" t="s">
        <v>3</v>
      </c>
      <c r="F273" s="6" t="s">
        <v>16</v>
      </c>
      <c r="G273" s="6" t="s">
        <v>429</v>
      </c>
      <c r="H273" s="6" t="s">
        <v>18</v>
      </c>
      <c r="I273" s="6" t="s">
        <v>963</v>
      </c>
      <c r="J273" s="12">
        <v>60</v>
      </c>
      <c r="K273" s="12">
        <f t="shared" si="22"/>
        <v>52.8</v>
      </c>
      <c r="L273" s="13">
        <v>0</v>
      </c>
      <c r="M273" s="13">
        <v>8.75</v>
      </c>
      <c r="N273" s="14">
        <f t="shared" si="23"/>
        <v>7.2</v>
      </c>
      <c r="O273" s="15">
        <v>2</v>
      </c>
      <c r="P273" s="16">
        <f t="shared" si="24"/>
        <v>0.16571969696969699</v>
      </c>
      <c r="Q273" s="86" t="str">
        <f t="shared" si="25"/>
        <v>High then 10%</v>
      </c>
      <c r="R273" s="86" t="str">
        <f t="shared" si="26"/>
        <v>Low Then 20%</v>
      </c>
    </row>
    <row r="274" spans="1:18" ht="15" customHeight="1">
      <c r="A274" s="86" t="s">
        <v>17</v>
      </c>
      <c r="B274" s="87" t="s">
        <v>1948</v>
      </c>
      <c r="C274" s="6" t="s">
        <v>972</v>
      </c>
      <c r="D274" s="6" t="s">
        <v>973</v>
      </c>
      <c r="E274" s="6" t="s">
        <v>3</v>
      </c>
      <c r="F274" s="6" t="s">
        <v>16</v>
      </c>
      <c r="G274" s="6" t="s">
        <v>17</v>
      </c>
      <c r="H274" s="6" t="s">
        <v>18</v>
      </c>
      <c r="I274" s="6" t="s">
        <v>963</v>
      </c>
      <c r="J274" s="12">
        <v>390</v>
      </c>
      <c r="K274" s="12">
        <f t="shared" si="22"/>
        <v>344.76</v>
      </c>
      <c r="L274" s="13">
        <v>13</v>
      </c>
      <c r="M274" s="13">
        <v>51.28</v>
      </c>
      <c r="N274" s="14">
        <f t="shared" si="23"/>
        <v>45.24</v>
      </c>
      <c r="O274" s="15">
        <v>6</v>
      </c>
      <c r="P274" s="16">
        <f t="shared" si="24"/>
        <v>0.14874115326604001</v>
      </c>
      <c r="Q274" s="86" t="str">
        <f t="shared" si="25"/>
        <v>High then 10%</v>
      </c>
      <c r="R274" s="86" t="str">
        <f t="shared" si="26"/>
        <v>Low Then 20%</v>
      </c>
    </row>
    <row r="275" spans="1:18" ht="15" customHeight="1">
      <c r="A275" s="86" t="s">
        <v>17</v>
      </c>
      <c r="B275" s="87" t="s">
        <v>1948</v>
      </c>
      <c r="C275" s="8" t="s">
        <v>972</v>
      </c>
      <c r="D275" s="8" t="s">
        <v>973</v>
      </c>
      <c r="E275" s="8" t="s">
        <v>3</v>
      </c>
      <c r="F275" s="6" t="s">
        <v>16</v>
      </c>
      <c r="G275" s="6" t="s">
        <v>429</v>
      </c>
      <c r="H275" s="6" t="s">
        <v>18</v>
      </c>
      <c r="I275" s="6" t="s">
        <v>963</v>
      </c>
      <c r="J275" s="12">
        <v>130</v>
      </c>
      <c r="K275" s="12">
        <f t="shared" si="22"/>
        <v>114.4</v>
      </c>
      <c r="L275" s="13">
        <v>0</v>
      </c>
      <c r="M275" s="13">
        <v>16</v>
      </c>
      <c r="N275" s="14">
        <f t="shared" si="23"/>
        <v>15.6</v>
      </c>
      <c r="O275" s="15">
        <v>2</v>
      </c>
      <c r="P275" s="16">
        <f t="shared" si="24"/>
        <v>0.13986013986014001</v>
      </c>
      <c r="Q275" s="86" t="str">
        <f t="shared" si="25"/>
        <v>High then 10%</v>
      </c>
      <c r="R275" s="86" t="str">
        <f t="shared" si="26"/>
        <v>Low Then 20%</v>
      </c>
    </row>
    <row r="276" spans="1:18" ht="15" customHeight="1">
      <c r="A276" s="86" t="s">
        <v>156</v>
      </c>
      <c r="B276" s="87" t="s">
        <v>1953</v>
      </c>
      <c r="C276" s="6" t="s">
        <v>974</v>
      </c>
      <c r="D276" s="6" t="s">
        <v>975</v>
      </c>
      <c r="E276" s="6" t="s">
        <v>3</v>
      </c>
      <c r="F276" s="6" t="s">
        <v>16</v>
      </c>
      <c r="G276" s="6" t="s">
        <v>156</v>
      </c>
      <c r="H276" s="6" t="s">
        <v>655</v>
      </c>
      <c r="I276" s="6" t="s">
        <v>963</v>
      </c>
      <c r="J276" s="12">
        <v>495</v>
      </c>
      <c r="K276" s="12">
        <f t="shared" si="22"/>
        <v>439.56</v>
      </c>
      <c r="L276" s="13">
        <v>33</v>
      </c>
      <c r="M276" s="13">
        <v>91.63</v>
      </c>
      <c r="N276" s="14">
        <f t="shared" si="23"/>
        <v>55.44</v>
      </c>
      <c r="O276" s="15">
        <v>9</v>
      </c>
      <c r="P276" s="16">
        <f t="shared" si="24"/>
        <v>0.20845845845845801</v>
      </c>
      <c r="Q276" s="86" t="str">
        <f t="shared" si="25"/>
        <v>High then 10%</v>
      </c>
      <c r="R276" s="86" t="str">
        <f t="shared" si="26"/>
        <v>High Then 20%</v>
      </c>
    </row>
    <row r="277" spans="1:18" ht="15" customHeight="1">
      <c r="A277" s="86" t="s">
        <v>156</v>
      </c>
      <c r="B277" s="87" t="s">
        <v>1953</v>
      </c>
      <c r="C277" s="6" t="s">
        <v>976</v>
      </c>
      <c r="D277" s="6" t="s">
        <v>977</v>
      </c>
      <c r="E277" s="6" t="s">
        <v>3</v>
      </c>
      <c r="F277" s="6" t="s">
        <v>16</v>
      </c>
      <c r="G277" s="6" t="s">
        <v>156</v>
      </c>
      <c r="H277" s="6" t="s">
        <v>655</v>
      </c>
      <c r="I277" s="6" t="s">
        <v>978</v>
      </c>
      <c r="J277" s="12">
        <v>110</v>
      </c>
      <c r="K277" s="12">
        <f t="shared" si="22"/>
        <v>96.8</v>
      </c>
      <c r="L277" s="13">
        <v>0</v>
      </c>
      <c r="M277" s="13">
        <v>20.45</v>
      </c>
      <c r="N277" s="14">
        <f t="shared" si="23"/>
        <v>13.2</v>
      </c>
      <c r="O277" s="15">
        <v>2</v>
      </c>
      <c r="P277" s="16">
        <f t="shared" si="24"/>
        <v>0.21126033057851201</v>
      </c>
      <c r="Q277" s="86" t="str">
        <f t="shared" si="25"/>
        <v>High then 10%</v>
      </c>
      <c r="R277" s="86" t="str">
        <f t="shared" si="26"/>
        <v>High Then 20%</v>
      </c>
    </row>
    <row r="278" spans="1:18" ht="15" customHeight="1">
      <c r="A278" s="86" t="s">
        <v>156</v>
      </c>
      <c r="B278" s="87" t="s">
        <v>1953</v>
      </c>
      <c r="C278" s="6" t="s">
        <v>979</v>
      </c>
      <c r="D278" s="6" t="s">
        <v>980</v>
      </c>
      <c r="E278" s="6" t="s">
        <v>3</v>
      </c>
      <c r="F278" s="6" t="s">
        <v>16</v>
      </c>
      <c r="G278" s="6" t="s">
        <v>156</v>
      </c>
      <c r="H278" s="6" t="s">
        <v>655</v>
      </c>
      <c r="I278" s="6" t="s">
        <v>978</v>
      </c>
      <c r="J278" s="12">
        <v>55</v>
      </c>
      <c r="K278" s="12">
        <f t="shared" si="22"/>
        <v>48.4</v>
      </c>
      <c r="L278" s="13">
        <v>0</v>
      </c>
      <c r="M278" s="13">
        <v>10.74</v>
      </c>
      <c r="N278" s="14">
        <f t="shared" si="23"/>
        <v>6.6</v>
      </c>
      <c r="O278" s="15">
        <v>1</v>
      </c>
      <c r="P278" s="16">
        <f t="shared" si="24"/>
        <v>0.22190082644628101</v>
      </c>
      <c r="Q278" s="86" t="str">
        <f t="shared" si="25"/>
        <v>High then 10%</v>
      </c>
      <c r="R278" s="86" t="str">
        <f t="shared" si="26"/>
        <v>High Then 20%</v>
      </c>
    </row>
    <row r="279" spans="1:18" ht="15" customHeight="1">
      <c r="A279" s="86" t="s">
        <v>156</v>
      </c>
      <c r="B279" s="87" t="s">
        <v>1953</v>
      </c>
      <c r="C279" s="6" t="s">
        <v>981</v>
      </c>
      <c r="D279" s="6" t="s">
        <v>982</v>
      </c>
      <c r="E279" s="6" t="s">
        <v>3</v>
      </c>
      <c r="F279" s="6" t="s">
        <v>16</v>
      </c>
      <c r="G279" s="6" t="s">
        <v>156</v>
      </c>
      <c r="H279" s="6" t="s">
        <v>655</v>
      </c>
      <c r="I279" s="6" t="s">
        <v>978</v>
      </c>
      <c r="J279" s="12">
        <v>0</v>
      </c>
      <c r="K279" s="12">
        <f t="shared" si="22"/>
        <v>0</v>
      </c>
      <c r="L279" s="13">
        <v>0</v>
      </c>
      <c r="M279" s="13">
        <v>0</v>
      </c>
      <c r="N279" s="14">
        <f t="shared" si="23"/>
        <v>0</v>
      </c>
      <c r="O279" s="15">
        <v>59</v>
      </c>
      <c r="P279" s="16">
        <f t="shared" si="24"/>
        <v>1</v>
      </c>
      <c r="Q279" s="86" t="str">
        <f t="shared" si="25"/>
        <v>High then 10%</v>
      </c>
      <c r="R279" s="86" t="str">
        <f t="shared" si="26"/>
        <v>High Then 20%</v>
      </c>
    </row>
    <row r="280" spans="1:18" ht="15" customHeight="1">
      <c r="A280" s="86" t="s">
        <v>156</v>
      </c>
      <c r="B280" s="87" t="s">
        <v>1953</v>
      </c>
      <c r="C280" s="6" t="s">
        <v>983</v>
      </c>
      <c r="D280" s="6" t="s">
        <v>984</v>
      </c>
      <c r="E280" s="6" t="s">
        <v>3</v>
      </c>
      <c r="F280" s="6" t="s">
        <v>16</v>
      </c>
      <c r="G280" s="6" t="s">
        <v>156</v>
      </c>
      <c r="H280" s="6" t="s">
        <v>655</v>
      </c>
      <c r="I280" s="6" t="s">
        <v>978</v>
      </c>
      <c r="J280" s="12">
        <v>845</v>
      </c>
      <c r="K280" s="12">
        <f t="shared" si="22"/>
        <v>743.6</v>
      </c>
      <c r="L280" s="13">
        <v>0</v>
      </c>
      <c r="M280" s="13">
        <v>123.73666666666701</v>
      </c>
      <c r="N280" s="14">
        <f t="shared" si="23"/>
        <v>101.4</v>
      </c>
      <c r="O280" s="15">
        <v>13</v>
      </c>
      <c r="P280" s="16">
        <f t="shared" si="24"/>
        <v>0.166402187556034</v>
      </c>
      <c r="Q280" s="86" t="str">
        <f t="shared" si="25"/>
        <v>High then 10%</v>
      </c>
      <c r="R280" s="86" t="str">
        <f t="shared" si="26"/>
        <v>Low Then 20%</v>
      </c>
    </row>
    <row r="281" spans="1:18" ht="15" customHeight="1">
      <c r="A281" s="86" t="s">
        <v>156</v>
      </c>
      <c r="B281" s="87" t="s">
        <v>1953</v>
      </c>
      <c r="C281" s="6" t="s">
        <v>985</v>
      </c>
      <c r="D281" s="6" t="s">
        <v>986</v>
      </c>
      <c r="E281" s="6" t="s">
        <v>3</v>
      </c>
      <c r="F281" s="6" t="s">
        <v>16</v>
      </c>
      <c r="G281" s="6" t="s">
        <v>156</v>
      </c>
      <c r="H281" s="6" t="s">
        <v>655</v>
      </c>
      <c r="I281" s="6" t="s">
        <v>978</v>
      </c>
      <c r="J281" s="12">
        <v>1020</v>
      </c>
      <c r="K281" s="12">
        <f t="shared" si="22"/>
        <v>897.6</v>
      </c>
      <c r="L281" s="13">
        <v>0</v>
      </c>
      <c r="M281" s="13">
        <v>156.636</v>
      </c>
      <c r="N281" s="14">
        <f t="shared" si="23"/>
        <v>122.4</v>
      </c>
      <c r="O281" s="15">
        <v>17</v>
      </c>
      <c r="P281" s="16">
        <f t="shared" si="24"/>
        <v>0.17450534759358299</v>
      </c>
      <c r="Q281" s="86" t="str">
        <f t="shared" si="25"/>
        <v>High then 10%</v>
      </c>
      <c r="R281" s="86" t="str">
        <f t="shared" si="26"/>
        <v>Low Then 20%</v>
      </c>
    </row>
    <row r="282" spans="1:18" ht="15" customHeight="1">
      <c r="A282" s="86" t="s">
        <v>17</v>
      </c>
      <c r="B282" s="87" t="s">
        <v>1948</v>
      </c>
      <c r="C282" s="6" t="s">
        <v>987</v>
      </c>
      <c r="D282" s="6" t="s">
        <v>988</v>
      </c>
      <c r="E282" s="6" t="s">
        <v>3</v>
      </c>
      <c r="F282" s="6" t="s">
        <v>16</v>
      </c>
      <c r="G282" s="6" t="s">
        <v>427</v>
      </c>
      <c r="H282" s="6" t="s">
        <v>18</v>
      </c>
      <c r="I282" s="6" t="s">
        <v>978</v>
      </c>
      <c r="J282" s="12">
        <v>1425</v>
      </c>
      <c r="K282" s="12">
        <f t="shared" si="22"/>
        <v>1254</v>
      </c>
      <c r="L282" s="13">
        <v>0</v>
      </c>
      <c r="M282" s="13">
        <v>159.01249999999999</v>
      </c>
      <c r="N282" s="14">
        <f t="shared" si="23"/>
        <v>171</v>
      </c>
      <c r="O282" s="15">
        <v>19</v>
      </c>
      <c r="P282" s="16">
        <f t="shared" si="24"/>
        <v>0.126804226475279</v>
      </c>
      <c r="Q282" s="86" t="str">
        <f t="shared" si="25"/>
        <v>High then 10%</v>
      </c>
      <c r="R282" s="86" t="str">
        <f t="shared" si="26"/>
        <v>Low Then 20%</v>
      </c>
    </row>
    <row r="283" spans="1:18" ht="15" customHeight="1">
      <c r="A283" s="86" t="s">
        <v>17</v>
      </c>
      <c r="B283" s="87" t="s">
        <v>1948</v>
      </c>
      <c r="C283" s="8" t="s">
        <v>987</v>
      </c>
      <c r="D283" s="8" t="s">
        <v>988</v>
      </c>
      <c r="E283" s="8" t="s">
        <v>3</v>
      </c>
      <c r="F283" s="6" t="s">
        <v>16</v>
      </c>
      <c r="G283" s="6" t="s">
        <v>43</v>
      </c>
      <c r="H283" s="6" t="s">
        <v>18</v>
      </c>
      <c r="I283" s="6" t="s">
        <v>978</v>
      </c>
      <c r="J283" s="12">
        <v>1275</v>
      </c>
      <c r="K283" s="12">
        <f t="shared" si="22"/>
        <v>1123.8887999999999</v>
      </c>
      <c r="L283" s="13">
        <v>15.74</v>
      </c>
      <c r="M283" s="13">
        <v>138.40700000000001</v>
      </c>
      <c r="N283" s="14">
        <f t="shared" si="23"/>
        <v>151.1112</v>
      </c>
      <c r="O283" s="15">
        <v>17</v>
      </c>
      <c r="P283" s="16">
        <f t="shared" si="24"/>
        <v>0.123150083887303</v>
      </c>
      <c r="Q283" s="86" t="str">
        <f t="shared" si="25"/>
        <v>High then 10%</v>
      </c>
      <c r="R283" s="86" t="str">
        <f t="shared" si="26"/>
        <v>Low Then 20%</v>
      </c>
    </row>
    <row r="284" spans="1:18" ht="15" customHeight="1">
      <c r="A284" s="86" t="s">
        <v>17</v>
      </c>
      <c r="B284" s="87" t="s">
        <v>1948</v>
      </c>
      <c r="C284" s="8" t="s">
        <v>987</v>
      </c>
      <c r="D284" s="8" t="s">
        <v>988</v>
      </c>
      <c r="E284" s="8" t="s">
        <v>3</v>
      </c>
      <c r="F284" s="6" t="s">
        <v>16</v>
      </c>
      <c r="G284" s="6" t="s">
        <v>429</v>
      </c>
      <c r="H284" s="6" t="s">
        <v>18</v>
      </c>
      <c r="I284" s="6" t="s">
        <v>978</v>
      </c>
      <c r="J284" s="12">
        <v>2175</v>
      </c>
      <c r="K284" s="12">
        <f t="shared" si="22"/>
        <v>1914</v>
      </c>
      <c r="L284" s="13">
        <v>0</v>
      </c>
      <c r="M284" s="13">
        <v>227.72499999999999</v>
      </c>
      <c r="N284" s="14">
        <f t="shared" si="23"/>
        <v>261</v>
      </c>
      <c r="O284" s="15">
        <v>29</v>
      </c>
      <c r="P284" s="16">
        <f t="shared" si="24"/>
        <v>0.118978578892372</v>
      </c>
      <c r="Q284" s="86" t="str">
        <f t="shared" si="25"/>
        <v>High then 10%</v>
      </c>
      <c r="R284" s="86" t="str">
        <f t="shared" si="26"/>
        <v>Low Then 20%</v>
      </c>
    </row>
    <row r="285" spans="1:18" ht="15" customHeight="1">
      <c r="A285" s="86" t="s">
        <v>17</v>
      </c>
      <c r="B285" s="87" t="s">
        <v>1948</v>
      </c>
      <c r="C285" s="8" t="s">
        <v>987</v>
      </c>
      <c r="D285" s="8" t="s">
        <v>988</v>
      </c>
      <c r="E285" s="8" t="s">
        <v>3</v>
      </c>
      <c r="F285" s="6" t="s">
        <v>16</v>
      </c>
      <c r="G285" s="6" t="s">
        <v>156</v>
      </c>
      <c r="H285" s="6" t="s">
        <v>18</v>
      </c>
      <c r="I285" s="6" t="s">
        <v>978</v>
      </c>
      <c r="J285" s="12">
        <v>150</v>
      </c>
      <c r="K285" s="12">
        <f t="shared" si="22"/>
        <v>132</v>
      </c>
      <c r="L285" s="13">
        <v>0</v>
      </c>
      <c r="M285" s="13">
        <v>16.37</v>
      </c>
      <c r="N285" s="14">
        <f t="shared" si="23"/>
        <v>18</v>
      </c>
      <c r="O285" s="15">
        <v>2</v>
      </c>
      <c r="P285" s="16">
        <f t="shared" si="24"/>
        <v>0.12401515151515199</v>
      </c>
      <c r="Q285" s="86" t="str">
        <f t="shared" si="25"/>
        <v>High then 10%</v>
      </c>
      <c r="R285" s="86" t="str">
        <f t="shared" si="26"/>
        <v>Low Then 20%</v>
      </c>
    </row>
    <row r="286" spans="1:18" ht="15" customHeight="1">
      <c r="A286" s="86" t="s">
        <v>156</v>
      </c>
      <c r="B286" s="87" t="s">
        <v>1953</v>
      </c>
      <c r="C286" s="6" t="s">
        <v>989</v>
      </c>
      <c r="D286" s="6" t="s">
        <v>990</v>
      </c>
      <c r="E286" s="6" t="s">
        <v>3</v>
      </c>
      <c r="F286" s="6" t="s">
        <v>16</v>
      </c>
      <c r="G286" s="6" t="s">
        <v>156</v>
      </c>
      <c r="H286" s="6" t="s">
        <v>655</v>
      </c>
      <c r="I286" s="6" t="s">
        <v>978</v>
      </c>
      <c r="J286" s="12">
        <v>1740</v>
      </c>
      <c r="K286" s="12">
        <f t="shared" si="22"/>
        <v>1532.7288000000001</v>
      </c>
      <c r="L286" s="13">
        <v>12.74</v>
      </c>
      <c r="M286" s="13">
        <v>285.71083333333303</v>
      </c>
      <c r="N286" s="14">
        <f t="shared" si="23"/>
        <v>207.27119999999999</v>
      </c>
      <c r="O286" s="15">
        <v>29</v>
      </c>
      <c r="P286" s="16">
        <f t="shared" si="24"/>
        <v>0.186406645019871</v>
      </c>
      <c r="Q286" s="86" t="str">
        <f t="shared" si="25"/>
        <v>High then 10%</v>
      </c>
      <c r="R286" s="86" t="str">
        <f t="shared" si="26"/>
        <v>Low Then 20%</v>
      </c>
    </row>
    <row r="287" spans="1:18" ht="15" customHeight="1">
      <c r="A287" s="86" t="s">
        <v>17</v>
      </c>
      <c r="B287" s="87" t="s">
        <v>1948</v>
      </c>
      <c r="C287" s="6" t="s">
        <v>991</v>
      </c>
      <c r="D287" s="6" t="s">
        <v>992</v>
      </c>
      <c r="E287" s="6" t="s">
        <v>3</v>
      </c>
      <c r="F287" s="6" t="s">
        <v>16</v>
      </c>
      <c r="G287" s="6" t="s">
        <v>427</v>
      </c>
      <c r="H287" s="6" t="s">
        <v>18</v>
      </c>
      <c r="I287" s="6" t="s">
        <v>993</v>
      </c>
      <c r="J287" s="12">
        <v>4070</v>
      </c>
      <c r="K287" s="12">
        <f t="shared" si="22"/>
        <v>3585.9331999999999</v>
      </c>
      <c r="L287" s="13">
        <v>36.11</v>
      </c>
      <c r="M287" s="13">
        <v>379.75166666666701</v>
      </c>
      <c r="N287" s="14">
        <f t="shared" si="23"/>
        <v>484.0668</v>
      </c>
      <c r="O287" s="15">
        <v>74</v>
      </c>
      <c r="P287" s="16">
        <f t="shared" si="24"/>
        <v>0.10590037390174099</v>
      </c>
      <c r="Q287" s="86" t="str">
        <f t="shared" si="25"/>
        <v>High then 10%</v>
      </c>
      <c r="R287" s="86" t="str">
        <f t="shared" si="26"/>
        <v>Low Then 20%</v>
      </c>
    </row>
    <row r="288" spans="1:18" ht="15" customHeight="1">
      <c r="A288" s="86" t="s">
        <v>17</v>
      </c>
      <c r="B288" s="87" t="s">
        <v>1948</v>
      </c>
      <c r="C288" s="6" t="s">
        <v>994</v>
      </c>
      <c r="D288" s="6" t="s">
        <v>995</v>
      </c>
      <c r="E288" s="6" t="s">
        <v>3</v>
      </c>
      <c r="F288" s="6" t="s">
        <v>16</v>
      </c>
      <c r="G288" s="6" t="s">
        <v>427</v>
      </c>
      <c r="H288" s="6" t="s">
        <v>18</v>
      </c>
      <c r="I288" s="6" t="s">
        <v>993</v>
      </c>
      <c r="J288" s="12">
        <v>2520</v>
      </c>
      <c r="K288" s="12">
        <f t="shared" si="22"/>
        <v>2217.6</v>
      </c>
      <c r="L288" s="13">
        <v>0</v>
      </c>
      <c r="M288" s="13">
        <v>474.065</v>
      </c>
      <c r="N288" s="14">
        <f t="shared" si="23"/>
        <v>302.39999999999998</v>
      </c>
      <c r="O288" s="15">
        <v>21</v>
      </c>
      <c r="P288" s="16">
        <f t="shared" si="24"/>
        <v>0.21377389971140001</v>
      </c>
      <c r="Q288" s="86" t="str">
        <f t="shared" si="25"/>
        <v>High then 10%</v>
      </c>
      <c r="R288" s="86" t="str">
        <f t="shared" si="26"/>
        <v>High Then 20%</v>
      </c>
    </row>
    <row r="289" spans="1:18" ht="15" customHeight="1">
      <c r="A289" s="86" t="s">
        <v>17</v>
      </c>
      <c r="B289" s="87" t="s">
        <v>1948</v>
      </c>
      <c r="C289" s="6" t="s">
        <v>996</v>
      </c>
      <c r="D289" s="6" t="s">
        <v>997</v>
      </c>
      <c r="E289" s="6" t="s">
        <v>3</v>
      </c>
      <c r="F289" s="6" t="s">
        <v>16</v>
      </c>
      <c r="G289" s="6" t="s">
        <v>427</v>
      </c>
      <c r="H289" s="6" t="s">
        <v>18</v>
      </c>
      <c r="I289" s="6" t="s">
        <v>993</v>
      </c>
      <c r="J289" s="12">
        <v>8800</v>
      </c>
      <c r="K289" s="12">
        <f t="shared" si="22"/>
        <v>7755.9603999999999</v>
      </c>
      <c r="L289" s="13">
        <v>99.67</v>
      </c>
      <c r="M289" s="13">
        <v>1444.68869047619</v>
      </c>
      <c r="N289" s="14">
        <f t="shared" si="23"/>
        <v>1044.0396000000001</v>
      </c>
      <c r="O289" s="15">
        <v>80</v>
      </c>
      <c r="P289" s="16">
        <f t="shared" si="24"/>
        <v>0.18626818807328999</v>
      </c>
      <c r="Q289" s="86" t="str">
        <f t="shared" si="25"/>
        <v>High then 10%</v>
      </c>
      <c r="R289" s="86" t="str">
        <f t="shared" si="26"/>
        <v>Low Then 20%</v>
      </c>
    </row>
    <row r="290" spans="1:18" ht="15" customHeight="1">
      <c r="A290" s="86" t="s">
        <v>17</v>
      </c>
      <c r="B290" s="87" t="s">
        <v>1948</v>
      </c>
      <c r="C290" s="6" t="s">
        <v>998</v>
      </c>
      <c r="D290" s="6" t="s">
        <v>999</v>
      </c>
      <c r="E290" s="6" t="s">
        <v>3</v>
      </c>
      <c r="F290" s="6" t="s">
        <v>16</v>
      </c>
      <c r="G290" s="6" t="s">
        <v>427</v>
      </c>
      <c r="H290" s="6" t="s">
        <v>18</v>
      </c>
      <c r="I290" s="6" t="s">
        <v>993</v>
      </c>
      <c r="J290" s="12">
        <v>1235</v>
      </c>
      <c r="K290" s="12">
        <f t="shared" si="22"/>
        <v>1086.8444</v>
      </c>
      <c r="L290" s="13">
        <v>0.37</v>
      </c>
      <c r="M290" s="13">
        <v>224.38142857142901</v>
      </c>
      <c r="N290" s="14">
        <f t="shared" si="23"/>
        <v>148.15559999999999</v>
      </c>
      <c r="O290" s="15">
        <v>19</v>
      </c>
      <c r="P290" s="16">
        <f t="shared" si="24"/>
        <v>0.20645221024410601</v>
      </c>
      <c r="Q290" s="86" t="str">
        <f t="shared" si="25"/>
        <v>High then 10%</v>
      </c>
      <c r="R290" s="86" t="str">
        <f t="shared" si="26"/>
        <v>High Then 20%</v>
      </c>
    </row>
    <row r="291" spans="1:18" ht="15" customHeight="1">
      <c r="A291" s="86" t="s">
        <v>17</v>
      </c>
      <c r="B291" s="87" t="s">
        <v>1948</v>
      </c>
      <c r="C291" s="8" t="s">
        <v>998</v>
      </c>
      <c r="D291" s="8" t="s">
        <v>999</v>
      </c>
      <c r="E291" s="8" t="s">
        <v>3</v>
      </c>
      <c r="F291" s="6" t="s">
        <v>16</v>
      </c>
      <c r="G291" s="6" t="s">
        <v>429</v>
      </c>
      <c r="H291" s="6" t="s">
        <v>18</v>
      </c>
      <c r="I291" s="6" t="s">
        <v>993</v>
      </c>
      <c r="J291" s="12">
        <v>910</v>
      </c>
      <c r="K291" s="12">
        <f t="shared" si="22"/>
        <v>800.8</v>
      </c>
      <c r="L291" s="13">
        <v>0</v>
      </c>
      <c r="M291" s="13">
        <v>166.78333333333299</v>
      </c>
      <c r="N291" s="14">
        <f t="shared" si="23"/>
        <v>109.2</v>
      </c>
      <c r="O291" s="15">
        <v>14</v>
      </c>
      <c r="P291" s="16">
        <f t="shared" si="24"/>
        <v>0.208270895770895</v>
      </c>
      <c r="Q291" s="86" t="str">
        <f t="shared" si="25"/>
        <v>High then 10%</v>
      </c>
      <c r="R291" s="86" t="str">
        <f t="shared" si="26"/>
        <v>High Then 20%</v>
      </c>
    </row>
    <row r="292" spans="1:18" ht="15" customHeight="1">
      <c r="A292" s="86" t="s">
        <v>17</v>
      </c>
      <c r="B292" s="87" t="s">
        <v>1948</v>
      </c>
      <c r="C292" s="6" t="s">
        <v>1000</v>
      </c>
      <c r="D292" s="6" t="s">
        <v>1001</v>
      </c>
      <c r="E292" s="6" t="s">
        <v>3</v>
      </c>
      <c r="F292" s="6" t="s">
        <v>16</v>
      </c>
      <c r="G292" s="6" t="s">
        <v>427</v>
      </c>
      <c r="H292" s="6" t="s">
        <v>18</v>
      </c>
      <c r="I292" s="6" t="s">
        <v>993</v>
      </c>
      <c r="J292" s="12">
        <v>3080</v>
      </c>
      <c r="K292" s="12">
        <f t="shared" si="22"/>
        <v>2710.4</v>
      </c>
      <c r="L292" s="13">
        <v>0</v>
      </c>
      <c r="M292" s="13">
        <v>585.26750000000004</v>
      </c>
      <c r="N292" s="14">
        <f t="shared" si="23"/>
        <v>369.6</v>
      </c>
      <c r="O292" s="15">
        <v>56</v>
      </c>
      <c r="P292" s="16">
        <f t="shared" si="24"/>
        <v>0.21593399498228999</v>
      </c>
      <c r="Q292" s="86" t="str">
        <f t="shared" si="25"/>
        <v>High then 10%</v>
      </c>
      <c r="R292" s="86" t="str">
        <f t="shared" si="26"/>
        <v>High Then 20%</v>
      </c>
    </row>
    <row r="293" spans="1:18" ht="15" customHeight="1">
      <c r="A293" s="86" t="s">
        <v>17</v>
      </c>
      <c r="B293" s="87" t="s">
        <v>1948</v>
      </c>
      <c r="C293" s="6" t="s">
        <v>1002</v>
      </c>
      <c r="D293" s="6" t="s">
        <v>1003</v>
      </c>
      <c r="E293" s="6" t="s">
        <v>3</v>
      </c>
      <c r="F293" s="6" t="s">
        <v>16</v>
      </c>
      <c r="G293" s="6" t="s">
        <v>427</v>
      </c>
      <c r="H293" s="6" t="s">
        <v>18</v>
      </c>
      <c r="I293" s="6" t="s">
        <v>993</v>
      </c>
      <c r="J293" s="12">
        <v>10080</v>
      </c>
      <c r="K293" s="12">
        <f t="shared" si="22"/>
        <v>8877.36</v>
      </c>
      <c r="L293" s="13">
        <v>58</v>
      </c>
      <c r="M293" s="13">
        <v>1197.73204365079</v>
      </c>
      <c r="N293" s="14">
        <f t="shared" si="23"/>
        <v>1202.6400000000001</v>
      </c>
      <c r="O293" s="15">
        <v>126</v>
      </c>
      <c r="P293" s="16">
        <f t="shared" si="24"/>
        <v>0.134919845950912</v>
      </c>
      <c r="Q293" s="86" t="str">
        <f t="shared" si="25"/>
        <v>High then 10%</v>
      </c>
      <c r="R293" s="86" t="str">
        <f t="shared" si="26"/>
        <v>Low Then 20%</v>
      </c>
    </row>
    <row r="294" spans="1:18" ht="15" customHeight="1">
      <c r="A294" s="86" t="s">
        <v>17</v>
      </c>
      <c r="B294" s="87" t="s">
        <v>1948</v>
      </c>
      <c r="C294" s="6" t="s">
        <v>1004</v>
      </c>
      <c r="D294" s="6" t="s">
        <v>1005</v>
      </c>
      <c r="E294" s="6" t="s">
        <v>3</v>
      </c>
      <c r="F294" s="6" t="s">
        <v>16</v>
      </c>
      <c r="G294" s="6" t="s">
        <v>427</v>
      </c>
      <c r="H294" s="6" t="s">
        <v>18</v>
      </c>
      <c r="I294" s="6" t="s">
        <v>993</v>
      </c>
      <c r="J294" s="12">
        <v>805</v>
      </c>
      <c r="K294" s="12">
        <f t="shared" si="22"/>
        <v>708.4</v>
      </c>
      <c r="L294" s="13">
        <v>0</v>
      </c>
      <c r="M294" s="13">
        <v>76.77</v>
      </c>
      <c r="N294" s="14">
        <f t="shared" si="23"/>
        <v>96.6</v>
      </c>
      <c r="O294" s="15">
        <v>7</v>
      </c>
      <c r="P294" s="16">
        <f t="shared" si="24"/>
        <v>0.10837097684923799</v>
      </c>
      <c r="Q294" s="86" t="str">
        <f t="shared" si="25"/>
        <v>High then 10%</v>
      </c>
      <c r="R294" s="86" t="str">
        <f t="shared" si="26"/>
        <v>Low Then 20%</v>
      </c>
    </row>
    <row r="295" spans="1:18" ht="15" customHeight="1">
      <c r="A295" s="86" t="s">
        <v>17</v>
      </c>
      <c r="B295" s="87" t="s">
        <v>1948</v>
      </c>
      <c r="C295" s="6" t="s">
        <v>1006</v>
      </c>
      <c r="D295" s="6" t="s">
        <v>1007</v>
      </c>
      <c r="E295" s="6" t="s">
        <v>3</v>
      </c>
      <c r="F295" s="6" t="s">
        <v>16</v>
      </c>
      <c r="G295" s="6" t="s">
        <v>427</v>
      </c>
      <c r="H295" s="6" t="s">
        <v>18</v>
      </c>
      <c r="I295" s="6" t="s">
        <v>993</v>
      </c>
      <c r="J295" s="12">
        <v>10250</v>
      </c>
      <c r="K295" s="12">
        <f t="shared" si="22"/>
        <v>9024.5</v>
      </c>
      <c r="L295" s="13">
        <v>37.5</v>
      </c>
      <c r="M295" s="13">
        <v>2430.1041666666702</v>
      </c>
      <c r="N295" s="14">
        <f t="shared" si="23"/>
        <v>1225.5</v>
      </c>
      <c r="O295" s="15">
        <v>82</v>
      </c>
      <c r="P295" s="16">
        <f t="shared" si="24"/>
        <v>0.26927853805381702</v>
      </c>
      <c r="Q295" s="86" t="str">
        <f t="shared" si="25"/>
        <v>High then 10%</v>
      </c>
      <c r="R295" s="86" t="str">
        <f t="shared" si="26"/>
        <v>High Then 20%</v>
      </c>
    </row>
    <row r="296" spans="1:18" ht="15" customHeight="1">
      <c r="A296" s="86" t="s">
        <v>17</v>
      </c>
      <c r="B296" s="87" t="s">
        <v>1948</v>
      </c>
      <c r="C296" s="6" t="s">
        <v>1008</v>
      </c>
      <c r="D296" s="6" t="s">
        <v>1009</v>
      </c>
      <c r="E296" s="6" t="s">
        <v>3</v>
      </c>
      <c r="F296" s="6" t="s">
        <v>16</v>
      </c>
      <c r="G296" s="6" t="s">
        <v>427</v>
      </c>
      <c r="H296" s="6" t="s">
        <v>18</v>
      </c>
      <c r="I296" s="6" t="s">
        <v>993</v>
      </c>
      <c r="J296" s="12">
        <v>2720</v>
      </c>
      <c r="K296" s="12">
        <f t="shared" si="22"/>
        <v>2402.3395999999998</v>
      </c>
      <c r="L296" s="13">
        <v>72.83</v>
      </c>
      <c r="M296" s="13">
        <v>633.827</v>
      </c>
      <c r="N296" s="14">
        <f t="shared" si="23"/>
        <v>317.66039999999998</v>
      </c>
      <c r="O296" s="15">
        <v>32</v>
      </c>
      <c r="P296" s="16">
        <f t="shared" si="24"/>
        <v>0.26383738585502198</v>
      </c>
      <c r="Q296" s="86" t="str">
        <f t="shared" si="25"/>
        <v>High then 10%</v>
      </c>
      <c r="R296" s="86" t="str">
        <f t="shared" si="26"/>
        <v>High Then 20%</v>
      </c>
    </row>
    <row r="297" spans="1:18" ht="15" customHeight="1">
      <c r="A297" s="86" t="s">
        <v>17</v>
      </c>
      <c r="B297" s="87" t="s">
        <v>1948</v>
      </c>
      <c r="C297" s="8" t="s">
        <v>1008</v>
      </c>
      <c r="D297" s="8" t="s">
        <v>1009</v>
      </c>
      <c r="E297" s="8" t="s">
        <v>3</v>
      </c>
      <c r="F297" s="6" t="s">
        <v>16</v>
      </c>
      <c r="G297" s="6" t="s">
        <v>429</v>
      </c>
      <c r="H297" s="6" t="s">
        <v>18</v>
      </c>
      <c r="I297" s="6" t="s">
        <v>993</v>
      </c>
      <c r="J297" s="12">
        <v>4760</v>
      </c>
      <c r="K297" s="12">
        <f t="shared" si="22"/>
        <v>4189.1144000000004</v>
      </c>
      <c r="L297" s="13">
        <v>2.62</v>
      </c>
      <c r="M297" s="13">
        <v>1110.4622222222199</v>
      </c>
      <c r="N297" s="14">
        <f t="shared" si="23"/>
        <v>570.88559999999995</v>
      </c>
      <c r="O297" s="15">
        <v>56</v>
      </c>
      <c r="P297" s="16">
        <f t="shared" si="24"/>
        <v>0.26508281135082401</v>
      </c>
      <c r="Q297" s="86" t="str">
        <f t="shared" si="25"/>
        <v>High then 10%</v>
      </c>
      <c r="R297" s="86" t="str">
        <f t="shared" si="26"/>
        <v>High Then 20%</v>
      </c>
    </row>
    <row r="298" spans="1:18" ht="15" customHeight="1">
      <c r="A298" s="86" t="s">
        <v>17</v>
      </c>
      <c r="B298" s="87" t="s">
        <v>1948</v>
      </c>
      <c r="C298" s="6" t="s">
        <v>1010</v>
      </c>
      <c r="D298" s="6" t="s">
        <v>1011</v>
      </c>
      <c r="E298" s="6" t="s">
        <v>3</v>
      </c>
      <c r="F298" s="6" t="s">
        <v>16</v>
      </c>
      <c r="G298" s="6" t="s">
        <v>427</v>
      </c>
      <c r="H298" s="6" t="s">
        <v>18</v>
      </c>
      <c r="I298" s="6" t="s">
        <v>993</v>
      </c>
      <c r="J298" s="12">
        <v>1800</v>
      </c>
      <c r="K298" s="12">
        <f t="shared" si="22"/>
        <v>1584</v>
      </c>
      <c r="L298" s="13">
        <v>0</v>
      </c>
      <c r="M298" s="13">
        <v>330.99</v>
      </c>
      <c r="N298" s="14">
        <f t="shared" si="23"/>
        <v>216</v>
      </c>
      <c r="O298" s="15">
        <v>24</v>
      </c>
      <c r="P298" s="16">
        <f t="shared" si="24"/>
        <v>0.208958333333333</v>
      </c>
      <c r="Q298" s="86" t="str">
        <f t="shared" si="25"/>
        <v>High then 10%</v>
      </c>
      <c r="R298" s="86" t="str">
        <f t="shared" si="26"/>
        <v>High Then 20%</v>
      </c>
    </row>
    <row r="299" spans="1:18" ht="15" customHeight="1">
      <c r="A299" s="86" t="s">
        <v>17</v>
      </c>
      <c r="B299" s="87" t="s">
        <v>1948</v>
      </c>
      <c r="C299" s="6" t="s">
        <v>1012</v>
      </c>
      <c r="D299" s="6" t="s">
        <v>1013</v>
      </c>
      <c r="E299" s="6" t="s">
        <v>3</v>
      </c>
      <c r="F299" s="6" t="s">
        <v>16</v>
      </c>
      <c r="G299" s="6" t="s">
        <v>427</v>
      </c>
      <c r="H299" s="6" t="s">
        <v>18</v>
      </c>
      <c r="I299" s="6" t="s">
        <v>993</v>
      </c>
      <c r="J299" s="12">
        <v>4560</v>
      </c>
      <c r="K299" s="12">
        <f t="shared" si="22"/>
        <v>4012.8</v>
      </c>
      <c r="L299" s="13">
        <v>0</v>
      </c>
      <c r="M299" s="13">
        <v>887.97749999999996</v>
      </c>
      <c r="N299" s="14">
        <f t="shared" si="23"/>
        <v>547.20000000000005</v>
      </c>
      <c r="O299" s="15">
        <v>57</v>
      </c>
      <c r="P299" s="16">
        <f t="shared" si="24"/>
        <v>0.221286258971292</v>
      </c>
      <c r="Q299" s="86" t="str">
        <f t="shared" si="25"/>
        <v>High then 10%</v>
      </c>
      <c r="R299" s="86" t="str">
        <f t="shared" si="26"/>
        <v>High Then 20%</v>
      </c>
    </row>
    <row r="300" spans="1:18" ht="15" customHeight="1">
      <c r="A300" s="86" t="s">
        <v>17</v>
      </c>
      <c r="B300" s="87" t="s">
        <v>1948</v>
      </c>
      <c r="C300" s="6" t="s">
        <v>1014</v>
      </c>
      <c r="D300" s="6" t="s">
        <v>1015</v>
      </c>
      <c r="E300" s="6" t="s">
        <v>3</v>
      </c>
      <c r="F300" s="6" t="s">
        <v>16</v>
      </c>
      <c r="G300" s="6" t="s">
        <v>427</v>
      </c>
      <c r="H300" s="6" t="s">
        <v>18</v>
      </c>
      <c r="I300" s="6" t="s">
        <v>993</v>
      </c>
      <c r="J300" s="12">
        <v>2565</v>
      </c>
      <c r="K300" s="12">
        <f t="shared" si="22"/>
        <v>2257.1999999999998</v>
      </c>
      <c r="L300" s="13">
        <v>0</v>
      </c>
      <c r="M300" s="13">
        <v>542.70083333333298</v>
      </c>
      <c r="N300" s="14">
        <f t="shared" si="23"/>
        <v>307.8</v>
      </c>
      <c r="O300" s="15">
        <v>27</v>
      </c>
      <c r="P300" s="16">
        <f t="shared" si="24"/>
        <v>0.240430991198535</v>
      </c>
      <c r="Q300" s="86" t="str">
        <f t="shared" si="25"/>
        <v>High then 10%</v>
      </c>
      <c r="R300" s="86" t="str">
        <f t="shared" si="26"/>
        <v>High Then 20%</v>
      </c>
    </row>
    <row r="301" spans="1:18" ht="15" customHeight="1">
      <c r="A301" s="86" t="s">
        <v>17</v>
      </c>
      <c r="B301" s="87" t="s">
        <v>1948</v>
      </c>
      <c r="C301" s="6" t="s">
        <v>1016</v>
      </c>
      <c r="D301" s="6" t="s">
        <v>1017</v>
      </c>
      <c r="E301" s="6" t="s">
        <v>3</v>
      </c>
      <c r="F301" s="6" t="s">
        <v>16</v>
      </c>
      <c r="G301" s="6" t="s">
        <v>427</v>
      </c>
      <c r="H301" s="6" t="s">
        <v>18</v>
      </c>
      <c r="I301" s="6" t="s">
        <v>993</v>
      </c>
      <c r="J301" s="12">
        <v>900</v>
      </c>
      <c r="K301" s="12">
        <f t="shared" si="22"/>
        <v>792</v>
      </c>
      <c r="L301" s="13">
        <v>0</v>
      </c>
      <c r="M301" s="13">
        <v>162.29</v>
      </c>
      <c r="N301" s="14">
        <f t="shared" si="23"/>
        <v>108</v>
      </c>
      <c r="O301" s="15">
        <v>10</v>
      </c>
      <c r="P301" s="16">
        <f t="shared" si="24"/>
        <v>0.20491161616161599</v>
      </c>
      <c r="Q301" s="86" t="str">
        <f t="shared" si="25"/>
        <v>High then 10%</v>
      </c>
      <c r="R301" s="86" t="str">
        <f t="shared" si="26"/>
        <v>High Then 20%</v>
      </c>
    </row>
    <row r="302" spans="1:18" ht="15" customHeight="1">
      <c r="A302" s="86" t="s">
        <v>17</v>
      </c>
      <c r="B302" s="87" t="s">
        <v>1948</v>
      </c>
      <c r="C302" s="6" t="s">
        <v>1018</v>
      </c>
      <c r="D302" s="6" t="s">
        <v>1019</v>
      </c>
      <c r="E302" s="6" t="s">
        <v>3</v>
      </c>
      <c r="F302" s="6" t="s">
        <v>16</v>
      </c>
      <c r="G302" s="6" t="s">
        <v>427</v>
      </c>
      <c r="H302" s="6" t="s">
        <v>18</v>
      </c>
      <c r="I302" s="6" t="s">
        <v>993</v>
      </c>
      <c r="J302" s="12">
        <v>1950</v>
      </c>
      <c r="K302" s="12">
        <f t="shared" si="22"/>
        <v>1716</v>
      </c>
      <c r="L302" s="13">
        <v>0</v>
      </c>
      <c r="M302" s="13">
        <v>168.34899999999999</v>
      </c>
      <c r="N302" s="14">
        <f t="shared" si="23"/>
        <v>234</v>
      </c>
      <c r="O302" s="15">
        <v>30</v>
      </c>
      <c r="P302" s="16">
        <f t="shared" si="24"/>
        <v>9.8105477855477893E-2</v>
      </c>
      <c r="Q302" s="86" t="str">
        <f t="shared" si="25"/>
        <v>Low Then 10%</v>
      </c>
      <c r="R302" s="86" t="str">
        <f t="shared" si="26"/>
        <v>Low Then 20%</v>
      </c>
    </row>
    <row r="303" spans="1:18" ht="15" customHeight="1">
      <c r="A303" s="86" t="s">
        <v>17</v>
      </c>
      <c r="B303" s="87" t="s">
        <v>1948</v>
      </c>
      <c r="C303" s="6" t="s">
        <v>1020</v>
      </c>
      <c r="D303" s="6" t="s">
        <v>1021</v>
      </c>
      <c r="E303" s="6" t="s">
        <v>3</v>
      </c>
      <c r="F303" s="6" t="s">
        <v>16</v>
      </c>
      <c r="G303" s="6" t="s">
        <v>427</v>
      </c>
      <c r="H303" s="6" t="s">
        <v>18</v>
      </c>
      <c r="I303" s="6" t="s">
        <v>993</v>
      </c>
      <c r="J303" s="12">
        <v>3990</v>
      </c>
      <c r="K303" s="12">
        <f t="shared" si="22"/>
        <v>3511.4315999999999</v>
      </c>
      <c r="L303" s="13">
        <v>1.93</v>
      </c>
      <c r="M303" s="13">
        <v>593.78</v>
      </c>
      <c r="N303" s="14">
        <f t="shared" si="23"/>
        <v>478.5684</v>
      </c>
      <c r="O303" s="15">
        <v>38</v>
      </c>
      <c r="P303" s="16">
        <f t="shared" si="24"/>
        <v>0.16909912185104201</v>
      </c>
      <c r="Q303" s="86" t="str">
        <f t="shared" si="25"/>
        <v>High then 10%</v>
      </c>
      <c r="R303" s="86" t="str">
        <f t="shared" si="26"/>
        <v>Low Then 20%</v>
      </c>
    </row>
    <row r="304" spans="1:18" ht="15" customHeight="1">
      <c r="A304" s="86" t="s">
        <v>17</v>
      </c>
      <c r="B304" s="87" t="s">
        <v>1948</v>
      </c>
      <c r="C304" s="6" t="s">
        <v>1022</v>
      </c>
      <c r="D304" s="6" t="s">
        <v>1023</v>
      </c>
      <c r="E304" s="6" t="s">
        <v>3</v>
      </c>
      <c r="F304" s="6" t="s">
        <v>16</v>
      </c>
      <c r="G304" s="6" t="s">
        <v>427</v>
      </c>
      <c r="H304" s="6" t="s">
        <v>18</v>
      </c>
      <c r="I304" s="6" t="s">
        <v>993</v>
      </c>
      <c r="J304" s="12">
        <v>2040</v>
      </c>
      <c r="K304" s="12">
        <f t="shared" si="22"/>
        <v>1795.2</v>
      </c>
      <c r="L304" s="13">
        <v>0</v>
      </c>
      <c r="M304" s="13">
        <v>270.82666666666699</v>
      </c>
      <c r="N304" s="14">
        <f t="shared" si="23"/>
        <v>244.8</v>
      </c>
      <c r="O304" s="15">
        <v>24</v>
      </c>
      <c r="P304" s="16">
        <f t="shared" si="24"/>
        <v>0.15086155674391</v>
      </c>
      <c r="Q304" s="86" t="str">
        <f t="shared" si="25"/>
        <v>High then 10%</v>
      </c>
      <c r="R304" s="86" t="str">
        <f t="shared" si="26"/>
        <v>Low Then 20%</v>
      </c>
    </row>
    <row r="305" spans="1:18" ht="15" customHeight="1">
      <c r="A305" s="86" t="s">
        <v>17</v>
      </c>
      <c r="B305" s="87" t="s">
        <v>1948</v>
      </c>
      <c r="C305" s="6" t="s">
        <v>1024</v>
      </c>
      <c r="D305" s="6" t="s">
        <v>1025</v>
      </c>
      <c r="E305" s="6" t="s">
        <v>3</v>
      </c>
      <c r="F305" s="6" t="s">
        <v>16</v>
      </c>
      <c r="G305" s="6" t="s">
        <v>427</v>
      </c>
      <c r="H305" s="6" t="s">
        <v>18</v>
      </c>
      <c r="I305" s="6" t="s">
        <v>993</v>
      </c>
      <c r="J305" s="12">
        <v>3995</v>
      </c>
      <c r="K305" s="12">
        <f t="shared" si="22"/>
        <v>3524.2220000000002</v>
      </c>
      <c r="L305" s="13">
        <v>71.849999999999994</v>
      </c>
      <c r="M305" s="13">
        <v>1040.5616666666699</v>
      </c>
      <c r="N305" s="14">
        <f t="shared" si="23"/>
        <v>470.77800000000002</v>
      </c>
      <c r="O305" s="15">
        <v>47</v>
      </c>
      <c r="P305" s="16">
        <f t="shared" si="24"/>
        <v>0.29525996565104901</v>
      </c>
      <c r="Q305" s="86" t="str">
        <f t="shared" si="25"/>
        <v>High then 10%</v>
      </c>
      <c r="R305" s="86" t="str">
        <f t="shared" si="26"/>
        <v>High Then 20%</v>
      </c>
    </row>
    <row r="306" spans="1:18" ht="15" customHeight="1">
      <c r="A306" s="86" t="s">
        <v>17</v>
      </c>
      <c r="B306" s="87" t="s">
        <v>1948</v>
      </c>
      <c r="C306" s="8" t="s">
        <v>1024</v>
      </c>
      <c r="D306" s="8" t="s">
        <v>1025</v>
      </c>
      <c r="E306" s="8" t="s">
        <v>3</v>
      </c>
      <c r="F306" s="6" t="s">
        <v>16</v>
      </c>
      <c r="G306" s="6" t="s">
        <v>429</v>
      </c>
      <c r="H306" s="6" t="s">
        <v>18</v>
      </c>
      <c r="I306" s="6" t="s">
        <v>993</v>
      </c>
      <c r="J306" s="12">
        <v>5610</v>
      </c>
      <c r="K306" s="12">
        <f t="shared" si="22"/>
        <v>4939.8599999999997</v>
      </c>
      <c r="L306" s="13">
        <v>25.5</v>
      </c>
      <c r="M306" s="13">
        <v>1387.2765533910499</v>
      </c>
      <c r="N306" s="14">
        <f t="shared" si="23"/>
        <v>670.14</v>
      </c>
      <c r="O306" s="15">
        <v>66</v>
      </c>
      <c r="P306" s="16">
        <f t="shared" si="24"/>
        <v>0.28083317207189101</v>
      </c>
      <c r="Q306" s="86" t="str">
        <f t="shared" si="25"/>
        <v>High then 10%</v>
      </c>
      <c r="R306" s="86" t="str">
        <f t="shared" si="26"/>
        <v>High Then 20%</v>
      </c>
    </row>
    <row r="307" spans="1:18" ht="15" customHeight="1">
      <c r="A307" s="86" t="s">
        <v>17</v>
      </c>
      <c r="B307" s="87" t="s">
        <v>1948</v>
      </c>
      <c r="C307" s="6" t="s">
        <v>1026</v>
      </c>
      <c r="D307" s="6" t="s">
        <v>1027</v>
      </c>
      <c r="E307" s="6" t="s">
        <v>3</v>
      </c>
      <c r="F307" s="6" t="s">
        <v>16</v>
      </c>
      <c r="G307" s="6" t="s">
        <v>427</v>
      </c>
      <c r="H307" s="6" t="s">
        <v>18</v>
      </c>
      <c r="I307" s="6" t="s">
        <v>993</v>
      </c>
      <c r="J307" s="12">
        <v>3565</v>
      </c>
      <c r="K307" s="12">
        <f t="shared" si="22"/>
        <v>3137.2</v>
      </c>
      <c r="L307" s="13">
        <v>0</v>
      </c>
      <c r="M307" s="13">
        <v>820.84833333333302</v>
      </c>
      <c r="N307" s="14">
        <f t="shared" si="23"/>
        <v>427.8</v>
      </c>
      <c r="O307" s="15">
        <v>31</v>
      </c>
      <c r="P307" s="16">
        <f t="shared" si="24"/>
        <v>0.26164998512474003</v>
      </c>
      <c r="Q307" s="86" t="str">
        <f t="shared" si="25"/>
        <v>High then 10%</v>
      </c>
      <c r="R307" s="86" t="str">
        <f t="shared" si="26"/>
        <v>High Then 20%</v>
      </c>
    </row>
    <row r="308" spans="1:18" ht="15" customHeight="1">
      <c r="A308" s="86" t="s">
        <v>17</v>
      </c>
      <c r="B308" s="87" t="s">
        <v>1948</v>
      </c>
      <c r="C308" s="6" t="s">
        <v>1028</v>
      </c>
      <c r="D308" s="6" t="s">
        <v>1029</v>
      </c>
      <c r="E308" s="6" t="s">
        <v>3</v>
      </c>
      <c r="F308" s="6" t="s">
        <v>16</v>
      </c>
      <c r="G308" s="6" t="s">
        <v>427</v>
      </c>
      <c r="H308" s="6" t="s">
        <v>18</v>
      </c>
      <c r="I308" s="6" t="s">
        <v>993</v>
      </c>
      <c r="J308" s="12">
        <v>1170</v>
      </c>
      <c r="K308" s="12">
        <f t="shared" si="22"/>
        <v>1029.5999999999999</v>
      </c>
      <c r="L308" s="13">
        <v>0</v>
      </c>
      <c r="M308" s="13">
        <v>414.01</v>
      </c>
      <c r="N308" s="14">
        <f t="shared" si="23"/>
        <v>140.4</v>
      </c>
      <c r="O308" s="15">
        <v>9</v>
      </c>
      <c r="P308" s="16">
        <f t="shared" si="24"/>
        <v>0.40210761460761502</v>
      </c>
      <c r="Q308" s="86" t="str">
        <f t="shared" si="25"/>
        <v>High then 10%</v>
      </c>
      <c r="R308" s="86" t="str">
        <f t="shared" si="26"/>
        <v>High Then 20%</v>
      </c>
    </row>
    <row r="309" spans="1:18" ht="15" customHeight="1">
      <c r="A309" s="86" t="s">
        <v>17</v>
      </c>
      <c r="B309" s="87" t="s">
        <v>1948</v>
      </c>
      <c r="C309" s="8" t="s">
        <v>1028</v>
      </c>
      <c r="D309" s="8" t="s">
        <v>1029</v>
      </c>
      <c r="E309" s="8" t="s">
        <v>3</v>
      </c>
      <c r="F309" s="6" t="s">
        <v>16</v>
      </c>
      <c r="G309" s="6" t="s">
        <v>429</v>
      </c>
      <c r="H309" s="6" t="s">
        <v>18</v>
      </c>
      <c r="I309" s="6" t="s">
        <v>993</v>
      </c>
      <c r="J309" s="12">
        <v>650</v>
      </c>
      <c r="K309" s="12">
        <f t="shared" si="22"/>
        <v>572</v>
      </c>
      <c r="L309" s="13">
        <v>0</v>
      </c>
      <c r="M309" s="13">
        <v>149.37</v>
      </c>
      <c r="N309" s="14">
        <f t="shared" si="23"/>
        <v>78</v>
      </c>
      <c r="O309" s="15">
        <v>5</v>
      </c>
      <c r="P309" s="16">
        <f t="shared" si="24"/>
        <v>0.261136363636364</v>
      </c>
      <c r="Q309" s="86" t="str">
        <f t="shared" si="25"/>
        <v>High then 10%</v>
      </c>
      <c r="R309" s="86" t="str">
        <f t="shared" si="26"/>
        <v>High Then 20%</v>
      </c>
    </row>
    <row r="310" spans="1:18" ht="15" customHeight="1">
      <c r="A310" s="86" t="s">
        <v>17</v>
      </c>
      <c r="B310" s="87" t="s">
        <v>1948</v>
      </c>
      <c r="C310" s="6" t="s">
        <v>1030</v>
      </c>
      <c r="D310" s="6" t="s">
        <v>1031</v>
      </c>
      <c r="E310" s="6" t="s">
        <v>3</v>
      </c>
      <c r="F310" s="6" t="s">
        <v>16</v>
      </c>
      <c r="G310" s="6" t="s">
        <v>43</v>
      </c>
      <c r="H310" s="6" t="s">
        <v>18</v>
      </c>
      <c r="I310" s="6" t="s">
        <v>1032</v>
      </c>
      <c r="J310" s="12">
        <v>2700</v>
      </c>
      <c r="K310" s="12">
        <f t="shared" si="22"/>
        <v>2376</v>
      </c>
      <c r="L310" s="13">
        <v>0</v>
      </c>
      <c r="M310" s="13">
        <v>956.47</v>
      </c>
      <c r="N310" s="14">
        <f t="shared" si="23"/>
        <v>324</v>
      </c>
      <c r="O310" s="15">
        <v>4</v>
      </c>
      <c r="P310" s="16">
        <f t="shared" si="24"/>
        <v>0.40255471380471403</v>
      </c>
      <c r="Q310" s="86" t="str">
        <f t="shared" si="25"/>
        <v>High then 10%</v>
      </c>
      <c r="R310" s="86" t="str">
        <f t="shared" si="26"/>
        <v>High Then 20%</v>
      </c>
    </row>
    <row r="311" spans="1:18" ht="15" customHeight="1">
      <c r="A311" s="86" t="s">
        <v>17</v>
      </c>
      <c r="B311" s="87" t="s">
        <v>1948</v>
      </c>
      <c r="C311" s="6" t="s">
        <v>1033</v>
      </c>
      <c r="D311" s="6" t="s">
        <v>1034</v>
      </c>
      <c r="E311" s="6" t="s">
        <v>3</v>
      </c>
      <c r="F311" s="6" t="s">
        <v>16</v>
      </c>
      <c r="G311" s="6" t="s">
        <v>43</v>
      </c>
      <c r="H311" s="6" t="s">
        <v>18</v>
      </c>
      <c r="I311" s="6" t="s">
        <v>1032</v>
      </c>
      <c r="J311" s="12">
        <v>4350</v>
      </c>
      <c r="K311" s="12">
        <f t="shared" si="22"/>
        <v>3828</v>
      </c>
      <c r="L311" s="13">
        <v>0</v>
      </c>
      <c r="M311" s="13">
        <v>835.368333333333</v>
      </c>
      <c r="N311" s="14">
        <f t="shared" si="23"/>
        <v>522</v>
      </c>
      <c r="O311" s="15">
        <v>30</v>
      </c>
      <c r="P311" s="16">
        <f t="shared" si="24"/>
        <v>0.21822579240682699</v>
      </c>
      <c r="Q311" s="86" t="str">
        <f t="shared" si="25"/>
        <v>High then 10%</v>
      </c>
      <c r="R311" s="86" t="str">
        <f t="shared" si="26"/>
        <v>High Then 20%</v>
      </c>
    </row>
    <row r="312" spans="1:18" ht="15" customHeight="1">
      <c r="A312" s="86" t="s">
        <v>17</v>
      </c>
      <c r="B312" s="87" t="s">
        <v>1948</v>
      </c>
      <c r="C312" s="6" t="s">
        <v>1035</v>
      </c>
      <c r="D312" s="6" t="s">
        <v>1036</v>
      </c>
      <c r="E312" s="6" t="s">
        <v>3</v>
      </c>
      <c r="F312" s="6" t="s">
        <v>16</v>
      </c>
      <c r="G312" s="6" t="s">
        <v>1037</v>
      </c>
      <c r="H312" s="6" t="s">
        <v>18</v>
      </c>
      <c r="I312" s="6" t="s">
        <v>1032</v>
      </c>
      <c r="J312" s="12">
        <v>660</v>
      </c>
      <c r="K312" s="12">
        <f t="shared" si="22"/>
        <v>588.72</v>
      </c>
      <c r="L312" s="13">
        <v>66</v>
      </c>
      <c r="M312" s="13">
        <v>91.26</v>
      </c>
      <c r="N312" s="14">
        <f t="shared" si="23"/>
        <v>71.28</v>
      </c>
      <c r="O312" s="15">
        <v>6</v>
      </c>
      <c r="P312" s="16">
        <f t="shared" si="24"/>
        <v>0.15501426824296799</v>
      </c>
      <c r="Q312" s="86" t="str">
        <f t="shared" si="25"/>
        <v>High then 10%</v>
      </c>
      <c r="R312" s="86" t="str">
        <f t="shared" si="26"/>
        <v>Low Then 20%</v>
      </c>
    </row>
    <row r="313" spans="1:18" ht="15" customHeight="1">
      <c r="A313" s="86" t="s">
        <v>17</v>
      </c>
      <c r="B313" s="87" t="s">
        <v>1948</v>
      </c>
      <c r="C313" s="6" t="s">
        <v>1038</v>
      </c>
      <c r="D313" s="6" t="s">
        <v>1039</v>
      </c>
      <c r="E313" s="6" t="s">
        <v>3</v>
      </c>
      <c r="F313" s="6" t="s">
        <v>16</v>
      </c>
      <c r="G313" s="6" t="s">
        <v>43</v>
      </c>
      <c r="H313" s="6" t="s">
        <v>18</v>
      </c>
      <c r="I313" s="6" t="s">
        <v>1032</v>
      </c>
      <c r="J313" s="12">
        <v>13110</v>
      </c>
      <c r="K313" s="12">
        <f t="shared" si="22"/>
        <v>11546.5008</v>
      </c>
      <c r="L313" s="13">
        <v>80.84</v>
      </c>
      <c r="M313" s="13">
        <v>1984.7159622909801</v>
      </c>
      <c r="N313" s="14">
        <f t="shared" si="23"/>
        <v>1563.4992</v>
      </c>
      <c r="O313" s="15">
        <v>138</v>
      </c>
      <c r="P313" s="16">
        <f t="shared" si="24"/>
        <v>0.17188895550857999</v>
      </c>
      <c r="Q313" s="86" t="str">
        <f t="shared" si="25"/>
        <v>High then 10%</v>
      </c>
      <c r="R313" s="86" t="str">
        <f t="shared" si="26"/>
        <v>Low Then 20%</v>
      </c>
    </row>
    <row r="314" spans="1:18" ht="15" customHeight="1">
      <c r="A314" s="86" t="s">
        <v>17</v>
      </c>
      <c r="B314" s="87" t="s">
        <v>1948</v>
      </c>
      <c r="C314" s="6" t="s">
        <v>1040</v>
      </c>
      <c r="D314" s="6" t="s">
        <v>1041</v>
      </c>
      <c r="E314" s="6" t="s">
        <v>3</v>
      </c>
      <c r="F314" s="6" t="s">
        <v>16</v>
      </c>
      <c r="G314" s="6" t="s">
        <v>43</v>
      </c>
      <c r="H314" s="6" t="s">
        <v>18</v>
      </c>
      <c r="I314" s="6" t="s">
        <v>1032</v>
      </c>
      <c r="J314" s="12">
        <v>5180</v>
      </c>
      <c r="K314" s="12">
        <f t="shared" si="22"/>
        <v>4558.3999999999996</v>
      </c>
      <c r="L314" s="13">
        <v>0</v>
      </c>
      <c r="M314" s="13">
        <v>1238.0899999999999</v>
      </c>
      <c r="N314" s="14">
        <f t="shared" si="23"/>
        <v>621.6</v>
      </c>
      <c r="O314" s="15">
        <v>37</v>
      </c>
      <c r="P314" s="16">
        <f t="shared" si="24"/>
        <v>0.27160626535626498</v>
      </c>
      <c r="Q314" s="86" t="str">
        <f t="shared" si="25"/>
        <v>High then 10%</v>
      </c>
      <c r="R314" s="86" t="str">
        <f t="shared" si="26"/>
        <v>High Then 20%</v>
      </c>
    </row>
    <row r="315" spans="1:18" ht="15" customHeight="1">
      <c r="A315" s="86" t="s">
        <v>17</v>
      </c>
      <c r="B315" s="87" t="s">
        <v>1948</v>
      </c>
      <c r="C315" s="6" t="s">
        <v>1042</v>
      </c>
      <c r="D315" s="6" t="s">
        <v>1043</v>
      </c>
      <c r="E315" s="6" t="s">
        <v>3</v>
      </c>
      <c r="F315" s="6" t="s">
        <v>16</v>
      </c>
      <c r="G315" s="6" t="s">
        <v>43</v>
      </c>
      <c r="H315" s="6" t="s">
        <v>18</v>
      </c>
      <c r="I315" s="6" t="s">
        <v>1032</v>
      </c>
      <c r="J315" s="12">
        <v>15500</v>
      </c>
      <c r="K315" s="12">
        <f t="shared" si="22"/>
        <v>13651.265600000001</v>
      </c>
      <c r="L315" s="13">
        <v>93.88</v>
      </c>
      <c r="M315" s="13">
        <v>2876.93</v>
      </c>
      <c r="N315" s="14">
        <f t="shared" si="23"/>
        <v>1848.7344000000001</v>
      </c>
      <c r="O315" s="15">
        <v>100</v>
      </c>
      <c r="P315" s="16">
        <f t="shared" si="24"/>
        <v>0.21074456276053999</v>
      </c>
      <c r="Q315" s="86" t="str">
        <f t="shared" si="25"/>
        <v>High then 10%</v>
      </c>
      <c r="R315" s="86" t="str">
        <f t="shared" si="26"/>
        <v>High Then 20%</v>
      </c>
    </row>
    <row r="316" spans="1:18" ht="15" customHeight="1">
      <c r="A316" s="86" t="s">
        <v>17</v>
      </c>
      <c r="B316" s="87" t="s">
        <v>1948</v>
      </c>
      <c r="C316" s="6" t="s">
        <v>1044</v>
      </c>
      <c r="D316" s="6" t="s">
        <v>1045</v>
      </c>
      <c r="E316" s="6" t="s">
        <v>3</v>
      </c>
      <c r="F316" s="6" t="s">
        <v>16</v>
      </c>
      <c r="G316" s="6" t="s">
        <v>43</v>
      </c>
      <c r="H316" s="6" t="s">
        <v>18</v>
      </c>
      <c r="I316" s="6" t="s">
        <v>1032</v>
      </c>
      <c r="J316" s="12">
        <v>13570</v>
      </c>
      <c r="K316" s="12">
        <f t="shared" si="22"/>
        <v>11941.6</v>
      </c>
      <c r="L316" s="13">
        <v>0</v>
      </c>
      <c r="M316" s="13">
        <v>4287.2953333333298</v>
      </c>
      <c r="N316" s="14">
        <f t="shared" si="23"/>
        <v>1628.4</v>
      </c>
      <c r="O316" s="15">
        <v>46</v>
      </c>
      <c r="P316" s="16">
        <f t="shared" si="24"/>
        <v>0.35902185078493098</v>
      </c>
      <c r="Q316" s="86" t="str">
        <f t="shared" si="25"/>
        <v>High then 10%</v>
      </c>
      <c r="R316" s="86" t="str">
        <f t="shared" si="26"/>
        <v>High Then 20%</v>
      </c>
    </row>
    <row r="317" spans="1:18" ht="15" customHeight="1">
      <c r="A317" s="86" t="s">
        <v>17</v>
      </c>
      <c r="B317" s="87" t="s">
        <v>1948</v>
      </c>
      <c r="C317" s="6" t="s">
        <v>1046</v>
      </c>
      <c r="D317" s="6" t="s">
        <v>1047</v>
      </c>
      <c r="E317" s="6" t="s">
        <v>3</v>
      </c>
      <c r="F317" s="6" t="s">
        <v>16</v>
      </c>
      <c r="G317" s="6" t="s">
        <v>43</v>
      </c>
      <c r="H317" s="6" t="s">
        <v>18</v>
      </c>
      <c r="I317" s="6" t="s">
        <v>1032</v>
      </c>
      <c r="J317" s="12">
        <v>12690</v>
      </c>
      <c r="K317" s="12">
        <f t="shared" si="22"/>
        <v>11167.3608</v>
      </c>
      <c r="L317" s="13">
        <v>1.34</v>
      </c>
      <c r="M317" s="13">
        <v>3970.7559999999999</v>
      </c>
      <c r="N317" s="14">
        <f t="shared" si="23"/>
        <v>1522.6392000000001</v>
      </c>
      <c r="O317" s="15">
        <v>54</v>
      </c>
      <c r="P317" s="16">
        <f t="shared" si="24"/>
        <v>0.35556798702160702</v>
      </c>
      <c r="Q317" s="86" t="str">
        <f t="shared" si="25"/>
        <v>High then 10%</v>
      </c>
      <c r="R317" s="86" t="str">
        <f t="shared" si="26"/>
        <v>High Then 20%</v>
      </c>
    </row>
    <row r="318" spans="1:18" ht="15" customHeight="1">
      <c r="A318" s="86" t="s">
        <v>17</v>
      </c>
      <c r="B318" s="87" t="s">
        <v>1948</v>
      </c>
      <c r="C318" s="6" t="s">
        <v>1048</v>
      </c>
      <c r="D318" s="6" t="s">
        <v>1049</v>
      </c>
      <c r="E318" s="6" t="s">
        <v>3</v>
      </c>
      <c r="F318" s="6" t="s">
        <v>16</v>
      </c>
      <c r="G318" s="6" t="s">
        <v>43</v>
      </c>
      <c r="H318" s="6" t="s">
        <v>18</v>
      </c>
      <c r="I318" s="6" t="s">
        <v>1032</v>
      </c>
      <c r="J318" s="12">
        <v>9800</v>
      </c>
      <c r="K318" s="12">
        <f t="shared" si="22"/>
        <v>8624</v>
      </c>
      <c r="L318" s="13">
        <v>0</v>
      </c>
      <c r="M318" s="13">
        <v>2289.17133333333</v>
      </c>
      <c r="N318" s="14">
        <f t="shared" si="23"/>
        <v>1176</v>
      </c>
      <c r="O318" s="15">
        <v>70</v>
      </c>
      <c r="P318" s="16">
        <f t="shared" si="24"/>
        <v>0.265441944959802</v>
      </c>
      <c r="Q318" s="86" t="str">
        <f t="shared" si="25"/>
        <v>High then 10%</v>
      </c>
      <c r="R318" s="86" t="str">
        <f t="shared" si="26"/>
        <v>High Then 20%</v>
      </c>
    </row>
    <row r="319" spans="1:18" ht="15" customHeight="1">
      <c r="A319" s="86" t="s">
        <v>17</v>
      </c>
      <c r="B319" s="87" t="s">
        <v>1948</v>
      </c>
      <c r="C319" s="6" t="s">
        <v>1050</v>
      </c>
      <c r="D319" s="6" t="s">
        <v>1051</v>
      </c>
      <c r="E319" s="6" t="s">
        <v>3</v>
      </c>
      <c r="F319" s="6" t="s">
        <v>16</v>
      </c>
      <c r="G319" s="6" t="s">
        <v>43</v>
      </c>
      <c r="H319" s="6" t="s">
        <v>18</v>
      </c>
      <c r="I319" s="6" t="s">
        <v>1032</v>
      </c>
      <c r="J319" s="12">
        <v>8820</v>
      </c>
      <c r="K319" s="12">
        <f t="shared" si="22"/>
        <v>7761.6</v>
      </c>
      <c r="L319" s="13">
        <v>0</v>
      </c>
      <c r="M319" s="13">
        <v>1856.55923076923</v>
      </c>
      <c r="N319" s="14">
        <f t="shared" si="23"/>
        <v>1058.4000000000001</v>
      </c>
      <c r="O319" s="15">
        <v>49</v>
      </c>
      <c r="P319" s="16">
        <f t="shared" si="24"/>
        <v>0.23919800437657601</v>
      </c>
      <c r="Q319" s="86" t="str">
        <f t="shared" si="25"/>
        <v>High then 10%</v>
      </c>
      <c r="R319" s="86" t="str">
        <f t="shared" si="26"/>
        <v>High Then 20%</v>
      </c>
    </row>
    <row r="320" spans="1:18" ht="15" customHeight="1">
      <c r="A320" s="86" t="s">
        <v>17</v>
      </c>
      <c r="B320" s="87" t="s">
        <v>1948</v>
      </c>
      <c r="C320" s="6" t="s">
        <v>1052</v>
      </c>
      <c r="D320" s="6" t="s">
        <v>1053</v>
      </c>
      <c r="E320" s="6" t="s">
        <v>3</v>
      </c>
      <c r="F320" s="6" t="s">
        <v>16</v>
      </c>
      <c r="G320" s="6" t="s">
        <v>43</v>
      </c>
      <c r="H320" s="6" t="s">
        <v>18</v>
      </c>
      <c r="I320" s="6" t="s">
        <v>1032</v>
      </c>
      <c r="J320" s="12">
        <v>24725</v>
      </c>
      <c r="K320" s="12">
        <f t="shared" si="22"/>
        <v>21774.035599999999</v>
      </c>
      <c r="L320" s="13">
        <v>133.63</v>
      </c>
      <c r="M320" s="13">
        <v>3975.55778202909</v>
      </c>
      <c r="N320" s="14">
        <f t="shared" si="23"/>
        <v>2950.9643999999998</v>
      </c>
      <c r="O320" s="15">
        <v>215</v>
      </c>
      <c r="P320" s="16">
        <f t="shared" si="24"/>
        <v>0.182582496651612</v>
      </c>
      <c r="Q320" s="86" t="str">
        <f t="shared" si="25"/>
        <v>High then 10%</v>
      </c>
      <c r="R320" s="86" t="str">
        <f t="shared" si="26"/>
        <v>Low Then 20%</v>
      </c>
    </row>
    <row r="321" spans="1:18" ht="15" customHeight="1">
      <c r="A321" s="86" t="s">
        <v>17</v>
      </c>
      <c r="B321" s="87" t="s">
        <v>1948</v>
      </c>
      <c r="C321" s="6" t="s">
        <v>1054</v>
      </c>
      <c r="D321" s="6" t="s">
        <v>1055</v>
      </c>
      <c r="E321" s="6" t="s">
        <v>3</v>
      </c>
      <c r="F321" s="6" t="s">
        <v>16</v>
      </c>
      <c r="G321" s="6" t="s">
        <v>43</v>
      </c>
      <c r="H321" s="6" t="s">
        <v>18</v>
      </c>
      <c r="I321" s="6" t="s">
        <v>1032</v>
      </c>
      <c r="J321" s="12">
        <v>2625</v>
      </c>
      <c r="K321" s="12">
        <f t="shared" si="22"/>
        <v>2310</v>
      </c>
      <c r="L321" s="13">
        <v>0</v>
      </c>
      <c r="M321" s="13">
        <v>1242.74</v>
      </c>
      <c r="N321" s="14">
        <f t="shared" si="23"/>
        <v>315</v>
      </c>
      <c r="O321" s="15">
        <v>15</v>
      </c>
      <c r="P321" s="16">
        <f t="shared" si="24"/>
        <v>0.53798268398268401</v>
      </c>
      <c r="Q321" s="86" t="str">
        <f t="shared" si="25"/>
        <v>High then 10%</v>
      </c>
      <c r="R321" s="86" t="str">
        <f t="shared" si="26"/>
        <v>High Then 20%</v>
      </c>
    </row>
    <row r="322" spans="1:18" ht="15" customHeight="1">
      <c r="A322" s="86" t="s">
        <v>17</v>
      </c>
      <c r="B322" s="87" t="s">
        <v>1948</v>
      </c>
      <c r="C322" s="6" t="s">
        <v>1056</v>
      </c>
      <c r="D322" s="6" t="s">
        <v>1057</v>
      </c>
      <c r="E322" s="6" t="s">
        <v>3</v>
      </c>
      <c r="F322" s="6" t="s">
        <v>16</v>
      </c>
      <c r="G322" s="6" t="s">
        <v>427</v>
      </c>
      <c r="H322" s="6" t="s">
        <v>18</v>
      </c>
      <c r="I322" s="6" t="s">
        <v>1058</v>
      </c>
      <c r="J322" s="12">
        <v>1520</v>
      </c>
      <c r="K322" s="12">
        <f t="shared" si="22"/>
        <v>1341.02</v>
      </c>
      <c r="L322" s="13">
        <v>28.5</v>
      </c>
      <c r="M322" s="13">
        <v>175.05</v>
      </c>
      <c r="N322" s="14">
        <f t="shared" si="23"/>
        <v>178.98</v>
      </c>
      <c r="O322" s="15">
        <v>16</v>
      </c>
      <c r="P322" s="16">
        <f t="shared" si="24"/>
        <v>0.13053496592146299</v>
      </c>
      <c r="Q322" s="86" t="str">
        <f t="shared" si="25"/>
        <v>High then 10%</v>
      </c>
      <c r="R322" s="86" t="str">
        <f t="shared" si="26"/>
        <v>Low Then 20%</v>
      </c>
    </row>
    <row r="323" spans="1:18" ht="15" customHeight="1">
      <c r="A323" s="86" t="s">
        <v>17</v>
      </c>
      <c r="B323" s="87" t="s">
        <v>1948</v>
      </c>
      <c r="C323" s="6" t="s">
        <v>1059</v>
      </c>
      <c r="D323" s="6" t="s">
        <v>1060</v>
      </c>
      <c r="E323" s="6" t="s">
        <v>3</v>
      </c>
      <c r="F323" s="6" t="s">
        <v>16</v>
      </c>
      <c r="G323" s="6" t="s">
        <v>427</v>
      </c>
      <c r="H323" s="6" t="s">
        <v>18</v>
      </c>
      <c r="I323" s="6" t="s">
        <v>1058</v>
      </c>
      <c r="J323" s="12">
        <v>665</v>
      </c>
      <c r="K323" s="12">
        <f t="shared" ref="K323:K386" si="27">J323-N323</f>
        <v>585.26480000000004</v>
      </c>
      <c r="L323" s="13">
        <v>0.54</v>
      </c>
      <c r="M323" s="13">
        <v>58.53</v>
      </c>
      <c r="N323" s="14">
        <f t="shared" ref="N323:N386" si="28">(J323-L323)*12%</f>
        <v>79.735200000000006</v>
      </c>
      <c r="O323" s="15">
        <v>7</v>
      </c>
      <c r="P323" s="16">
        <f t="shared" ref="P323:P386" si="29">IFERROR(M323/K323,100%)</f>
        <v>0.10000601437161399</v>
      </c>
      <c r="Q323" s="86" t="str">
        <f t="shared" ref="Q323:Q386" si="30">IF(P323&gt;10%,"High then 10%","Low Then 10%")</f>
        <v>High then 10%</v>
      </c>
      <c r="R323" s="86" t="str">
        <f t="shared" ref="R323:R386" si="31">IF(P323&gt;20%,"High Then 20%","Low Then 20%")</f>
        <v>Low Then 20%</v>
      </c>
    </row>
    <row r="324" spans="1:18" ht="15" customHeight="1">
      <c r="A324" s="86" t="s">
        <v>17</v>
      </c>
      <c r="B324" s="87" t="s">
        <v>1948</v>
      </c>
      <c r="C324" s="8" t="s">
        <v>1059</v>
      </c>
      <c r="D324" s="8" t="s">
        <v>1060</v>
      </c>
      <c r="E324" s="8" t="s">
        <v>3</v>
      </c>
      <c r="F324" s="6" t="s">
        <v>16</v>
      </c>
      <c r="G324" s="6" t="s">
        <v>429</v>
      </c>
      <c r="H324" s="6" t="s">
        <v>18</v>
      </c>
      <c r="I324" s="6" t="s">
        <v>1058</v>
      </c>
      <c r="J324" s="12">
        <v>760</v>
      </c>
      <c r="K324" s="12">
        <f t="shared" si="27"/>
        <v>668.8</v>
      </c>
      <c r="L324" s="13">
        <v>0</v>
      </c>
      <c r="M324" s="13">
        <v>66.75</v>
      </c>
      <c r="N324" s="14">
        <f t="shared" si="28"/>
        <v>91.2</v>
      </c>
      <c r="O324" s="15">
        <v>8</v>
      </c>
      <c r="P324" s="16">
        <f t="shared" si="29"/>
        <v>9.9805622009569397E-2</v>
      </c>
      <c r="Q324" s="86" t="str">
        <f t="shared" si="30"/>
        <v>Low Then 10%</v>
      </c>
      <c r="R324" s="86" t="str">
        <f t="shared" si="31"/>
        <v>Low Then 20%</v>
      </c>
    </row>
    <row r="325" spans="1:18" ht="15" customHeight="1">
      <c r="A325" s="86" t="s">
        <v>17</v>
      </c>
      <c r="B325" s="87" t="s">
        <v>1948</v>
      </c>
      <c r="C325" s="6" t="s">
        <v>1061</v>
      </c>
      <c r="D325" s="6" t="s">
        <v>1062</v>
      </c>
      <c r="E325" s="6" t="s">
        <v>3</v>
      </c>
      <c r="F325" s="6" t="s">
        <v>16</v>
      </c>
      <c r="G325" s="6" t="s">
        <v>43</v>
      </c>
      <c r="H325" s="6" t="s">
        <v>18</v>
      </c>
      <c r="I325" s="6" t="s">
        <v>1058</v>
      </c>
      <c r="J325" s="12">
        <v>14175</v>
      </c>
      <c r="K325" s="12">
        <f t="shared" si="27"/>
        <v>12489.12</v>
      </c>
      <c r="L325" s="13">
        <v>126</v>
      </c>
      <c r="M325" s="13">
        <v>2167.24138888889</v>
      </c>
      <c r="N325" s="14">
        <f t="shared" si="28"/>
        <v>1685.88</v>
      </c>
      <c r="O325" s="15">
        <v>135</v>
      </c>
      <c r="P325" s="16">
        <f t="shared" si="29"/>
        <v>0.173530351929431</v>
      </c>
      <c r="Q325" s="86" t="str">
        <f t="shared" si="30"/>
        <v>High then 10%</v>
      </c>
      <c r="R325" s="86" t="str">
        <f t="shared" si="31"/>
        <v>Low Then 20%</v>
      </c>
    </row>
    <row r="326" spans="1:18" ht="15" customHeight="1">
      <c r="A326" s="86" t="s">
        <v>17</v>
      </c>
      <c r="B326" s="87" t="s">
        <v>1948</v>
      </c>
      <c r="C326" s="6" t="s">
        <v>1063</v>
      </c>
      <c r="D326" s="6" t="s">
        <v>1064</v>
      </c>
      <c r="E326" s="6" t="s">
        <v>3</v>
      </c>
      <c r="F326" s="6" t="s">
        <v>16</v>
      </c>
      <c r="G326" s="6" t="s">
        <v>427</v>
      </c>
      <c r="H326" s="6" t="s">
        <v>18</v>
      </c>
      <c r="I326" s="6" t="s">
        <v>1058</v>
      </c>
      <c r="J326" s="12">
        <v>910</v>
      </c>
      <c r="K326" s="12">
        <f t="shared" si="27"/>
        <v>800.8</v>
      </c>
      <c r="L326" s="13">
        <v>0</v>
      </c>
      <c r="M326" s="13">
        <v>256.67</v>
      </c>
      <c r="N326" s="14">
        <f t="shared" si="28"/>
        <v>109.2</v>
      </c>
      <c r="O326" s="15">
        <v>7</v>
      </c>
      <c r="P326" s="16">
        <f t="shared" si="29"/>
        <v>0.320516983016983</v>
      </c>
      <c r="Q326" s="86" t="str">
        <f t="shared" si="30"/>
        <v>High then 10%</v>
      </c>
      <c r="R326" s="86" t="str">
        <f t="shared" si="31"/>
        <v>High Then 20%</v>
      </c>
    </row>
    <row r="327" spans="1:18" ht="15" customHeight="1">
      <c r="A327" s="86" t="s">
        <v>17</v>
      </c>
      <c r="B327" s="87" t="s">
        <v>1948</v>
      </c>
      <c r="C327" s="8" t="s">
        <v>1063</v>
      </c>
      <c r="D327" s="8" t="s">
        <v>1064</v>
      </c>
      <c r="E327" s="8" t="s">
        <v>3</v>
      </c>
      <c r="F327" s="6" t="s">
        <v>16</v>
      </c>
      <c r="G327" s="6" t="s">
        <v>429</v>
      </c>
      <c r="H327" s="6" t="s">
        <v>18</v>
      </c>
      <c r="I327" s="6" t="s">
        <v>1058</v>
      </c>
      <c r="J327" s="12">
        <v>2210</v>
      </c>
      <c r="K327" s="12">
        <f t="shared" si="27"/>
        <v>1944.8</v>
      </c>
      <c r="L327" s="13">
        <v>0</v>
      </c>
      <c r="M327" s="13">
        <v>551.04666666666697</v>
      </c>
      <c r="N327" s="14">
        <f t="shared" si="28"/>
        <v>265.2</v>
      </c>
      <c r="O327" s="15">
        <v>17</v>
      </c>
      <c r="P327" s="16">
        <f t="shared" si="29"/>
        <v>0.28334361716714701</v>
      </c>
      <c r="Q327" s="86" t="str">
        <f t="shared" si="30"/>
        <v>High then 10%</v>
      </c>
      <c r="R327" s="86" t="str">
        <f t="shared" si="31"/>
        <v>High Then 20%</v>
      </c>
    </row>
    <row r="328" spans="1:18" ht="15" customHeight="1">
      <c r="A328" s="86" t="s">
        <v>17</v>
      </c>
      <c r="B328" s="87" t="s">
        <v>1948</v>
      </c>
      <c r="C328" s="6" t="s">
        <v>1065</v>
      </c>
      <c r="D328" s="6" t="s">
        <v>1066</v>
      </c>
      <c r="E328" s="6" t="s">
        <v>3</v>
      </c>
      <c r="F328" s="6" t="s">
        <v>16</v>
      </c>
      <c r="G328" s="6" t="s">
        <v>427</v>
      </c>
      <c r="H328" s="6" t="s">
        <v>18</v>
      </c>
      <c r="I328" s="6" t="s">
        <v>1058</v>
      </c>
      <c r="J328" s="12">
        <v>1890</v>
      </c>
      <c r="K328" s="12">
        <f t="shared" si="27"/>
        <v>1668.1523999999999</v>
      </c>
      <c r="L328" s="13">
        <v>41.27</v>
      </c>
      <c r="M328" s="13">
        <v>337.435</v>
      </c>
      <c r="N328" s="14">
        <f t="shared" si="28"/>
        <v>221.8476</v>
      </c>
      <c r="O328" s="15">
        <v>14</v>
      </c>
      <c r="P328" s="16">
        <f t="shared" si="29"/>
        <v>0.20228067891159099</v>
      </c>
      <c r="Q328" s="86" t="str">
        <f t="shared" si="30"/>
        <v>High then 10%</v>
      </c>
      <c r="R328" s="86" t="str">
        <f t="shared" si="31"/>
        <v>High Then 20%</v>
      </c>
    </row>
    <row r="329" spans="1:18" ht="15" customHeight="1">
      <c r="A329" s="86" t="s">
        <v>17</v>
      </c>
      <c r="B329" s="87" t="s">
        <v>1948</v>
      </c>
      <c r="C329" s="8" t="s">
        <v>1065</v>
      </c>
      <c r="D329" s="8" t="s">
        <v>1066</v>
      </c>
      <c r="E329" s="8" t="s">
        <v>3</v>
      </c>
      <c r="F329" s="6" t="s">
        <v>16</v>
      </c>
      <c r="G329" s="6" t="s">
        <v>429</v>
      </c>
      <c r="H329" s="6" t="s">
        <v>18</v>
      </c>
      <c r="I329" s="6" t="s">
        <v>1058</v>
      </c>
      <c r="J329" s="12">
        <v>3105</v>
      </c>
      <c r="K329" s="12">
        <f t="shared" si="27"/>
        <v>2742.12</v>
      </c>
      <c r="L329" s="13">
        <v>81</v>
      </c>
      <c r="M329" s="13">
        <v>545.25</v>
      </c>
      <c r="N329" s="14">
        <f t="shared" si="28"/>
        <v>362.88</v>
      </c>
      <c r="O329" s="15">
        <v>23</v>
      </c>
      <c r="P329" s="16">
        <f t="shared" si="29"/>
        <v>0.19884250142225701</v>
      </c>
      <c r="Q329" s="86" t="str">
        <f t="shared" si="30"/>
        <v>High then 10%</v>
      </c>
      <c r="R329" s="86" t="str">
        <f t="shared" si="31"/>
        <v>Low Then 20%</v>
      </c>
    </row>
    <row r="330" spans="1:18" ht="15" customHeight="1">
      <c r="A330" s="86" t="s">
        <v>17</v>
      </c>
      <c r="B330" s="87" t="s">
        <v>1948</v>
      </c>
      <c r="C330" s="6" t="s">
        <v>1067</v>
      </c>
      <c r="D330" s="6" t="s">
        <v>1068</v>
      </c>
      <c r="E330" s="6" t="s">
        <v>3</v>
      </c>
      <c r="F330" s="6" t="s">
        <v>16</v>
      </c>
      <c r="G330" s="6" t="s">
        <v>427</v>
      </c>
      <c r="H330" s="6" t="s">
        <v>18</v>
      </c>
      <c r="I330" s="6" t="s">
        <v>1058</v>
      </c>
      <c r="J330" s="12">
        <v>1995</v>
      </c>
      <c r="K330" s="12">
        <f t="shared" si="27"/>
        <v>1755.6</v>
      </c>
      <c r="L330" s="13">
        <v>0</v>
      </c>
      <c r="M330" s="13">
        <v>572.48</v>
      </c>
      <c r="N330" s="14">
        <f t="shared" si="28"/>
        <v>239.4</v>
      </c>
      <c r="O330" s="15">
        <v>7</v>
      </c>
      <c r="P330" s="16">
        <f t="shared" si="29"/>
        <v>0.32608794714057898</v>
      </c>
      <c r="Q330" s="86" t="str">
        <f t="shared" si="30"/>
        <v>High then 10%</v>
      </c>
      <c r="R330" s="86" t="str">
        <f t="shared" si="31"/>
        <v>High Then 20%</v>
      </c>
    </row>
    <row r="331" spans="1:18" ht="15" customHeight="1">
      <c r="A331" s="86" t="s">
        <v>17</v>
      </c>
      <c r="B331" s="87" t="s">
        <v>1948</v>
      </c>
      <c r="C331" s="8" t="s">
        <v>1067</v>
      </c>
      <c r="D331" s="8" t="s">
        <v>1068</v>
      </c>
      <c r="E331" s="8" t="s">
        <v>3</v>
      </c>
      <c r="F331" s="6" t="s">
        <v>16</v>
      </c>
      <c r="G331" s="6" t="s">
        <v>429</v>
      </c>
      <c r="H331" s="6" t="s">
        <v>18</v>
      </c>
      <c r="I331" s="6" t="s">
        <v>1058</v>
      </c>
      <c r="J331" s="12">
        <v>3135</v>
      </c>
      <c r="K331" s="12">
        <f t="shared" si="27"/>
        <v>2758.8</v>
      </c>
      <c r="L331" s="13">
        <v>0</v>
      </c>
      <c r="M331" s="13">
        <v>964.39</v>
      </c>
      <c r="N331" s="14">
        <f t="shared" si="28"/>
        <v>376.2</v>
      </c>
      <c r="O331" s="15">
        <v>11</v>
      </c>
      <c r="P331" s="16">
        <f t="shared" si="29"/>
        <v>0.34956865303755302</v>
      </c>
      <c r="Q331" s="86" t="str">
        <f t="shared" si="30"/>
        <v>High then 10%</v>
      </c>
      <c r="R331" s="86" t="str">
        <f t="shared" si="31"/>
        <v>High Then 20%</v>
      </c>
    </row>
    <row r="332" spans="1:18" ht="15" customHeight="1">
      <c r="A332" s="86" t="s">
        <v>17</v>
      </c>
      <c r="B332" s="87" t="s">
        <v>1948</v>
      </c>
      <c r="C332" s="6" t="s">
        <v>1069</v>
      </c>
      <c r="D332" s="6" t="s">
        <v>1070</v>
      </c>
      <c r="E332" s="6" t="s">
        <v>3</v>
      </c>
      <c r="F332" s="6" t="s">
        <v>16</v>
      </c>
      <c r="G332" s="6" t="s">
        <v>427</v>
      </c>
      <c r="H332" s="6" t="s">
        <v>18</v>
      </c>
      <c r="I332" s="6" t="s">
        <v>1058</v>
      </c>
      <c r="J332" s="12">
        <v>65</v>
      </c>
      <c r="K332" s="12">
        <f t="shared" si="27"/>
        <v>57.2</v>
      </c>
      <c r="L332" s="13">
        <v>0</v>
      </c>
      <c r="M332" s="13">
        <v>4.83</v>
      </c>
      <c r="N332" s="14">
        <f t="shared" si="28"/>
        <v>7.8</v>
      </c>
      <c r="O332" s="15">
        <v>1</v>
      </c>
      <c r="P332" s="16">
        <f t="shared" si="29"/>
        <v>8.4440559440559407E-2</v>
      </c>
      <c r="Q332" s="86" t="str">
        <f t="shared" si="30"/>
        <v>Low Then 10%</v>
      </c>
      <c r="R332" s="86" t="str">
        <f t="shared" si="31"/>
        <v>Low Then 20%</v>
      </c>
    </row>
    <row r="333" spans="1:18" ht="15" customHeight="1">
      <c r="A333" s="86" t="s">
        <v>17</v>
      </c>
      <c r="B333" s="87" t="s">
        <v>1948</v>
      </c>
      <c r="C333" s="8" t="s">
        <v>1069</v>
      </c>
      <c r="D333" s="8" t="s">
        <v>1070</v>
      </c>
      <c r="E333" s="8" t="s">
        <v>3</v>
      </c>
      <c r="F333" s="6" t="s">
        <v>16</v>
      </c>
      <c r="G333" s="6" t="s">
        <v>429</v>
      </c>
      <c r="H333" s="6" t="s">
        <v>18</v>
      </c>
      <c r="I333" s="6" t="s">
        <v>1058</v>
      </c>
      <c r="J333" s="12">
        <v>1300</v>
      </c>
      <c r="K333" s="12">
        <f t="shared" si="27"/>
        <v>1144</v>
      </c>
      <c r="L333" s="13">
        <v>0</v>
      </c>
      <c r="M333" s="13">
        <v>96.293333333333393</v>
      </c>
      <c r="N333" s="14">
        <f t="shared" si="28"/>
        <v>156</v>
      </c>
      <c r="O333" s="15">
        <v>20</v>
      </c>
      <c r="P333" s="16">
        <f t="shared" si="29"/>
        <v>8.41724941724942E-2</v>
      </c>
      <c r="Q333" s="86" t="str">
        <f t="shared" si="30"/>
        <v>Low Then 10%</v>
      </c>
      <c r="R333" s="86" t="str">
        <f t="shared" si="31"/>
        <v>Low Then 20%</v>
      </c>
    </row>
    <row r="334" spans="1:18" ht="15" customHeight="1">
      <c r="A334" s="86" t="s">
        <v>17</v>
      </c>
      <c r="B334" s="87" t="s">
        <v>1948</v>
      </c>
      <c r="C334" s="6" t="s">
        <v>1071</v>
      </c>
      <c r="D334" s="6" t="s">
        <v>1072</v>
      </c>
      <c r="E334" s="6" t="s">
        <v>3</v>
      </c>
      <c r="F334" s="6" t="s">
        <v>16</v>
      </c>
      <c r="G334" s="6" t="s">
        <v>427</v>
      </c>
      <c r="H334" s="6" t="s">
        <v>18</v>
      </c>
      <c r="I334" s="6" t="s">
        <v>1058</v>
      </c>
      <c r="J334" s="12">
        <v>2500</v>
      </c>
      <c r="K334" s="12">
        <f t="shared" si="27"/>
        <v>2201.1999999999998</v>
      </c>
      <c r="L334" s="13">
        <v>10</v>
      </c>
      <c r="M334" s="13">
        <v>437.75</v>
      </c>
      <c r="N334" s="14">
        <f t="shared" si="28"/>
        <v>298.8</v>
      </c>
      <c r="O334" s="15">
        <v>20</v>
      </c>
      <c r="P334" s="16">
        <f t="shared" si="29"/>
        <v>0.19886879883699801</v>
      </c>
      <c r="Q334" s="86" t="str">
        <f t="shared" si="30"/>
        <v>High then 10%</v>
      </c>
      <c r="R334" s="86" t="str">
        <f t="shared" si="31"/>
        <v>Low Then 20%</v>
      </c>
    </row>
    <row r="335" spans="1:18" ht="15" customHeight="1">
      <c r="A335" s="86" t="s">
        <v>17</v>
      </c>
      <c r="B335" s="87" t="s">
        <v>1948</v>
      </c>
      <c r="C335" s="8" t="s">
        <v>1071</v>
      </c>
      <c r="D335" s="8" t="s">
        <v>1072</v>
      </c>
      <c r="E335" s="8" t="s">
        <v>3</v>
      </c>
      <c r="F335" s="6" t="s">
        <v>16</v>
      </c>
      <c r="G335" s="6" t="s">
        <v>429</v>
      </c>
      <c r="H335" s="6" t="s">
        <v>18</v>
      </c>
      <c r="I335" s="6" t="s">
        <v>1058</v>
      </c>
      <c r="J335" s="12">
        <v>6125</v>
      </c>
      <c r="K335" s="12">
        <f t="shared" si="27"/>
        <v>5394.5</v>
      </c>
      <c r="L335" s="13">
        <v>37.5</v>
      </c>
      <c r="M335" s="13">
        <v>1094.7249999999999</v>
      </c>
      <c r="N335" s="14">
        <f t="shared" si="28"/>
        <v>730.5</v>
      </c>
      <c r="O335" s="15">
        <v>49</v>
      </c>
      <c r="P335" s="16">
        <f t="shared" si="29"/>
        <v>0.202933543423858</v>
      </c>
      <c r="Q335" s="86" t="str">
        <f t="shared" si="30"/>
        <v>High then 10%</v>
      </c>
      <c r="R335" s="86" t="str">
        <f t="shared" si="31"/>
        <v>High Then 20%</v>
      </c>
    </row>
    <row r="336" spans="1:18" ht="15" customHeight="1">
      <c r="A336" s="86" t="s">
        <v>17</v>
      </c>
      <c r="B336" s="87" t="s">
        <v>1948</v>
      </c>
      <c r="C336" s="6" t="s">
        <v>1073</v>
      </c>
      <c r="D336" s="6" t="s">
        <v>1074</v>
      </c>
      <c r="E336" s="6" t="s">
        <v>3</v>
      </c>
      <c r="F336" s="6" t="s">
        <v>16</v>
      </c>
      <c r="G336" s="6" t="s">
        <v>427</v>
      </c>
      <c r="H336" s="6" t="s">
        <v>18</v>
      </c>
      <c r="I336" s="6" t="s">
        <v>1058</v>
      </c>
      <c r="J336" s="12">
        <v>260</v>
      </c>
      <c r="K336" s="12">
        <f t="shared" si="27"/>
        <v>228.8</v>
      </c>
      <c r="L336" s="13">
        <v>0</v>
      </c>
      <c r="M336" s="13">
        <v>41.34</v>
      </c>
      <c r="N336" s="14">
        <f t="shared" si="28"/>
        <v>31.2</v>
      </c>
      <c r="O336" s="15">
        <v>2</v>
      </c>
      <c r="P336" s="16">
        <f t="shared" si="29"/>
        <v>0.180681818181818</v>
      </c>
      <c r="Q336" s="86" t="str">
        <f t="shared" si="30"/>
        <v>High then 10%</v>
      </c>
      <c r="R336" s="86" t="str">
        <f t="shared" si="31"/>
        <v>Low Then 20%</v>
      </c>
    </row>
    <row r="337" spans="1:18" ht="15" customHeight="1">
      <c r="A337" s="86" t="s">
        <v>17</v>
      </c>
      <c r="B337" s="87" t="s">
        <v>1948</v>
      </c>
      <c r="C337" s="8" t="s">
        <v>1073</v>
      </c>
      <c r="D337" s="8" t="s">
        <v>1074</v>
      </c>
      <c r="E337" s="8" t="s">
        <v>3</v>
      </c>
      <c r="F337" s="6" t="s">
        <v>16</v>
      </c>
      <c r="G337" s="6" t="s">
        <v>429</v>
      </c>
      <c r="H337" s="6" t="s">
        <v>18</v>
      </c>
      <c r="I337" s="6" t="s">
        <v>1058</v>
      </c>
      <c r="J337" s="12">
        <v>1300</v>
      </c>
      <c r="K337" s="12">
        <f t="shared" si="27"/>
        <v>1148.68</v>
      </c>
      <c r="L337" s="13">
        <v>39</v>
      </c>
      <c r="M337" s="13">
        <v>207.07</v>
      </c>
      <c r="N337" s="14">
        <f t="shared" si="28"/>
        <v>151.32</v>
      </c>
      <c r="O337" s="15">
        <v>10</v>
      </c>
      <c r="P337" s="16">
        <f t="shared" si="29"/>
        <v>0.180267785632204</v>
      </c>
      <c r="Q337" s="86" t="str">
        <f t="shared" si="30"/>
        <v>High then 10%</v>
      </c>
      <c r="R337" s="86" t="str">
        <f t="shared" si="31"/>
        <v>Low Then 20%</v>
      </c>
    </row>
    <row r="338" spans="1:18" ht="15" customHeight="1">
      <c r="A338" s="86" t="s">
        <v>17</v>
      </c>
      <c r="B338" s="87" t="s">
        <v>1948</v>
      </c>
      <c r="C338" s="6" t="s">
        <v>1075</v>
      </c>
      <c r="D338" s="6" t="s">
        <v>1076</v>
      </c>
      <c r="E338" s="6" t="s">
        <v>3</v>
      </c>
      <c r="F338" s="6" t="s">
        <v>16</v>
      </c>
      <c r="G338" s="6" t="s">
        <v>1037</v>
      </c>
      <c r="H338" s="6" t="s">
        <v>18</v>
      </c>
      <c r="I338" s="6" t="s">
        <v>1037</v>
      </c>
      <c r="J338" s="12">
        <v>6175</v>
      </c>
      <c r="K338" s="12">
        <f t="shared" si="27"/>
        <v>5437.42</v>
      </c>
      <c r="L338" s="13">
        <v>28.5</v>
      </c>
      <c r="M338" s="13">
        <v>937.90333333333297</v>
      </c>
      <c r="N338" s="14">
        <f t="shared" si="28"/>
        <v>737.58</v>
      </c>
      <c r="O338" s="15">
        <v>65</v>
      </c>
      <c r="P338" s="16">
        <f t="shared" si="29"/>
        <v>0.172490507140028</v>
      </c>
      <c r="Q338" s="86" t="str">
        <f t="shared" si="30"/>
        <v>High then 10%</v>
      </c>
      <c r="R338" s="86" t="str">
        <f t="shared" si="31"/>
        <v>Low Then 20%</v>
      </c>
    </row>
    <row r="339" spans="1:18" ht="15" customHeight="1">
      <c r="A339" s="86" t="s">
        <v>17</v>
      </c>
      <c r="B339" s="87" t="s">
        <v>1948</v>
      </c>
      <c r="C339" s="6" t="s">
        <v>1077</v>
      </c>
      <c r="D339" s="6" t="s">
        <v>1078</v>
      </c>
      <c r="E339" s="6" t="s">
        <v>3</v>
      </c>
      <c r="F339" s="6" t="s">
        <v>16</v>
      </c>
      <c r="G339" s="6" t="s">
        <v>1037</v>
      </c>
      <c r="H339" s="6" t="s">
        <v>18</v>
      </c>
      <c r="I339" s="6" t="s">
        <v>1037</v>
      </c>
      <c r="J339" s="12">
        <v>2750</v>
      </c>
      <c r="K339" s="12">
        <f t="shared" si="27"/>
        <v>2420</v>
      </c>
      <c r="L339" s="13">
        <v>0</v>
      </c>
      <c r="M339" s="13">
        <v>416.24</v>
      </c>
      <c r="N339" s="14">
        <f t="shared" si="28"/>
        <v>330</v>
      </c>
      <c r="O339" s="15">
        <v>22</v>
      </c>
      <c r="P339" s="16">
        <f t="shared" si="29"/>
        <v>0.17199999999999999</v>
      </c>
      <c r="Q339" s="86" t="str">
        <f t="shared" si="30"/>
        <v>High then 10%</v>
      </c>
      <c r="R339" s="86" t="str">
        <f t="shared" si="31"/>
        <v>Low Then 20%</v>
      </c>
    </row>
    <row r="340" spans="1:18" ht="15" customHeight="1">
      <c r="A340" s="86" t="s">
        <v>17</v>
      </c>
      <c r="B340" s="87" t="s">
        <v>1948</v>
      </c>
      <c r="C340" s="6" t="s">
        <v>1079</v>
      </c>
      <c r="D340" s="6" t="s">
        <v>1080</v>
      </c>
      <c r="E340" s="6" t="s">
        <v>3</v>
      </c>
      <c r="F340" s="6" t="s">
        <v>16</v>
      </c>
      <c r="G340" s="6" t="s">
        <v>1037</v>
      </c>
      <c r="H340" s="6" t="s">
        <v>18</v>
      </c>
      <c r="I340" s="6" t="s">
        <v>1037</v>
      </c>
      <c r="J340" s="12">
        <v>17510</v>
      </c>
      <c r="K340" s="12">
        <f t="shared" si="27"/>
        <v>15429.6284</v>
      </c>
      <c r="L340" s="13">
        <v>173.57</v>
      </c>
      <c r="M340" s="13">
        <v>1599.2541127004999</v>
      </c>
      <c r="N340" s="14">
        <f t="shared" si="28"/>
        <v>2080.3715999999999</v>
      </c>
      <c r="O340" s="15">
        <v>206</v>
      </c>
      <c r="P340" s="16">
        <f t="shared" si="29"/>
        <v>0.103648258483043</v>
      </c>
      <c r="Q340" s="86" t="str">
        <f t="shared" si="30"/>
        <v>High then 10%</v>
      </c>
      <c r="R340" s="86" t="str">
        <f t="shared" si="31"/>
        <v>Low Then 20%</v>
      </c>
    </row>
    <row r="341" spans="1:18" ht="15" customHeight="1">
      <c r="A341" s="86" t="s">
        <v>17</v>
      </c>
      <c r="B341" s="87" t="s">
        <v>1948</v>
      </c>
      <c r="C341" s="6" t="s">
        <v>1081</v>
      </c>
      <c r="D341" s="6" t="s">
        <v>1082</v>
      </c>
      <c r="E341" s="6" t="s">
        <v>3</v>
      </c>
      <c r="F341" s="6" t="s">
        <v>16</v>
      </c>
      <c r="G341" s="6" t="s">
        <v>1037</v>
      </c>
      <c r="H341" s="6" t="s">
        <v>18</v>
      </c>
      <c r="I341" s="6" t="s">
        <v>1037</v>
      </c>
      <c r="J341" s="12">
        <v>4050</v>
      </c>
      <c r="K341" s="12">
        <f t="shared" si="27"/>
        <v>3564</v>
      </c>
      <c r="L341" s="13">
        <v>0</v>
      </c>
      <c r="M341" s="13">
        <v>626.32500000000005</v>
      </c>
      <c r="N341" s="14">
        <f t="shared" si="28"/>
        <v>486</v>
      </c>
      <c r="O341" s="15">
        <v>45</v>
      </c>
      <c r="P341" s="16">
        <f t="shared" si="29"/>
        <v>0.175736531986532</v>
      </c>
      <c r="Q341" s="86" t="str">
        <f t="shared" si="30"/>
        <v>High then 10%</v>
      </c>
      <c r="R341" s="86" t="str">
        <f t="shared" si="31"/>
        <v>Low Then 20%</v>
      </c>
    </row>
    <row r="342" spans="1:18" ht="15" customHeight="1">
      <c r="A342" s="86" t="s">
        <v>17</v>
      </c>
      <c r="B342" s="87" t="s">
        <v>1948</v>
      </c>
      <c r="C342" s="6" t="s">
        <v>1083</v>
      </c>
      <c r="D342" s="6" t="s">
        <v>1084</v>
      </c>
      <c r="E342" s="6" t="s">
        <v>3</v>
      </c>
      <c r="F342" s="6" t="s">
        <v>16</v>
      </c>
      <c r="G342" s="6" t="s">
        <v>1037</v>
      </c>
      <c r="H342" s="6" t="s">
        <v>18</v>
      </c>
      <c r="I342" s="6" t="s">
        <v>1037</v>
      </c>
      <c r="J342" s="12">
        <v>2550</v>
      </c>
      <c r="K342" s="12">
        <f t="shared" si="27"/>
        <v>2244.0587999999998</v>
      </c>
      <c r="L342" s="13">
        <v>0.49</v>
      </c>
      <c r="M342" s="13">
        <v>739.41366666666704</v>
      </c>
      <c r="N342" s="14">
        <f t="shared" si="28"/>
        <v>305.94119999999998</v>
      </c>
      <c r="O342" s="15">
        <v>17</v>
      </c>
      <c r="P342" s="16">
        <f t="shared" si="29"/>
        <v>0.32949834766658798</v>
      </c>
      <c r="Q342" s="86" t="str">
        <f t="shared" si="30"/>
        <v>High then 10%</v>
      </c>
      <c r="R342" s="86" t="str">
        <f t="shared" si="31"/>
        <v>High Then 20%</v>
      </c>
    </row>
    <row r="343" spans="1:18" ht="15" customHeight="1">
      <c r="A343" s="86" t="s">
        <v>17</v>
      </c>
      <c r="B343" s="87" t="s">
        <v>1948</v>
      </c>
      <c r="C343" s="6" t="s">
        <v>1085</v>
      </c>
      <c r="D343" s="6" t="s">
        <v>1086</v>
      </c>
      <c r="E343" s="6" t="s">
        <v>3</v>
      </c>
      <c r="F343" s="6" t="s">
        <v>16</v>
      </c>
      <c r="G343" s="6" t="s">
        <v>1037</v>
      </c>
      <c r="H343" s="6" t="s">
        <v>18</v>
      </c>
      <c r="I343" s="6" t="s">
        <v>1037</v>
      </c>
      <c r="J343" s="12">
        <v>7280</v>
      </c>
      <c r="K343" s="12">
        <f t="shared" si="27"/>
        <v>6416</v>
      </c>
      <c r="L343" s="13">
        <v>80</v>
      </c>
      <c r="M343" s="13">
        <v>1221.6152380952401</v>
      </c>
      <c r="N343" s="14">
        <f t="shared" si="28"/>
        <v>864</v>
      </c>
      <c r="O343" s="15">
        <v>56</v>
      </c>
      <c r="P343" s="16">
        <f t="shared" si="29"/>
        <v>0.19040137750861</v>
      </c>
      <c r="Q343" s="86" t="str">
        <f t="shared" si="30"/>
        <v>High then 10%</v>
      </c>
      <c r="R343" s="86" t="str">
        <f t="shared" si="31"/>
        <v>Low Then 20%</v>
      </c>
    </row>
    <row r="344" spans="1:18" ht="15" customHeight="1">
      <c r="A344" s="86" t="s">
        <v>17</v>
      </c>
      <c r="B344" s="87" t="s">
        <v>1948</v>
      </c>
      <c r="C344" s="6" t="s">
        <v>1087</v>
      </c>
      <c r="D344" s="6" t="s">
        <v>1088</v>
      </c>
      <c r="E344" s="6" t="s">
        <v>3</v>
      </c>
      <c r="F344" s="6" t="s">
        <v>16</v>
      </c>
      <c r="G344" s="6" t="s">
        <v>43</v>
      </c>
      <c r="H344" s="6" t="s">
        <v>18</v>
      </c>
      <c r="I344" s="6" t="s">
        <v>1089</v>
      </c>
      <c r="J344" s="12">
        <v>455</v>
      </c>
      <c r="K344" s="12">
        <f t="shared" si="27"/>
        <v>400.4</v>
      </c>
      <c r="L344" s="13">
        <v>0</v>
      </c>
      <c r="M344" s="13">
        <v>73.34</v>
      </c>
      <c r="N344" s="14">
        <f t="shared" si="28"/>
        <v>54.6</v>
      </c>
      <c r="O344" s="15">
        <v>13</v>
      </c>
      <c r="P344" s="16">
        <f t="shared" si="29"/>
        <v>0.18316683316683299</v>
      </c>
      <c r="Q344" s="86" t="str">
        <f t="shared" si="30"/>
        <v>High then 10%</v>
      </c>
      <c r="R344" s="86" t="str">
        <f t="shared" si="31"/>
        <v>Low Then 20%</v>
      </c>
    </row>
    <row r="345" spans="1:18" ht="15" customHeight="1">
      <c r="A345" s="86" t="s">
        <v>17</v>
      </c>
      <c r="B345" s="87" t="s">
        <v>1948</v>
      </c>
      <c r="C345" s="6" t="s">
        <v>1090</v>
      </c>
      <c r="D345" s="6" t="s">
        <v>132</v>
      </c>
      <c r="E345" s="6" t="s">
        <v>3</v>
      </c>
      <c r="F345" s="6" t="s">
        <v>16</v>
      </c>
      <c r="G345" s="6" t="s">
        <v>43</v>
      </c>
      <c r="H345" s="6" t="s">
        <v>18</v>
      </c>
      <c r="I345" s="6" t="s">
        <v>1089</v>
      </c>
      <c r="J345" s="12">
        <v>1740</v>
      </c>
      <c r="K345" s="12">
        <f t="shared" si="27"/>
        <v>1531.2</v>
      </c>
      <c r="L345" s="13">
        <v>0</v>
      </c>
      <c r="M345" s="13">
        <v>114.728071428571</v>
      </c>
      <c r="N345" s="14">
        <f t="shared" si="28"/>
        <v>208.8</v>
      </c>
      <c r="O345" s="15">
        <v>58</v>
      </c>
      <c r="P345" s="16">
        <f t="shared" si="29"/>
        <v>7.4926901403194204E-2</v>
      </c>
      <c r="Q345" s="86" t="str">
        <f t="shared" si="30"/>
        <v>Low Then 10%</v>
      </c>
      <c r="R345" s="86" t="str">
        <f t="shared" si="31"/>
        <v>Low Then 20%</v>
      </c>
    </row>
    <row r="346" spans="1:18" ht="15" customHeight="1">
      <c r="A346" s="86" t="s">
        <v>17</v>
      </c>
      <c r="B346" s="87" t="s">
        <v>1948</v>
      </c>
      <c r="C346" s="8" t="s">
        <v>1090</v>
      </c>
      <c r="D346" s="8" t="s">
        <v>132</v>
      </c>
      <c r="E346" s="8" t="s">
        <v>3</v>
      </c>
      <c r="F346" s="6" t="s">
        <v>16</v>
      </c>
      <c r="G346" s="6" t="s">
        <v>429</v>
      </c>
      <c r="H346" s="6" t="s">
        <v>18</v>
      </c>
      <c r="I346" s="6" t="s">
        <v>1089</v>
      </c>
      <c r="J346" s="12">
        <v>3420</v>
      </c>
      <c r="K346" s="12">
        <f t="shared" si="27"/>
        <v>3010.68</v>
      </c>
      <c r="L346" s="13">
        <v>9</v>
      </c>
      <c r="M346" s="13">
        <v>233.917218253968</v>
      </c>
      <c r="N346" s="14">
        <f t="shared" si="28"/>
        <v>409.32</v>
      </c>
      <c r="O346" s="15">
        <v>114</v>
      </c>
      <c r="P346" s="16">
        <f t="shared" si="29"/>
        <v>7.7695809004599603E-2</v>
      </c>
      <c r="Q346" s="86" t="str">
        <f t="shared" si="30"/>
        <v>Low Then 10%</v>
      </c>
      <c r="R346" s="86" t="str">
        <f t="shared" si="31"/>
        <v>Low Then 20%</v>
      </c>
    </row>
    <row r="347" spans="1:18" ht="15" customHeight="1">
      <c r="A347" s="86" t="s">
        <v>17</v>
      </c>
      <c r="B347" s="87" t="s">
        <v>1948</v>
      </c>
      <c r="C347" s="6" t="s">
        <v>1091</v>
      </c>
      <c r="D347" s="6" t="s">
        <v>1092</v>
      </c>
      <c r="E347" s="6" t="s">
        <v>3</v>
      </c>
      <c r="F347" s="6" t="s">
        <v>16</v>
      </c>
      <c r="G347" s="6" t="s">
        <v>43</v>
      </c>
      <c r="H347" s="6" t="s">
        <v>18</v>
      </c>
      <c r="I347" s="6" t="s">
        <v>1089</v>
      </c>
      <c r="J347" s="12">
        <v>1350</v>
      </c>
      <c r="K347" s="12">
        <f t="shared" si="27"/>
        <v>1188.1379999999999</v>
      </c>
      <c r="L347" s="13">
        <v>1.1499999999999999</v>
      </c>
      <c r="M347" s="13">
        <v>234.83666666666701</v>
      </c>
      <c r="N347" s="14">
        <f t="shared" si="28"/>
        <v>161.86199999999999</v>
      </c>
      <c r="O347" s="15">
        <v>27</v>
      </c>
      <c r="P347" s="16">
        <f t="shared" si="29"/>
        <v>0.197651002380756</v>
      </c>
      <c r="Q347" s="86" t="str">
        <f t="shared" si="30"/>
        <v>High then 10%</v>
      </c>
      <c r="R347" s="86" t="str">
        <f t="shared" si="31"/>
        <v>Low Then 20%</v>
      </c>
    </row>
    <row r="348" spans="1:18" ht="15" customHeight="1">
      <c r="A348" s="86" t="s">
        <v>17</v>
      </c>
      <c r="B348" s="87" t="s">
        <v>1948</v>
      </c>
      <c r="C348" s="6" t="s">
        <v>1093</v>
      </c>
      <c r="D348" s="6" t="s">
        <v>1094</v>
      </c>
      <c r="E348" s="6" t="s">
        <v>3</v>
      </c>
      <c r="F348" s="6" t="s">
        <v>16</v>
      </c>
      <c r="G348" s="6" t="s">
        <v>43</v>
      </c>
      <c r="H348" s="6" t="s">
        <v>18</v>
      </c>
      <c r="I348" s="6" t="s">
        <v>1089</v>
      </c>
      <c r="J348" s="12">
        <v>1050</v>
      </c>
      <c r="K348" s="12">
        <f t="shared" si="27"/>
        <v>924</v>
      </c>
      <c r="L348" s="13">
        <v>0</v>
      </c>
      <c r="M348" s="13">
        <v>225.56</v>
      </c>
      <c r="N348" s="14">
        <f t="shared" si="28"/>
        <v>126</v>
      </c>
      <c r="O348" s="15">
        <v>30</v>
      </c>
      <c r="P348" s="16">
        <f t="shared" si="29"/>
        <v>0.244112554112554</v>
      </c>
      <c r="Q348" s="86" t="str">
        <f t="shared" si="30"/>
        <v>High then 10%</v>
      </c>
      <c r="R348" s="86" t="str">
        <f t="shared" si="31"/>
        <v>High Then 20%</v>
      </c>
    </row>
    <row r="349" spans="1:18" ht="15" customHeight="1">
      <c r="A349" s="86" t="s">
        <v>17</v>
      </c>
      <c r="B349" s="87" t="s">
        <v>1948</v>
      </c>
      <c r="C349" s="6" t="s">
        <v>1095</v>
      </c>
      <c r="D349" s="6" t="s">
        <v>1096</v>
      </c>
      <c r="E349" s="6" t="s">
        <v>3</v>
      </c>
      <c r="F349" s="6" t="s">
        <v>16</v>
      </c>
      <c r="G349" s="6" t="s">
        <v>43</v>
      </c>
      <c r="H349" s="6" t="s">
        <v>18</v>
      </c>
      <c r="I349" s="6" t="s">
        <v>1089</v>
      </c>
      <c r="J349" s="12">
        <v>2680</v>
      </c>
      <c r="K349" s="12">
        <f t="shared" si="27"/>
        <v>2358.4276</v>
      </c>
      <c r="L349" s="13">
        <v>0.23</v>
      </c>
      <c r="M349" s="13">
        <v>618.99800000000005</v>
      </c>
      <c r="N349" s="14">
        <f t="shared" si="28"/>
        <v>321.57240000000002</v>
      </c>
      <c r="O349" s="15">
        <v>67</v>
      </c>
      <c r="P349" s="16">
        <f t="shared" si="29"/>
        <v>0.26246215910973902</v>
      </c>
      <c r="Q349" s="86" t="str">
        <f t="shared" si="30"/>
        <v>High then 10%</v>
      </c>
      <c r="R349" s="86" t="str">
        <f t="shared" si="31"/>
        <v>High Then 20%</v>
      </c>
    </row>
    <row r="350" spans="1:18" ht="15" customHeight="1">
      <c r="A350" s="86" t="s">
        <v>17</v>
      </c>
      <c r="B350" s="87" t="s">
        <v>1948</v>
      </c>
      <c r="C350" s="6" t="s">
        <v>1097</v>
      </c>
      <c r="D350" s="6" t="s">
        <v>1098</v>
      </c>
      <c r="E350" s="6" t="s">
        <v>3</v>
      </c>
      <c r="F350" s="6" t="s">
        <v>16</v>
      </c>
      <c r="G350" s="6" t="s">
        <v>43</v>
      </c>
      <c r="H350" s="6" t="s">
        <v>18</v>
      </c>
      <c r="I350" s="6" t="s">
        <v>1089</v>
      </c>
      <c r="J350" s="12">
        <v>1360</v>
      </c>
      <c r="K350" s="12">
        <f t="shared" si="27"/>
        <v>1196.8</v>
      </c>
      <c r="L350" s="13">
        <v>0</v>
      </c>
      <c r="M350" s="13">
        <v>217.09</v>
      </c>
      <c r="N350" s="14">
        <f t="shared" si="28"/>
        <v>163.19999999999999</v>
      </c>
      <c r="O350" s="15">
        <v>34</v>
      </c>
      <c r="P350" s="16">
        <f t="shared" si="29"/>
        <v>0.18139204545454499</v>
      </c>
      <c r="Q350" s="86" t="str">
        <f t="shared" si="30"/>
        <v>High then 10%</v>
      </c>
      <c r="R350" s="86" t="str">
        <f t="shared" si="31"/>
        <v>Low Then 20%</v>
      </c>
    </row>
    <row r="351" spans="1:18" ht="15" customHeight="1">
      <c r="A351" s="86" t="s">
        <v>17</v>
      </c>
      <c r="B351" s="87" t="s">
        <v>1948</v>
      </c>
      <c r="C351" s="6" t="s">
        <v>1099</v>
      </c>
      <c r="D351" s="6" t="s">
        <v>1100</v>
      </c>
      <c r="E351" s="6" t="s">
        <v>3</v>
      </c>
      <c r="F351" s="6" t="s">
        <v>16</v>
      </c>
      <c r="G351" s="6" t="s">
        <v>427</v>
      </c>
      <c r="H351" s="6" t="s">
        <v>18</v>
      </c>
      <c r="I351" s="6" t="s">
        <v>1089</v>
      </c>
      <c r="J351" s="12">
        <v>1170</v>
      </c>
      <c r="K351" s="12">
        <f t="shared" si="27"/>
        <v>1029.5999999999999</v>
      </c>
      <c r="L351" s="13">
        <v>0</v>
      </c>
      <c r="M351" s="13">
        <v>131.61166666666699</v>
      </c>
      <c r="N351" s="14">
        <f t="shared" si="28"/>
        <v>140.4</v>
      </c>
      <c r="O351" s="15">
        <v>26</v>
      </c>
      <c r="P351" s="16">
        <f t="shared" si="29"/>
        <v>0.12782795907795899</v>
      </c>
      <c r="Q351" s="86" t="str">
        <f t="shared" si="30"/>
        <v>High then 10%</v>
      </c>
      <c r="R351" s="86" t="str">
        <f t="shared" si="31"/>
        <v>Low Then 20%</v>
      </c>
    </row>
    <row r="352" spans="1:18" ht="15" customHeight="1">
      <c r="A352" s="86" t="s">
        <v>17</v>
      </c>
      <c r="B352" s="87" t="s">
        <v>1948</v>
      </c>
      <c r="C352" s="8" t="s">
        <v>1099</v>
      </c>
      <c r="D352" s="8" t="s">
        <v>1100</v>
      </c>
      <c r="E352" s="8" t="s">
        <v>3</v>
      </c>
      <c r="F352" s="6" t="s">
        <v>16</v>
      </c>
      <c r="G352" s="6" t="s">
        <v>429</v>
      </c>
      <c r="H352" s="6" t="s">
        <v>18</v>
      </c>
      <c r="I352" s="6" t="s">
        <v>1089</v>
      </c>
      <c r="J352" s="12">
        <v>2025</v>
      </c>
      <c r="K352" s="12">
        <f t="shared" si="27"/>
        <v>1783.7447999999999</v>
      </c>
      <c r="L352" s="13">
        <v>14.54</v>
      </c>
      <c r="M352" s="13">
        <v>230.77</v>
      </c>
      <c r="N352" s="14">
        <f t="shared" si="28"/>
        <v>241.2552</v>
      </c>
      <c r="O352" s="15">
        <v>45</v>
      </c>
      <c r="P352" s="16">
        <f t="shared" si="29"/>
        <v>0.12937388801357699</v>
      </c>
      <c r="Q352" s="86" t="str">
        <f t="shared" si="30"/>
        <v>High then 10%</v>
      </c>
      <c r="R352" s="86" t="str">
        <f t="shared" si="31"/>
        <v>Low Then 20%</v>
      </c>
    </row>
    <row r="353" spans="1:18" ht="15" customHeight="1">
      <c r="A353" s="86" t="s">
        <v>17</v>
      </c>
      <c r="B353" s="87" t="s">
        <v>1948</v>
      </c>
      <c r="C353" s="6" t="s">
        <v>1101</v>
      </c>
      <c r="D353" s="6" t="s">
        <v>1102</v>
      </c>
      <c r="E353" s="6" t="s">
        <v>3</v>
      </c>
      <c r="F353" s="6" t="s">
        <v>16</v>
      </c>
      <c r="G353" s="6" t="s">
        <v>427</v>
      </c>
      <c r="H353" s="6" t="s">
        <v>18</v>
      </c>
      <c r="I353" s="6" t="s">
        <v>650</v>
      </c>
      <c r="J353" s="12">
        <v>280</v>
      </c>
      <c r="K353" s="12">
        <f t="shared" si="27"/>
        <v>246.4</v>
      </c>
      <c r="L353" s="13">
        <v>0</v>
      </c>
      <c r="M353" s="13">
        <v>58.4</v>
      </c>
      <c r="N353" s="14">
        <f t="shared" si="28"/>
        <v>33.6</v>
      </c>
      <c r="O353" s="15">
        <v>16</v>
      </c>
      <c r="P353" s="16">
        <f t="shared" si="29"/>
        <v>0.23701298701298701</v>
      </c>
      <c r="Q353" s="86" t="str">
        <f t="shared" si="30"/>
        <v>High then 10%</v>
      </c>
      <c r="R353" s="86" t="str">
        <f t="shared" si="31"/>
        <v>High Then 20%</v>
      </c>
    </row>
    <row r="354" spans="1:18" ht="15" customHeight="1">
      <c r="A354" s="86" t="s">
        <v>17</v>
      </c>
      <c r="B354" s="87" t="s">
        <v>1948</v>
      </c>
      <c r="C354" s="6" t="s">
        <v>1103</v>
      </c>
      <c r="D354" s="6" t="s">
        <v>1104</v>
      </c>
      <c r="E354" s="6" t="s">
        <v>3</v>
      </c>
      <c r="F354" s="6" t="s">
        <v>16</v>
      </c>
      <c r="G354" s="6" t="s">
        <v>43</v>
      </c>
      <c r="H354" s="6" t="s">
        <v>18</v>
      </c>
      <c r="I354" s="6" t="s">
        <v>650</v>
      </c>
      <c r="J354" s="12">
        <v>210</v>
      </c>
      <c r="K354" s="12">
        <f t="shared" si="27"/>
        <v>189.3</v>
      </c>
      <c r="L354" s="13">
        <v>37.5</v>
      </c>
      <c r="M354" s="13">
        <v>37.24</v>
      </c>
      <c r="N354" s="14">
        <f t="shared" si="28"/>
        <v>20.7</v>
      </c>
      <c r="O354" s="15">
        <v>14</v>
      </c>
      <c r="P354" s="16">
        <f t="shared" si="29"/>
        <v>0.19672477548864201</v>
      </c>
      <c r="Q354" s="86" t="str">
        <f t="shared" si="30"/>
        <v>High then 10%</v>
      </c>
      <c r="R354" s="86" t="str">
        <f t="shared" si="31"/>
        <v>Low Then 20%</v>
      </c>
    </row>
    <row r="355" spans="1:18" ht="15" customHeight="1">
      <c r="A355" s="86" t="s">
        <v>17</v>
      </c>
      <c r="B355" s="87" t="s">
        <v>1948</v>
      </c>
      <c r="C355" s="6" t="s">
        <v>1105</v>
      </c>
      <c r="D355" s="6" t="s">
        <v>1106</v>
      </c>
      <c r="E355" s="6" t="s">
        <v>3</v>
      </c>
      <c r="F355" s="6" t="s">
        <v>16</v>
      </c>
      <c r="G355" s="6" t="s">
        <v>427</v>
      </c>
      <c r="H355" s="6" t="s">
        <v>18</v>
      </c>
      <c r="I355" s="6" t="s">
        <v>650</v>
      </c>
      <c r="J355" s="12">
        <v>60</v>
      </c>
      <c r="K355" s="12">
        <f t="shared" si="27"/>
        <v>52.8</v>
      </c>
      <c r="L355" s="13">
        <v>0</v>
      </c>
      <c r="M355" s="13">
        <v>8.1850000000000005</v>
      </c>
      <c r="N355" s="14">
        <f t="shared" si="28"/>
        <v>7.2</v>
      </c>
      <c r="O355" s="15">
        <v>1</v>
      </c>
      <c r="P355" s="16">
        <f t="shared" si="29"/>
        <v>0.15501893939393899</v>
      </c>
      <c r="Q355" s="86" t="str">
        <f t="shared" si="30"/>
        <v>High then 10%</v>
      </c>
      <c r="R355" s="86" t="str">
        <f t="shared" si="31"/>
        <v>Low Then 20%</v>
      </c>
    </row>
    <row r="356" spans="1:18" ht="15" customHeight="1">
      <c r="A356" s="86" t="s">
        <v>17</v>
      </c>
      <c r="B356" s="87" t="s">
        <v>1948</v>
      </c>
      <c r="C356" s="6" t="s">
        <v>1107</v>
      </c>
      <c r="D356" s="6" t="s">
        <v>1108</v>
      </c>
      <c r="E356" s="6" t="s">
        <v>3</v>
      </c>
      <c r="F356" s="6" t="s">
        <v>16</v>
      </c>
      <c r="G356" s="6" t="s">
        <v>43</v>
      </c>
      <c r="H356" s="6" t="s">
        <v>18</v>
      </c>
      <c r="I356" s="6" t="s">
        <v>650</v>
      </c>
      <c r="J356" s="12">
        <v>225</v>
      </c>
      <c r="K356" s="12">
        <f t="shared" si="27"/>
        <v>198</v>
      </c>
      <c r="L356" s="13">
        <v>0</v>
      </c>
      <c r="M356" s="13">
        <v>32.21</v>
      </c>
      <c r="N356" s="14">
        <f t="shared" si="28"/>
        <v>27</v>
      </c>
      <c r="O356" s="15">
        <v>15</v>
      </c>
      <c r="P356" s="16">
        <f t="shared" si="29"/>
        <v>0.162676767676768</v>
      </c>
      <c r="Q356" s="86" t="str">
        <f t="shared" si="30"/>
        <v>High then 10%</v>
      </c>
      <c r="R356" s="86" t="str">
        <f t="shared" si="31"/>
        <v>Low Then 20%</v>
      </c>
    </row>
    <row r="357" spans="1:18" ht="15" customHeight="1">
      <c r="A357" s="86" t="s">
        <v>17</v>
      </c>
      <c r="B357" s="87" t="s">
        <v>1948</v>
      </c>
      <c r="C357" s="6" t="s">
        <v>1109</v>
      </c>
      <c r="D357" s="6" t="s">
        <v>1110</v>
      </c>
      <c r="E357" s="6" t="s">
        <v>3</v>
      </c>
      <c r="F357" s="6" t="s">
        <v>16</v>
      </c>
      <c r="G357" s="6" t="s">
        <v>43</v>
      </c>
      <c r="H357" s="6" t="s">
        <v>18</v>
      </c>
      <c r="I357" s="6" t="s">
        <v>650</v>
      </c>
      <c r="J357" s="12">
        <v>110</v>
      </c>
      <c r="K357" s="12">
        <f t="shared" si="27"/>
        <v>96.8</v>
      </c>
      <c r="L357" s="13">
        <v>0</v>
      </c>
      <c r="M357" s="13">
        <v>14.45</v>
      </c>
      <c r="N357" s="14">
        <f t="shared" si="28"/>
        <v>13.2</v>
      </c>
      <c r="O357" s="15">
        <v>7</v>
      </c>
      <c r="P357" s="16">
        <f t="shared" si="29"/>
        <v>0.149276859504132</v>
      </c>
      <c r="Q357" s="86" t="str">
        <f t="shared" si="30"/>
        <v>High then 10%</v>
      </c>
      <c r="R357" s="86" t="str">
        <f t="shared" si="31"/>
        <v>Low Then 20%</v>
      </c>
    </row>
    <row r="358" spans="1:18" ht="15" customHeight="1">
      <c r="A358" s="86" t="s">
        <v>156</v>
      </c>
      <c r="B358" s="87" t="s">
        <v>1953</v>
      </c>
      <c r="C358" s="6" t="s">
        <v>1111</v>
      </c>
      <c r="D358" s="6" t="s">
        <v>1112</v>
      </c>
      <c r="E358" s="6" t="s">
        <v>3</v>
      </c>
      <c r="F358" s="6" t="s">
        <v>16</v>
      </c>
      <c r="G358" s="6" t="s">
        <v>156</v>
      </c>
      <c r="H358" s="6" t="s">
        <v>655</v>
      </c>
      <c r="I358" s="6" t="s">
        <v>650</v>
      </c>
      <c r="J358" s="12">
        <v>130</v>
      </c>
      <c r="K358" s="12">
        <f t="shared" si="27"/>
        <v>114.4</v>
      </c>
      <c r="L358" s="13">
        <v>0</v>
      </c>
      <c r="M358" s="13">
        <v>21.98</v>
      </c>
      <c r="N358" s="14">
        <f t="shared" si="28"/>
        <v>15.6</v>
      </c>
      <c r="O358" s="15">
        <v>13</v>
      </c>
      <c r="P358" s="16">
        <f t="shared" si="29"/>
        <v>0.19213286713286701</v>
      </c>
      <c r="Q358" s="86" t="str">
        <f t="shared" si="30"/>
        <v>High then 10%</v>
      </c>
      <c r="R358" s="86" t="str">
        <f t="shared" si="31"/>
        <v>Low Then 20%</v>
      </c>
    </row>
    <row r="359" spans="1:18" ht="15" customHeight="1">
      <c r="A359" s="86" t="s">
        <v>17</v>
      </c>
      <c r="B359" s="87" t="s">
        <v>1948</v>
      </c>
      <c r="C359" s="6" t="s">
        <v>1113</v>
      </c>
      <c r="D359" s="6" t="s">
        <v>1114</v>
      </c>
      <c r="E359" s="6" t="s">
        <v>3</v>
      </c>
      <c r="F359" s="6" t="s">
        <v>16</v>
      </c>
      <c r="G359" s="6" t="s">
        <v>43</v>
      </c>
      <c r="H359" s="6" t="s">
        <v>18</v>
      </c>
      <c r="I359" s="6" t="s">
        <v>650</v>
      </c>
      <c r="J359" s="12">
        <v>50</v>
      </c>
      <c r="K359" s="12">
        <f t="shared" si="27"/>
        <v>45.8</v>
      </c>
      <c r="L359" s="13">
        <v>15</v>
      </c>
      <c r="M359" s="13">
        <v>8.06</v>
      </c>
      <c r="N359" s="14">
        <f t="shared" si="28"/>
        <v>4.2</v>
      </c>
      <c r="O359" s="15">
        <v>2</v>
      </c>
      <c r="P359" s="16">
        <f t="shared" si="29"/>
        <v>0.17598253275109199</v>
      </c>
      <c r="Q359" s="86" t="str">
        <f t="shared" si="30"/>
        <v>High then 10%</v>
      </c>
      <c r="R359" s="86" t="str">
        <f t="shared" si="31"/>
        <v>Low Then 20%</v>
      </c>
    </row>
    <row r="360" spans="1:18" ht="15" customHeight="1">
      <c r="A360" s="86" t="s">
        <v>17</v>
      </c>
      <c r="B360" s="87" t="s">
        <v>1948</v>
      </c>
      <c r="C360" s="6" t="s">
        <v>1115</v>
      </c>
      <c r="D360" s="6" t="s">
        <v>1116</v>
      </c>
      <c r="E360" s="6" t="s">
        <v>3</v>
      </c>
      <c r="F360" s="6" t="s">
        <v>16</v>
      </c>
      <c r="G360" s="6" t="s">
        <v>427</v>
      </c>
      <c r="H360" s="6" t="s">
        <v>18</v>
      </c>
      <c r="I360" s="6" t="s">
        <v>650</v>
      </c>
      <c r="J360" s="12">
        <v>60</v>
      </c>
      <c r="K360" s="12">
        <f t="shared" si="27"/>
        <v>52.8</v>
      </c>
      <c r="L360" s="13">
        <v>0</v>
      </c>
      <c r="M360" s="13">
        <v>10.89</v>
      </c>
      <c r="N360" s="14">
        <f t="shared" si="28"/>
        <v>7.2</v>
      </c>
      <c r="O360" s="15">
        <v>3</v>
      </c>
      <c r="P360" s="16">
        <f t="shared" si="29"/>
        <v>0.20624999999999999</v>
      </c>
      <c r="Q360" s="86" t="str">
        <f t="shared" si="30"/>
        <v>High then 10%</v>
      </c>
      <c r="R360" s="86" t="str">
        <f t="shared" si="31"/>
        <v>High Then 20%</v>
      </c>
    </row>
    <row r="361" spans="1:18" ht="15" customHeight="1">
      <c r="A361" s="86" t="s">
        <v>17</v>
      </c>
      <c r="B361" s="87" t="s">
        <v>1948</v>
      </c>
      <c r="C361" s="6" t="s">
        <v>1117</v>
      </c>
      <c r="D361" s="6" t="s">
        <v>580</v>
      </c>
      <c r="E361" s="6" t="s">
        <v>3</v>
      </c>
      <c r="F361" s="6" t="s">
        <v>16</v>
      </c>
      <c r="G361" s="6" t="s">
        <v>43</v>
      </c>
      <c r="H361" s="6" t="s">
        <v>18</v>
      </c>
      <c r="I361" s="6" t="s">
        <v>650</v>
      </c>
      <c r="J361" s="12">
        <v>325</v>
      </c>
      <c r="K361" s="12">
        <f t="shared" si="27"/>
        <v>286</v>
      </c>
      <c r="L361" s="13">
        <v>0</v>
      </c>
      <c r="M361" s="13">
        <v>54.88</v>
      </c>
      <c r="N361" s="14">
        <f t="shared" si="28"/>
        <v>39</v>
      </c>
      <c r="O361" s="15">
        <v>14</v>
      </c>
      <c r="P361" s="16">
        <f t="shared" si="29"/>
        <v>0.191888111888112</v>
      </c>
      <c r="Q361" s="86" t="str">
        <f t="shared" si="30"/>
        <v>High then 10%</v>
      </c>
      <c r="R361" s="86" t="str">
        <f t="shared" si="31"/>
        <v>Low Then 20%</v>
      </c>
    </row>
    <row r="362" spans="1:18" ht="15" customHeight="1">
      <c r="A362" s="86" t="s">
        <v>17</v>
      </c>
      <c r="B362" s="87" t="s">
        <v>1948</v>
      </c>
      <c r="C362" s="6" t="s">
        <v>1118</v>
      </c>
      <c r="D362" s="6" t="s">
        <v>1119</v>
      </c>
      <c r="E362" s="6" t="s">
        <v>3</v>
      </c>
      <c r="F362" s="6" t="s">
        <v>16</v>
      </c>
      <c r="G362" s="6" t="s">
        <v>43</v>
      </c>
      <c r="H362" s="6" t="s">
        <v>18</v>
      </c>
      <c r="I362" s="6" t="s">
        <v>650</v>
      </c>
      <c r="J362" s="12">
        <v>90</v>
      </c>
      <c r="K362" s="12">
        <f t="shared" si="27"/>
        <v>79.92</v>
      </c>
      <c r="L362" s="13">
        <v>6</v>
      </c>
      <c r="M362" s="13">
        <v>14.6</v>
      </c>
      <c r="N362" s="14">
        <f t="shared" si="28"/>
        <v>10.08</v>
      </c>
      <c r="O362" s="15">
        <v>9</v>
      </c>
      <c r="P362" s="16">
        <f t="shared" si="29"/>
        <v>0.18268268268268301</v>
      </c>
      <c r="Q362" s="86" t="str">
        <f t="shared" si="30"/>
        <v>High then 10%</v>
      </c>
      <c r="R362" s="86" t="str">
        <f t="shared" si="31"/>
        <v>Low Then 20%</v>
      </c>
    </row>
    <row r="363" spans="1:18" ht="15" customHeight="1">
      <c r="A363" s="86" t="s">
        <v>17</v>
      </c>
      <c r="B363" s="87" t="s">
        <v>1948</v>
      </c>
      <c r="C363" s="6" t="s">
        <v>1120</v>
      </c>
      <c r="D363" s="6" t="s">
        <v>1121</v>
      </c>
      <c r="E363" s="6" t="s">
        <v>3</v>
      </c>
      <c r="F363" s="6" t="s">
        <v>16</v>
      </c>
      <c r="G363" s="6" t="s">
        <v>43</v>
      </c>
      <c r="H363" s="6" t="s">
        <v>18</v>
      </c>
      <c r="I363" s="6" t="s">
        <v>650</v>
      </c>
      <c r="J363" s="12">
        <v>20</v>
      </c>
      <c r="K363" s="12">
        <f t="shared" si="27"/>
        <v>17.600000000000001</v>
      </c>
      <c r="L363" s="13">
        <v>0</v>
      </c>
      <c r="M363" s="13">
        <v>5.16</v>
      </c>
      <c r="N363" s="14">
        <f t="shared" si="28"/>
        <v>2.4</v>
      </c>
      <c r="O363" s="15">
        <v>1</v>
      </c>
      <c r="P363" s="16">
        <f t="shared" si="29"/>
        <v>0.29318181818181799</v>
      </c>
      <c r="Q363" s="86" t="str">
        <f t="shared" si="30"/>
        <v>High then 10%</v>
      </c>
      <c r="R363" s="86" t="str">
        <f t="shared" si="31"/>
        <v>High Then 20%</v>
      </c>
    </row>
    <row r="364" spans="1:18" ht="15" customHeight="1">
      <c r="A364" s="86" t="s">
        <v>17</v>
      </c>
      <c r="B364" s="87" t="s">
        <v>1948</v>
      </c>
      <c r="C364" s="6" t="s">
        <v>1122</v>
      </c>
      <c r="D364" s="6" t="s">
        <v>1123</v>
      </c>
      <c r="E364" s="6" t="s">
        <v>3</v>
      </c>
      <c r="F364" s="6" t="s">
        <v>16</v>
      </c>
      <c r="G364" s="6" t="s">
        <v>43</v>
      </c>
      <c r="H364" s="6" t="s">
        <v>18</v>
      </c>
      <c r="I364" s="6" t="s">
        <v>650</v>
      </c>
      <c r="J364" s="12">
        <v>85</v>
      </c>
      <c r="K364" s="12">
        <f t="shared" si="27"/>
        <v>75.52</v>
      </c>
      <c r="L364" s="13">
        <v>6</v>
      </c>
      <c r="M364" s="13">
        <v>30</v>
      </c>
      <c r="N364" s="14">
        <f t="shared" si="28"/>
        <v>9.48</v>
      </c>
      <c r="O364" s="15">
        <v>4</v>
      </c>
      <c r="P364" s="16">
        <f t="shared" si="29"/>
        <v>0.39724576271186401</v>
      </c>
      <c r="Q364" s="86" t="str">
        <f t="shared" si="30"/>
        <v>High then 10%</v>
      </c>
      <c r="R364" s="86" t="str">
        <f t="shared" si="31"/>
        <v>High Then 20%</v>
      </c>
    </row>
    <row r="365" spans="1:18" ht="15" customHeight="1">
      <c r="A365" s="86" t="s">
        <v>17</v>
      </c>
      <c r="B365" s="87" t="s">
        <v>1948</v>
      </c>
      <c r="C365" s="6" t="s">
        <v>1124</v>
      </c>
      <c r="D365" s="6" t="s">
        <v>1125</v>
      </c>
      <c r="E365" s="6" t="s">
        <v>3</v>
      </c>
      <c r="F365" s="6" t="s">
        <v>16</v>
      </c>
      <c r="G365" s="6" t="s">
        <v>43</v>
      </c>
      <c r="H365" s="6" t="s">
        <v>18</v>
      </c>
      <c r="I365" s="6" t="s">
        <v>650</v>
      </c>
      <c r="J365" s="12">
        <v>2110</v>
      </c>
      <c r="K365" s="12">
        <f t="shared" si="27"/>
        <v>1857.28</v>
      </c>
      <c r="L365" s="13">
        <v>4</v>
      </c>
      <c r="M365" s="13">
        <v>413.87875000000003</v>
      </c>
      <c r="N365" s="14">
        <f t="shared" si="28"/>
        <v>252.72</v>
      </c>
      <c r="O365" s="15">
        <v>91</v>
      </c>
      <c r="P365" s="16">
        <f t="shared" si="29"/>
        <v>0.22284133248621599</v>
      </c>
      <c r="Q365" s="86" t="str">
        <f t="shared" si="30"/>
        <v>High then 10%</v>
      </c>
      <c r="R365" s="86" t="str">
        <f t="shared" si="31"/>
        <v>High Then 20%</v>
      </c>
    </row>
    <row r="366" spans="1:18" ht="15" customHeight="1">
      <c r="A366" s="6" t="s">
        <v>16</v>
      </c>
      <c r="B366" s="87" t="s">
        <v>1949</v>
      </c>
      <c r="C366" s="6" t="s">
        <v>1126</v>
      </c>
      <c r="D366" s="6" t="s">
        <v>1127</v>
      </c>
      <c r="E366" s="6" t="s">
        <v>3</v>
      </c>
      <c r="F366" s="6" t="s">
        <v>16</v>
      </c>
      <c r="G366" s="6" t="s">
        <v>17</v>
      </c>
      <c r="H366" s="6" t="s">
        <v>226</v>
      </c>
      <c r="I366" s="6" t="s">
        <v>650</v>
      </c>
      <c r="J366" s="12">
        <v>0</v>
      </c>
      <c r="K366" s="12">
        <f t="shared" si="27"/>
        <v>0</v>
      </c>
      <c r="L366" s="13">
        <v>0</v>
      </c>
      <c r="M366" s="13">
        <v>0.9</v>
      </c>
      <c r="N366" s="14">
        <f t="shared" si="28"/>
        <v>0</v>
      </c>
      <c r="O366" s="15">
        <v>5</v>
      </c>
      <c r="P366" s="16">
        <f t="shared" si="29"/>
        <v>1</v>
      </c>
      <c r="Q366" s="86" t="str">
        <f t="shared" si="30"/>
        <v>High then 10%</v>
      </c>
      <c r="R366" s="86" t="str">
        <f t="shared" si="31"/>
        <v>High Then 20%</v>
      </c>
    </row>
    <row r="367" spans="1:18" ht="15" customHeight="1">
      <c r="A367" s="6" t="s">
        <v>16</v>
      </c>
      <c r="B367" s="87" t="s">
        <v>1949</v>
      </c>
      <c r="C367" s="6" t="s">
        <v>1128</v>
      </c>
      <c r="D367" s="6" t="s">
        <v>1129</v>
      </c>
      <c r="E367" s="6" t="s">
        <v>3</v>
      </c>
      <c r="F367" s="6" t="s">
        <v>16</v>
      </c>
      <c r="G367" s="6" t="s">
        <v>17</v>
      </c>
      <c r="H367" s="6" t="s">
        <v>226</v>
      </c>
      <c r="I367" s="6" t="s">
        <v>650</v>
      </c>
      <c r="J367" s="12">
        <v>0</v>
      </c>
      <c r="K367" s="12">
        <f t="shared" si="27"/>
        <v>0</v>
      </c>
      <c r="L367" s="13">
        <v>0</v>
      </c>
      <c r="M367" s="13">
        <v>1.68</v>
      </c>
      <c r="N367" s="14">
        <f t="shared" si="28"/>
        <v>0</v>
      </c>
      <c r="O367" s="15">
        <v>3</v>
      </c>
      <c r="P367" s="16">
        <f t="shared" si="29"/>
        <v>1</v>
      </c>
      <c r="Q367" s="86" t="str">
        <f t="shared" si="30"/>
        <v>High then 10%</v>
      </c>
      <c r="R367" s="86" t="str">
        <f t="shared" si="31"/>
        <v>High Then 20%</v>
      </c>
    </row>
    <row r="368" spans="1:18" ht="15" customHeight="1">
      <c r="A368" s="86" t="s">
        <v>17</v>
      </c>
      <c r="B368" s="87" t="s">
        <v>1948</v>
      </c>
      <c r="C368" s="6" t="s">
        <v>1130</v>
      </c>
      <c r="D368" s="6" t="s">
        <v>1131</v>
      </c>
      <c r="E368" s="6" t="s">
        <v>3</v>
      </c>
      <c r="F368" s="6" t="s">
        <v>16</v>
      </c>
      <c r="G368" s="6" t="s">
        <v>17</v>
      </c>
      <c r="H368" s="6" t="s">
        <v>18</v>
      </c>
      <c r="I368" s="6" t="s">
        <v>650</v>
      </c>
      <c r="J368" s="12">
        <v>0</v>
      </c>
      <c r="K368" s="12">
        <f t="shared" si="27"/>
        <v>0</v>
      </c>
      <c r="L368" s="13">
        <v>0</v>
      </c>
      <c r="M368" s="13">
        <v>5.6266666666666696</v>
      </c>
      <c r="N368" s="14">
        <f t="shared" si="28"/>
        <v>0</v>
      </c>
      <c r="O368" s="15">
        <v>22</v>
      </c>
      <c r="P368" s="16">
        <f t="shared" si="29"/>
        <v>1</v>
      </c>
      <c r="Q368" s="86" t="str">
        <f t="shared" si="30"/>
        <v>High then 10%</v>
      </c>
      <c r="R368" s="86" t="str">
        <f t="shared" si="31"/>
        <v>High Then 20%</v>
      </c>
    </row>
    <row r="369" spans="1:18" ht="15" customHeight="1">
      <c r="A369" s="86" t="s">
        <v>17</v>
      </c>
      <c r="B369" s="87" t="s">
        <v>1948</v>
      </c>
      <c r="C369" s="6" t="s">
        <v>1132</v>
      </c>
      <c r="D369" s="6" t="s">
        <v>1133</v>
      </c>
      <c r="E369" s="6" t="s">
        <v>3</v>
      </c>
      <c r="F369" s="6" t="s">
        <v>16</v>
      </c>
      <c r="G369" s="6" t="s">
        <v>17</v>
      </c>
      <c r="H369" s="6" t="s">
        <v>18</v>
      </c>
      <c r="I369" s="6" t="s">
        <v>650</v>
      </c>
      <c r="J369" s="12">
        <v>0</v>
      </c>
      <c r="K369" s="12">
        <f t="shared" si="27"/>
        <v>0</v>
      </c>
      <c r="L369" s="13">
        <v>0</v>
      </c>
      <c r="M369" s="13">
        <v>7.33</v>
      </c>
      <c r="N369" s="14">
        <f t="shared" si="28"/>
        <v>0</v>
      </c>
      <c r="O369" s="15">
        <v>15</v>
      </c>
      <c r="P369" s="16">
        <f t="shared" si="29"/>
        <v>1</v>
      </c>
      <c r="Q369" s="86" t="str">
        <f t="shared" si="30"/>
        <v>High then 10%</v>
      </c>
      <c r="R369" s="86" t="str">
        <f t="shared" si="31"/>
        <v>High Then 20%</v>
      </c>
    </row>
    <row r="370" spans="1:18" ht="15" customHeight="1">
      <c r="A370" s="86" t="s">
        <v>156</v>
      </c>
      <c r="B370" s="87" t="s">
        <v>1953</v>
      </c>
      <c r="C370" s="6" t="s">
        <v>1134</v>
      </c>
      <c r="D370" s="6" t="s">
        <v>1135</v>
      </c>
      <c r="E370" s="6" t="s">
        <v>3</v>
      </c>
      <c r="F370" s="6" t="s">
        <v>16</v>
      </c>
      <c r="G370" s="6" t="s">
        <v>17</v>
      </c>
      <c r="H370" s="6" t="s">
        <v>655</v>
      </c>
      <c r="I370" s="6" t="s">
        <v>650</v>
      </c>
      <c r="J370" s="12">
        <v>0</v>
      </c>
      <c r="K370" s="12">
        <f t="shared" si="27"/>
        <v>0</v>
      </c>
      <c r="L370" s="13">
        <v>0</v>
      </c>
      <c r="M370" s="13">
        <v>5.14</v>
      </c>
      <c r="N370" s="14">
        <f t="shared" si="28"/>
        <v>0</v>
      </c>
      <c r="O370" s="15">
        <v>5</v>
      </c>
      <c r="P370" s="16">
        <f t="shared" si="29"/>
        <v>1</v>
      </c>
      <c r="Q370" s="86" t="str">
        <f t="shared" si="30"/>
        <v>High then 10%</v>
      </c>
      <c r="R370" s="86" t="str">
        <f t="shared" si="31"/>
        <v>High Then 20%</v>
      </c>
    </row>
    <row r="371" spans="1:18" ht="15" customHeight="1">
      <c r="A371" s="86" t="s">
        <v>17</v>
      </c>
      <c r="B371" s="87" t="s">
        <v>1950</v>
      </c>
      <c r="C371" s="6" t="s">
        <v>1136</v>
      </c>
      <c r="D371" s="6" t="s">
        <v>1137</v>
      </c>
      <c r="E371" s="6" t="s">
        <v>3</v>
      </c>
      <c r="F371" s="6" t="s">
        <v>16</v>
      </c>
      <c r="G371" s="6" t="s">
        <v>43</v>
      </c>
      <c r="H371" s="6" t="s">
        <v>18</v>
      </c>
      <c r="I371" s="6" t="s">
        <v>1138</v>
      </c>
      <c r="J371" s="12">
        <f>60*O371</f>
        <v>4680</v>
      </c>
      <c r="K371" s="12">
        <f t="shared" si="27"/>
        <v>4118.3999999999996</v>
      </c>
      <c r="L371" s="13">
        <v>0</v>
      </c>
      <c r="M371" s="13">
        <v>404.80874999999997</v>
      </c>
      <c r="N371" s="14">
        <f t="shared" si="28"/>
        <v>561.6</v>
      </c>
      <c r="O371" s="15">
        <v>78</v>
      </c>
      <c r="P371" s="16">
        <f t="shared" si="29"/>
        <v>9.8292722902097895E-2</v>
      </c>
      <c r="Q371" s="86" t="str">
        <f t="shared" si="30"/>
        <v>Low Then 10%</v>
      </c>
      <c r="R371" s="86" t="str">
        <f t="shared" si="31"/>
        <v>Low Then 20%</v>
      </c>
    </row>
    <row r="372" spans="1:18" ht="15" customHeight="1">
      <c r="A372" s="86" t="s">
        <v>17</v>
      </c>
      <c r="B372" s="87" t="s">
        <v>1950</v>
      </c>
      <c r="C372" s="8" t="s">
        <v>1136</v>
      </c>
      <c r="D372" s="8" t="s">
        <v>1137</v>
      </c>
      <c r="E372" s="8" t="s">
        <v>3</v>
      </c>
      <c r="F372" s="6" t="s">
        <v>16</v>
      </c>
      <c r="G372" s="6" t="s">
        <v>429</v>
      </c>
      <c r="H372" s="6" t="s">
        <v>18</v>
      </c>
      <c r="I372" s="6" t="s">
        <v>1138</v>
      </c>
      <c r="J372" s="12">
        <f t="shared" ref="J372:J390" si="32">60*O372</f>
        <v>2700</v>
      </c>
      <c r="K372" s="12">
        <f t="shared" si="27"/>
        <v>2376</v>
      </c>
      <c r="L372" s="13">
        <v>0</v>
      </c>
      <c r="M372" s="13">
        <v>234.24</v>
      </c>
      <c r="N372" s="14">
        <f t="shared" si="28"/>
        <v>324</v>
      </c>
      <c r="O372" s="15">
        <v>45</v>
      </c>
      <c r="P372" s="16">
        <f t="shared" si="29"/>
        <v>9.8585858585858596E-2</v>
      </c>
      <c r="Q372" s="86" t="str">
        <f t="shared" si="30"/>
        <v>Low Then 10%</v>
      </c>
      <c r="R372" s="86" t="str">
        <f t="shared" si="31"/>
        <v>Low Then 20%</v>
      </c>
    </row>
    <row r="373" spans="1:18" ht="15" customHeight="1">
      <c r="A373" s="86" t="s">
        <v>17</v>
      </c>
      <c r="B373" s="87" t="s">
        <v>1950</v>
      </c>
      <c r="C373" s="6" t="s">
        <v>1139</v>
      </c>
      <c r="D373" s="6" t="s">
        <v>1140</v>
      </c>
      <c r="E373" s="6" t="s">
        <v>3</v>
      </c>
      <c r="F373" s="6" t="s">
        <v>16</v>
      </c>
      <c r="G373" s="6" t="s">
        <v>43</v>
      </c>
      <c r="H373" s="6" t="s">
        <v>18</v>
      </c>
      <c r="I373" s="6" t="s">
        <v>1138</v>
      </c>
      <c r="J373" s="12">
        <f t="shared" si="32"/>
        <v>7500</v>
      </c>
      <c r="K373" s="12">
        <f t="shared" si="27"/>
        <v>6600</v>
      </c>
      <c r="L373" s="13">
        <v>0</v>
      </c>
      <c r="M373" s="13">
        <v>1542.5525</v>
      </c>
      <c r="N373" s="14">
        <f t="shared" si="28"/>
        <v>900</v>
      </c>
      <c r="O373" s="15">
        <v>125</v>
      </c>
      <c r="P373" s="16">
        <f t="shared" si="29"/>
        <v>0.233720075757576</v>
      </c>
      <c r="Q373" s="86" t="str">
        <f t="shared" si="30"/>
        <v>High then 10%</v>
      </c>
      <c r="R373" s="86" t="str">
        <f t="shared" si="31"/>
        <v>High Then 20%</v>
      </c>
    </row>
    <row r="374" spans="1:18" ht="15" customHeight="1">
      <c r="A374" s="86" t="s">
        <v>156</v>
      </c>
      <c r="B374" s="87" t="s">
        <v>1950</v>
      </c>
      <c r="C374" s="6" t="s">
        <v>1141</v>
      </c>
      <c r="D374" s="6" t="s">
        <v>1142</v>
      </c>
      <c r="E374" s="6" t="s">
        <v>3</v>
      </c>
      <c r="F374" s="6" t="s">
        <v>16</v>
      </c>
      <c r="G374" s="6" t="s">
        <v>156</v>
      </c>
      <c r="H374" s="6" t="s">
        <v>655</v>
      </c>
      <c r="I374" s="6" t="s">
        <v>1138</v>
      </c>
      <c r="J374" s="12">
        <f t="shared" si="32"/>
        <v>120</v>
      </c>
      <c r="K374" s="12">
        <f t="shared" si="27"/>
        <v>105.6</v>
      </c>
      <c r="L374" s="13">
        <v>0</v>
      </c>
      <c r="M374" s="13">
        <v>9.2200000000000006</v>
      </c>
      <c r="N374" s="14">
        <f t="shared" si="28"/>
        <v>14.4</v>
      </c>
      <c r="O374" s="15">
        <v>2</v>
      </c>
      <c r="P374" s="16">
        <f t="shared" si="29"/>
        <v>8.7310606060606102E-2</v>
      </c>
      <c r="Q374" s="86" t="str">
        <f t="shared" si="30"/>
        <v>Low Then 10%</v>
      </c>
      <c r="R374" s="86" t="str">
        <f t="shared" si="31"/>
        <v>Low Then 20%</v>
      </c>
    </row>
    <row r="375" spans="1:18" ht="15" customHeight="1">
      <c r="A375" s="86" t="s">
        <v>17</v>
      </c>
      <c r="B375" s="87" t="s">
        <v>1950</v>
      </c>
      <c r="C375" s="6" t="s">
        <v>1143</v>
      </c>
      <c r="D375" s="6" t="s">
        <v>1144</v>
      </c>
      <c r="E375" s="6" t="s">
        <v>3</v>
      </c>
      <c r="F375" s="6" t="s">
        <v>16</v>
      </c>
      <c r="G375" s="6" t="s">
        <v>43</v>
      </c>
      <c r="H375" s="6" t="s">
        <v>18</v>
      </c>
      <c r="I375" s="6" t="s">
        <v>1138</v>
      </c>
      <c r="J375" s="12">
        <f t="shared" si="32"/>
        <v>7440</v>
      </c>
      <c r="K375" s="12">
        <f t="shared" si="27"/>
        <v>6547.2</v>
      </c>
      <c r="L375" s="13">
        <v>0</v>
      </c>
      <c r="M375" s="13">
        <v>1286.3936363636401</v>
      </c>
      <c r="N375" s="14">
        <f t="shared" si="28"/>
        <v>892.8</v>
      </c>
      <c r="O375" s="15">
        <v>124</v>
      </c>
      <c r="P375" s="16">
        <f t="shared" si="29"/>
        <v>0.196479966453391</v>
      </c>
      <c r="Q375" s="86" t="str">
        <f t="shared" si="30"/>
        <v>High then 10%</v>
      </c>
      <c r="R375" s="86" t="str">
        <f t="shared" si="31"/>
        <v>Low Then 20%</v>
      </c>
    </row>
    <row r="376" spans="1:18" ht="15" customHeight="1">
      <c r="A376" s="86" t="s">
        <v>17</v>
      </c>
      <c r="B376" s="87" t="s">
        <v>1950</v>
      </c>
      <c r="C376" s="8" t="s">
        <v>1143</v>
      </c>
      <c r="D376" s="8" t="s">
        <v>1144</v>
      </c>
      <c r="E376" s="8" t="s">
        <v>3</v>
      </c>
      <c r="F376" s="6" t="s">
        <v>16</v>
      </c>
      <c r="G376" s="6" t="s">
        <v>429</v>
      </c>
      <c r="H376" s="6" t="s">
        <v>18</v>
      </c>
      <c r="I376" s="6" t="s">
        <v>1138</v>
      </c>
      <c r="J376" s="12">
        <f t="shared" si="32"/>
        <v>3600</v>
      </c>
      <c r="K376" s="12">
        <f t="shared" si="27"/>
        <v>3168</v>
      </c>
      <c r="L376" s="13">
        <v>0</v>
      </c>
      <c r="M376" s="13">
        <v>624.96</v>
      </c>
      <c r="N376" s="14">
        <f t="shared" si="28"/>
        <v>432</v>
      </c>
      <c r="O376" s="15">
        <v>60</v>
      </c>
      <c r="P376" s="16">
        <f t="shared" si="29"/>
        <v>0.19727272727272699</v>
      </c>
      <c r="Q376" s="86" t="str">
        <f t="shared" si="30"/>
        <v>High then 10%</v>
      </c>
      <c r="R376" s="86" t="str">
        <f t="shared" si="31"/>
        <v>Low Then 20%</v>
      </c>
    </row>
    <row r="377" spans="1:18" ht="15" customHeight="1">
      <c r="A377" s="86" t="s">
        <v>17</v>
      </c>
      <c r="B377" s="87" t="s">
        <v>1950</v>
      </c>
      <c r="C377" s="6" t="s">
        <v>1145</v>
      </c>
      <c r="D377" s="6" t="s">
        <v>1146</v>
      </c>
      <c r="E377" s="6" t="s">
        <v>3</v>
      </c>
      <c r="F377" s="6" t="s">
        <v>16</v>
      </c>
      <c r="G377" s="6" t="s">
        <v>43</v>
      </c>
      <c r="H377" s="6" t="s">
        <v>18</v>
      </c>
      <c r="I377" s="6" t="s">
        <v>1138</v>
      </c>
      <c r="J377" s="12">
        <f t="shared" si="32"/>
        <v>1320</v>
      </c>
      <c r="K377" s="12">
        <f t="shared" si="27"/>
        <v>1161.5999999999999</v>
      </c>
      <c r="L377" s="13">
        <v>0</v>
      </c>
      <c r="M377" s="13">
        <v>76.319999999999993</v>
      </c>
      <c r="N377" s="14">
        <f t="shared" si="28"/>
        <v>158.4</v>
      </c>
      <c r="O377" s="15">
        <v>22</v>
      </c>
      <c r="P377" s="16">
        <f t="shared" si="29"/>
        <v>6.5702479338843003E-2</v>
      </c>
      <c r="Q377" s="86" t="str">
        <f t="shared" si="30"/>
        <v>Low Then 10%</v>
      </c>
      <c r="R377" s="86" t="str">
        <f t="shared" si="31"/>
        <v>Low Then 20%</v>
      </c>
    </row>
    <row r="378" spans="1:18" ht="15" customHeight="1">
      <c r="A378" s="86" t="s">
        <v>17</v>
      </c>
      <c r="B378" s="87" t="s">
        <v>1950</v>
      </c>
      <c r="C378" s="8" t="s">
        <v>1145</v>
      </c>
      <c r="D378" s="8" t="s">
        <v>1146</v>
      </c>
      <c r="E378" s="8" t="s">
        <v>3</v>
      </c>
      <c r="F378" s="6" t="s">
        <v>16</v>
      </c>
      <c r="G378" s="6" t="s">
        <v>429</v>
      </c>
      <c r="H378" s="6" t="s">
        <v>18</v>
      </c>
      <c r="I378" s="6" t="s">
        <v>1138</v>
      </c>
      <c r="J378" s="12">
        <f t="shared" si="32"/>
        <v>1080</v>
      </c>
      <c r="K378" s="12">
        <f t="shared" si="27"/>
        <v>950.4</v>
      </c>
      <c r="L378" s="13">
        <v>0</v>
      </c>
      <c r="M378" s="13">
        <v>61.16</v>
      </c>
      <c r="N378" s="14">
        <f t="shared" si="28"/>
        <v>129.6</v>
      </c>
      <c r="O378" s="15">
        <v>18</v>
      </c>
      <c r="P378" s="16">
        <f t="shared" si="29"/>
        <v>6.4351851851851896E-2</v>
      </c>
      <c r="Q378" s="86" t="str">
        <f t="shared" si="30"/>
        <v>Low Then 10%</v>
      </c>
      <c r="R378" s="86" t="str">
        <f t="shared" si="31"/>
        <v>Low Then 20%</v>
      </c>
    </row>
    <row r="379" spans="1:18" ht="15" customHeight="1">
      <c r="A379" s="86" t="s">
        <v>156</v>
      </c>
      <c r="B379" s="87" t="s">
        <v>1950</v>
      </c>
      <c r="C379" s="6" t="s">
        <v>1147</v>
      </c>
      <c r="D379" s="6" t="s">
        <v>1148</v>
      </c>
      <c r="E379" s="6" t="s">
        <v>3</v>
      </c>
      <c r="F379" s="6" t="s">
        <v>16</v>
      </c>
      <c r="G379" s="6" t="s">
        <v>156</v>
      </c>
      <c r="H379" s="6" t="s">
        <v>655</v>
      </c>
      <c r="I379" s="6" t="s">
        <v>1138</v>
      </c>
      <c r="J379" s="12">
        <f t="shared" si="32"/>
        <v>4080</v>
      </c>
      <c r="K379" s="12">
        <f t="shared" si="27"/>
        <v>3590.4</v>
      </c>
      <c r="L379" s="13">
        <v>0</v>
      </c>
      <c r="M379" s="13">
        <v>628.54</v>
      </c>
      <c r="N379" s="14">
        <f t="shared" si="28"/>
        <v>489.6</v>
      </c>
      <c r="O379" s="15">
        <v>68</v>
      </c>
      <c r="P379" s="16">
        <f t="shared" si="29"/>
        <v>0.17506127450980399</v>
      </c>
      <c r="Q379" s="86" t="str">
        <f t="shared" si="30"/>
        <v>High then 10%</v>
      </c>
      <c r="R379" s="86" t="str">
        <f t="shared" si="31"/>
        <v>Low Then 20%</v>
      </c>
    </row>
    <row r="380" spans="1:18" ht="15" customHeight="1">
      <c r="A380" s="86" t="s">
        <v>17</v>
      </c>
      <c r="B380" s="87" t="s">
        <v>1950</v>
      </c>
      <c r="C380" s="6" t="s">
        <v>1149</v>
      </c>
      <c r="D380" s="6" t="s">
        <v>1150</v>
      </c>
      <c r="E380" s="6" t="s">
        <v>3</v>
      </c>
      <c r="F380" s="6" t="s">
        <v>16</v>
      </c>
      <c r="G380" s="6" t="s">
        <v>43</v>
      </c>
      <c r="H380" s="6" t="s">
        <v>18</v>
      </c>
      <c r="I380" s="6" t="s">
        <v>1138</v>
      </c>
      <c r="J380" s="12">
        <f t="shared" si="32"/>
        <v>2040</v>
      </c>
      <c r="K380" s="12">
        <f t="shared" si="27"/>
        <v>1795.2</v>
      </c>
      <c r="L380" s="13">
        <v>0</v>
      </c>
      <c r="M380" s="13">
        <v>486.90499999999997</v>
      </c>
      <c r="N380" s="14">
        <f t="shared" si="28"/>
        <v>244.8</v>
      </c>
      <c r="O380" s="15">
        <v>34</v>
      </c>
      <c r="P380" s="16">
        <f t="shared" si="29"/>
        <v>0.27122604723707699</v>
      </c>
      <c r="Q380" s="86" t="str">
        <f t="shared" si="30"/>
        <v>High then 10%</v>
      </c>
      <c r="R380" s="86" t="str">
        <f t="shared" si="31"/>
        <v>High Then 20%</v>
      </c>
    </row>
    <row r="381" spans="1:18" ht="15" customHeight="1">
      <c r="A381" s="86" t="s">
        <v>17</v>
      </c>
      <c r="B381" s="87" t="s">
        <v>1950</v>
      </c>
      <c r="C381" s="8" t="s">
        <v>1149</v>
      </c>
      <c r="D381" s="8" t="s">
        <v>1150</v>
      </c>
      <c r="E381" s="8" t="s">
        <v>3</v>
      </c>
      <c r="F381" s="6" t="s">
        <v>16</v>
      </c>
      <c r="G381" s="6" t="s">
        <v>429</v>
      </c>
      <c r="H381" s="6" t="s">
        <v>18</v>
      </c>
      <c r="I381" s="6" t="s">
        <v>1138</v>
      </c>
      <c r="J381" s="12">
        <f t="shared" si="32"/>
        <v>2220</v>
      </c>
      <c r="K381" s="12">
        <f t="shared" si="27"/>
        <v>1953.6</v>
      </c>
      <c r="L381" s="13">
        <v>0</v>
      </c>
      <c r="M381" s="13">
        <v>377.73</v>
      </c>
      <c r="N381" s="14">
        <f t="shared" si="28"/>
        <v>266.39999999999998</v>
      </c>
      <c r="O381" s="15">
        <v>37</v>
      </c>
      <c r="P381" s="16">
        <f t="shared" si="29"/>
        <v>0.193350737100737</v>
      </c>
      <c r="Q381" s="86" t="str">
        <f t="shared" si="30"/>
        <v>High then 10%</v>
      </c>
      <c r="R381" s="86" t="str">
        <f t="shared" si="31"/>
        <v>Low Then 20%</v>
      </c>
    </row>
    <row r="382" spans="1:18" ht="15" customHeight="1">
      <c r="A382" s="86" t="s">
        <v>17</v>
      </c>
      <c r="B382" s="87" t="s">
        <v>1950</v>
      </c>
      <c r="C382" s="6" t="s">
        <v>1151</v>
      </c>
      <c r="D382" s="6" t="s">
        <v>1152</v>
      </c>
      <c r="E382" s="6" t="s">
        <v>3</v>
      </c>
      <c r="F382" s="6" t="s">
        <v>16</v>
      </c>
      <c r="G382" s="6" t="s">
        <v>43</v>
      </c>
      <c r="H382" s="6" t="s">
        <v>18</v>
      </c>
      <c r="I382" s="6" t="s">
        <v>1138</v>
      </c>
      <c r="J382" s="12">
        <f t="shared" si="32"/>
        <v>120</v>
      </c>
      <c r="K382" s="12">
        <f t="shared" si="27"/>
        <v>105.6</v>
      </c>
      <c r="L382" s="13">
        <v>0</v>
      </c>
      <c r="M382" s="13">
        <v>20.84</v>
      </c>
      <c r="N382" s="14">
        <f t="shared" si="28"/>
        <v>14.4</v>
      </c>
      <c r="O382" s="15">
        <v>2</v>
      </c>
      <c r="P382" s="16">
        <f t="shared" si="29"/>
        <v>0.197348484848485</v>
      </c>
      <c r="Q382" s="86" t="str">
        <f t="shared" si="30"/>
        <v>High then 10%</v>
      </c>
      <c r="R382" s="86" t="str">
        <f t="shared" si="31"/>
        <v>Low Then 20%</v>
      </c>
    </row>
    <row r="383" spans="1:18" ht="15" customHeight="1">
      <c r="A383" s="86" t="s">
        <v>17</v>
      </c>
      <c r="B383" s="87" t="s">
        <v>1950</v>
      </c>
      <c r="C383" s="6" t="s">
        <v>1153</v>
      </c>
      <c r="D383" s="6" t="s">
        <v>1154</v>
      </c>
      <c r="E383" s="6" t="s">
        <v>3</v>
      </c>
      <c r="F383" s="6" t="s">
        <v>16</v>
      </c>
      <c r="G383" s="6" t="s">
        <v>17</v>
      </c>
      <c r="H383" s="6" t="s">
        <v>18</v>
      </c>
      <c r="I383" s="6" t="s">
        <v>1138</v>
      </c>
      <c r="J383" s="12">
        <f t="shared" si="32"/>
        <v>1740</v>
      </c>
      <c r="K383" s="12">
        <f t="shared" si="27"/>
        <v>1531.2</v>
      </c>
      <c r="L383" s="13">
        <v>0</v>
      </c>
      <c r="M383" s="13">
        <v>126.34</v>
      </c>
      <c r="N383" s="14">
        <f t="shared" si="28"/>
        <v>208.8</v>
      </c>
      <c r="O383" s="15">
        <v>29</v>
      </c>
      <c r="P383" s="16">
        <f t="shared" si="29"/>
        <v>8.2510449320794196E-2</v>
      </c>
      <c r="Q383" s="86" t="str">
        <f t="shared" si="30"/>
        <v>Low Then 10%</v>
      </c>
      <c r="R383" s="86" t="str">
        <f t="shared" si="31"/>
        <v>Low Then 20%</v>
      </c>
    </row>
    <row r="384" spans="1:18" ht="15" customHeight="1">
      <c r="A384" s="86" t="s">
        <v>17</v>
      </c>
      <c r="B384" s="87" t="s">
        <v>1950</v>
      </c>
      <c r="C384" s="8" t="s">
        <v>1153</v>
      </c>
      <c r="D384" s="8" t="s">
        <v>1154</v>
      </c>
      <c r="E384" s="8" t="s">
        <v>3</v>
      </c>
      <c r="F384" s="6" t="s">
        <v>16</v>
      </c>
      <c r="G384" s="6" t="s">
        <v>429</v>
      </c>
      <c r="H384" s="6" t="s">
        <v>18</v>
      </c>
      <c r="I384" s="6" t="s">
        <v>1138</v>
      </c>
      <c r="J384" s="12">
        <f t="shared" si="32"/>
        <v>480</v>
      </c>
      <c r="K384" s="12">
        <f t="shared" si="27"/>
        <v>422.4</v>
      </c>
      <c r="L384" s="13">
        <v>0</v>
      </c>
      <c r="M384" s="13">
        <v>35.04</v>
      </c>
      <c r="N384" s="14">
        <f t="shared" si="28"/>
        <v>57.6</v>
      </c>
      <c r="O384" s="15">
        <v>8</v>
      </c>
      <c r="P384" s="16">
        <f t="shared" si="29"/>
        <v>8.2954545454545503E-2</v>
      </c>
      <c r="Q384" s="86" t="str">
        <f t="shared" si="30"/>
        <v>Low Then 10%</v>
      </c>
      <c r="R384" s="86" t="str">
        <f t="shared" si="31"/>
        <v>Low Then 20%</v>
      </c>
    </row>
    <row r="385" spans="1:18" ht="15" customHeight="1">
      <c r="A385" s="86" t="s">
        <v>17</v>
      </c>
      <c r="B385" s="87" t="s">
        <v>1950</v>
      </c>
      <c r="C385" s="6" t="s">
        <v>1155</v>
      </c>
      <c r="D385" s="6" t="s">
        <v>1156</v>
      </c>
      <c r="E385" s="6" t="s">
        <v>3</v>
      </c>
      <c r="F385" s="6" t="s">
        <v>16</v>
      </c>
      <c r="G385" s="6" t="s">
        <v>43</v>
      </c>
      <c r="H385" s="6" t="s">
        <v>18</v>
      </c>
      <c r="I385" s="6" t="s">
        <v>1138</v>
      </c>
      <c r="J385" s="12">
        <f t="shared" si="32"/>
        <v>9240</v>
      </c>
      <c r="K385" s="12">
        <f t="shared" si="27"/>
        <v>8131.2</v>
      </c>
      <c r="L385" s="13">
        <v>0</v>
      </c>
      <c r="M385" s="13">
        <v>1182.815951417</v>
      </c>
      <c r="N385" s="14">
        <f t="shared" si="28"/>
        <v>1108.8</v>
      </c>
      <c r="O385" s="15">
        <v>154</v>
      </c>
      <c r="P385" s="16">
        <f t="shared" si="29"/>
        <v>0.14546634585510099</v>
      </c>
      <c r="Q385" s="86" t="str">
        <f t="shared" si="30"/>
        <v>High then 10%</v>
      </c>
      <c r="R385" s="86" t="str">
        <f t="shared" si="31"/>
        <v>Low Then 20%</v>
      </c>
    </row>
    <row r="386" spans="1:18" ht="15" customHeight="1">
      <c r="A386" s="86" t="s">
        <v>17</v>
      </c>
      <c r="B386" s="87" t="s">
        <v>1950</v>
      </c>
      <c r="C386" s="8" t="s">
        <v>1155</v>
      </c>
      <c r="D386" s="8" t="s">
        <v>1156</v>
      </c>
      <c r="E386" s="8" t="s">
        <v>3</v>
      </c>
      <c r="F386" s="6" t="s">
        <v>16</v>
      </c>
      <c r="G386" s="6" t="s">
        <v>429</v>
      </c>
      <c r="H386" s="6" t="s">
        <v>18</v>
      </c>
      <c r="I386" s="6" t="s">
        <v>1138</v>
      </c>
      <c r="J386" s="12">
        <f t="shared" si="32"/>
        <v>14100</v>
      </c>
      <c r="K386" s="12">
        <f t="shared" si="27"/>
        <v>12408</v>
      </c>
      <c r="L386" s="13">
        <v>0</v>
      </c>
      <c r="M386" s="13">
        <v>1910.6534503978801</v>
      </c>
      <c r="N386" s="14">
        <f t="shared" si="28"/>
        <v>1692</v>
      </c>
      <c r="O386" s="15">
        <v>235</v>
      </c>
      <c r="P386" s="16">
        <f t="shared" si="29"/>
        <v>0.153985610122331</v>
      </c>
      <c r="Q386" s="86" t="str">
        <f t="shared" si="30"/>
        <v>High then 10%</v>
      </c>
      <c r="R386" s="86" t="str">
        <f t="shared" si="31"/>
        <v>Low Then 20%</v>
      </c>
    </row>
    <row r="387" spans="1:18" ht="15" customHeight="1">
      <c r="A387" s="86" t="s">
        <v>17</v>
      </c>
      <c r="B387" s="87" t="s">
        <v>1950</v>
      </c>
      <c r="C387" s="6" t="s">
        <v>1157</v>
      </c>
      <c r="D387" s="6" t="s">
        <v>1158</v>
      </c>
      <c r="E387" s="6" t="s">
        <v>3</v>
      </c>
      <c r="F387" s="6" t="s">
        <v>16</v>
      </c>
      <c r="G387" s="6" t="s">
        <v>43</v>
      </c>
      <c r="H387" s="6" t="s">
        <v>18</v>
      </c>
      <c r="I387" s="6" t="s">
        <v>1138</v>
      </c>
      <c r="J387" s="12">
        <f t="shared" si="32"/>
        <v>5280</v>
      </c>
      <c r="K387" s="12">
        <f t="shared" ref="K387:K450" si="33">J387-N387</f>
        <v>4646.3999999999996</v>
      </c>
      <c r="L387" s="13">
        <v>0</v>
      </c>
      <c r="M387" s="13">
        <v>989.43533333333301</v>
      </c>
      <c r="N387" s="14">
        <f t="shared" ref="N387:N450" si="34">(J387-L387)*12%</f>
        <v>633.6</v>
      </c>
      <c r="O387" s="15">
        <v>88</v>
      </c>
      <c r="P387" s="16">
        <f t="shared" ref="P387:P450" si="35">IFERROR(M387/K387,100%)</f>
        <v>0.212946654040404</v>
      </c>
      <c r="Q387" s="86" t="str">
        <f t="shared" ref="Q387:Q450" si="36">IF(P387&gt;10%,"High then 10%","Low Then 10%")</f>
        <v>High then 10%</v>
      </c>
      <c r="R387" s="86" t="str">
        <f t="shared" ref="R387:R450" si="37">IF(P387&gt;20%,"High Then 20%","Low Then 20%")</f>
        <v>High Then 20%</v>
      </c>
    </row>
    <row r="388" spans="1:18" ht="15" customHeight="1">
      <c r="A388" s="86" t="s">
        <v>17</v>
      </c>
      <c r="B388" s="87" t="s">
        <v>1950</v>
      </c>
      <c r="C388" s="8" t="s">
        <v>1157</v>
      </c>
      <c r="D388" s="8" t="s">
        <v>1158</v>
      </c>
      <c r="E388" s="8" t="s">
        <v>3</v>
      </c>
      <c r="F388" s="6" t="s">
        <v>16</v>
      </c>
      <c r="G388" s="6" t="s">
        <v>429</v>
      </c>
      <c r="H388" s="6" t="s">
        <v>18</v>
      </c>
      <c r="I388" s="6" t="s">
        <v>1138</v>
      </c>
      <c r="J388" s="12">
        <f t="shared" si="32"/>
        <v>4080</v>
      </c>
      <c r="K388" s="12">
        <f t="shared" si="33"/>
        <v>3590.4</v>
      </c>
      <c r="L388" s="13">
        <v>0</v>
      </c>
      <c r="M388" s="13">
        <v>756.38</v>
      </c>
      <c r="N388" s="14">
        <f t="shared" si="34"/>
        <v>489.6</v>
      </c>
      <c r="O388" s="15">
        <v>68</v>
      </c>
      <c r="P388" s="16">
        <f t="shared" si="35"/>
        <v>0.210667335115865</v>
      </c>
      <c r="Q388" s="86" t="str">
        <f t="shared" si="36"/>
        <v>High then 10%</v>
      </c>
      <c r="R388" s="86" t="str">
        <f t="shared" si="37"/>
        <v>High Then 20%</v>
      </c>
    </row>
    <row r="389" spans="1:18" ht="15" customHeight="1">
      <c r="A389" s="86" t="s">
        <v>17</v>
      </c>
      <c r="B389" s="87" t="s">
        <v>1950</v>
      </c>
      <c r="C389" s="6" t="s">
        <v>1159</v>
      </c>
      <c r="D389" s="6" t="s">
        <v>1160</v>
      </c>
      <c r="E389" s="6" t="s">
        <v>3</v>
      </c>
      <c r="F389" s="6" t="s">
        <v>16</v>
      </c>
      <c r="G389" s="6" t="s">
        <v>43</v>
      </c>
      <c r="H389" s="6" t="s">
        <v>18</v>
      </c>
      <c r="I389" s="6" t="s">
        <v>1138</v>
      </c>
      <c r="J389" s="12">
        <f t="shared" si="32"/>
        <v>120</v>
      </c>
      <c r="K389" s="12">
        <f t="shared" si="33"/>
        <v>105.6</v>
      </c>
      <c r="L389" s="13">
        <v>0</v>
      </c>
      <c r="M389" s="13">
        <v>12.14</v>
      </c>
      <c r="N389" s="14">
        <f t="shared" si="34"/>
        <v>14.4</v>
      </c>
      <c r="O389" s="15">
        <v>2</v>
      </c>
      <c r="P389" s="16">
        <f t="shared" si="35"/>
        <v>0.114962121212121</v>
      </c>
      <c r="Q389" s="86" t="str">
        <f t="shared" si="36"/>
        <v>High then 10%</v>
      </c>
      <c r="R389" s="86" t="str">
        <f t="shared" si="37"/>
        <v>Low Then 20%</v>
      </c>
    </row>
    <row r="390" spans="1:18" ht="15" customHeight="1">
      <c r="A390" s="86" t="s">
        <v>156</v>
      </c>
      <c r="B390" s="87" t="s">
        <v>1950</v>
      </c>
      <c r="C390" s="6" t="s">
        <v>1161</v>
      </c>
      <c r="D390" s="6" t="s">
        <v>1162</v>
      </c>
      <c r="E390" s="6" t="s">
        <v>3</v>
      </c>
      <c r="F390" s="6" t="s">
        <v>16</v>
      </c>
      <c r="G390" s="6" t="s">
        <v>156</v>
      </c>
      <c r="H390" s="6" t="s">
        <v>655</v>
      </c>
      <c r="I390" s="6" t="s">
        <v>1138</v>
      </c>
      <c r="J390" s="12">
        <f t="shared" si="32"/>
        <v>1980</v>
      </c>
      <c r="K390" s="12">
        <f t="shared" si="33"/>
        <v>1742.4</v>
      </c>
      <c r="L390" s="13">
        <v>0</v>
      </c>
      <c r="M390" s="13">
        <v>331.07</v>
      </c>
      <c r="N390" s="14">
        <f t="shared" si="34"/>
        <v>237.6</v>
      </c>
      <c r="O390" s="15">
        <v>33</v>
      </c>
      <c r="P390" s="16">
        <f t="shared" si="35"/>
        <v>0.19000803489439899</v>
      </c>
      <c r="Q390" s="86" t="str">
        <f t="shared" si="36"/>
        <v>High then 10%</v>
      </c>
      <c r="R390" s="86" t="str">
        <f t="shared" si="37"/>
        <v>Low Then 20%</v>
      </c>
    </row>
    <row r="391" spans="1:18" ht="15" customHeight="1">
      <c r="A391" s="86" t="s">
        <v>17</v>
      </c>
      <c r="B391" s="87" t="s">
        <v>1948</v>
      </c>
      <c r="C391" s="6" t="s">
        <v>1163</v>
      </c>
      <c r="D391" s="6" t="s">
        <v>1164</v>
      </c>
      <c r="E391" s="6" t="s">
        <v>3</v>
      </c>
      <c r="F391" s="6" t="s">
        <v>16</v>
      </c>
      <c r="G391" s="6" t="s">
        <v>427</v>
      </c>
      <c r="H391" s="6" t="s">
        <v>18</v>
      </c>
      <c r="I391" s="6" t="s">
        <v>1165</v>
      </c>
      <c r="J391" s="12">
        <v>440</v>
      </c>
      <c r="K391" s="12">
        <f t="shared" si="33"/>
        <v>387.2</v>
      </c>
      <c r="L391" s="13">
        <v>0</v>
      </c>
      <c r="M391" s="13">
        <v>114.852</v>
      </c>
      <c r="N391" s="14">
        <f t="shared" si="34"/>
        <v>52.8</v>
      </c>
      <c r="O391" s="15">
        <v>8</v>
      </c>
      <c r="P391" s="16">
        <f t="shared" si="35"/>
        <v>0.29662190082644602</v>
      </c>
      <c r="Q391" s="86" t="str">
        <f t="shared" si="36"/>
        <v>High then 10%</v>
      </c>
      <c r="R391" s="86" t="str">
        <f t="shared" si="37"/>
        <v>High Then 20%</v>
      </c>
    </row>
    <row r="392" spans="1:18" ht="15" customHeight="1">
      <c r="A392" s="86" t="s">
        <v>17</v>
      </c>
      <c r="B392" s="87" t="s">
        <v>1948</v>
      </c>
      <c r="C392" s="8" t="s">
        <v>1163</v>
      </c>
      <c r="D392" s="8" t="s">
        <v>1164</v>
      </c>
      <c r="E392" s="8" t="s">
        <v>3</v>
      </c>
      <c r="F392" s="6" t="s">
        <v>16</v>
      </c>
      <c r="G392" s="6" t="s">
        <v>429</v>
      </c>
      <c r="H392" s="6" t="s">
        <v>18</v>
      </c>
      <c r="I392" s="6" t="s">
        <v>1165</v>
      </c>
      <c r="J392" s="12">
        <v>825</v>
      </c>
      <c r="K392" s="12">
        <f t="shared" si="33"/>
        <v>726</v>
      </c>
      <c r="L392" s="13">
        <v>0</v>
      </c>
      <c r="M392" s="13">
        <v>175.23533333333299</v>
      </c>
      <c r="N392" s="14">
        <f t="shared" si="34"/>
        <v>99</v>
      </c>
      <c r="O392" s="15">
        <v>15</v>
      </c>
      <c r="P392" s="16">
        <f t="shared" si="35"/>
        <v>0.24137098255280001</v>
      </c>
      <c r="Q392" s="86" t="str">
        <f t="shared" si="36"/>
        <v>High then 10%</v>
      </c>
      <c r="R392" s="86" t="str">
        <f t="shared" si="37"/>
        <v>High Then 20%</v>
      </c>
    </row>
    <row r="393" spans="1:18" ht="15" customHeight="1">
      <c r="A393" s="86" t="s">
        <v>17</v>
      </c>
      <c r="B393" s="87" t="s">
        <v>1948</v>
      </c>
      <c r="C393" s="6" t="s">
        <v>1166</v>
      </c>
      <c r="D393" s="6" t="s">
        <v>1167</v>
      </c>
      <c r="E393" s="6" t="s">
        <v>3</v>
      </c>
      <c r="F393" s="6" t="s">
        <v>16</v>
      </c>
      <c r="G393" s="6" t="s">
        <v>427</v>
      </c>
      <c r="H393" s="6" t="s">
        <v>18</v>
      </c>
      <c r="I393" s="6" t="s">
        <v>1165</v>
      </c>
      <c r="J393" s="12">
        <v>495</v>
      </c>
      <c r="K393" s="12">
        <f t="shared" si="33"/>
        <v>435.6</v>
      </c>
      <c r="L393" s="13">
        <v>0</v>
      </c>
      <c r="M393" s="13">
        <v>59.01</v>
      </c>
      <c r="N393" s="14">
        <f t="shared" si="34"/>
        <v>59.4</v>
      </c>
      <c r="O393" s="15">
        <v>9</v>
      </c>
      <c r="P393" s="16">
        <f t="shared" si="35"/>
        <v>0.135468319559229</v>
      </c>
      <c r="Q393" s="86" t="str">
        <f t="shared" si="36"/>
        <v>High then 10%</v>
      </c>
      <c r="R393" s="86" t="str">
        <f t="shared" si="37"/>
        <v>Low Then 20%</v>
      </c>
    </row>
    <row r="394" spans="1:18" ht="15" customHeight="1">
      <c r="A394" s="86" t="s">
        <v>17</v>
      </c>
      <c r="B394" s="87" t="s">
        <v>1948</v>
      </c>
      <c r="C394" s="8" t="s">
        <v>1166</v>
      </c>
      <c r="D394" s="8" t="s">
        <v>1167</v>
      </c>
      <c r="E394" s="8" t="s">
        <v>3</v>
      </c>
      <c r="F394" s="6" t="s">
        <v>16</v>
      </c>
      <c r="G394" s="6" t="s">
        <v>429</v>
      </c>
      <c r="H394" s="6" t="s">
        <v>18</v>
      </c>
      <c r="I394" s="6" t="s">
        <v>1165</v>
      </c>
      <c r="J394" s="12">
        <v>1430</v>
      </c>
      <c r="K394" s="12">
        <f t="shared" si="33"/>
        <v>1258.9280000000001</v>
      </c>
      <c r="L394" s="13">
        <v>4.4000000000000004</v>
      </c>
      <c r="M394" s="13">
        <v>171.66499999999999</v>
      </c>
      <c r="N394" s="14">
        <f t="shared" si="34"/>
        <v>171.072</v>
      </c>
      <c r="O394" s="15">
        <v>26</v>
      </c>
      <c r="P394" s="16">
        <f t="shared" si="35"/>
        <v>0.13635807607742501</v>
      </c>
      <c r="Q394" s="86" t="str">
        <f t="shared" si="36"/>
        <v>High then 10%</v>
      </c>
      <c r="R394" s="86" t="str">
        <f t="shared" si="37"/>
        <v>Low Then 20%</v>
      </c>
    </row>
    <row r="395" spans="1:18" ht="15" customHeight="1">
      <c r="A395" s="86" t="s">
        <v>17</v>
      </c>
      <c r="B395" s="87" t="s">
        <v>1948</v>
      </c>
      <c r="C395" s="6" t="s">
        <v>1168</v>
      </c>
      <c r="D395" s="6" t="s">
        <v>1169</v>
      </c>
      <c r="E395" s="6" t="s">
        <v>3</v>
      </c>
      <c r="F395" s="6" t="s">
        <v>16</v>
      </c>
      <c r="G395" s="6" t="s">
        <v>427</v>
      </c>
      <c r="H395" s="6" t="s">
        <v>18</v>
      </c>
      <c r="I395" s="6" t="s">
        <v>1165</v>
      </c>
      <c r="J395" s="12">
        <v>225</v>
      </c>
      <c r="K395" s="12">
        <f t="shared" si="33"/>
        <v>198</v>
      </c>
      <c r="L395" s="13">
        <v>0</v>
      </c>
      <c r="M395" s="13">
        <v>16.61</v>
      </c>
      <c r="N395" s="14">
        <f t="shared" si="34"/>
        <v>27</v>
      </c>
      <c r="O395" s="15">
        <v>5</v>
      </c>
      <c r="P395" s="16">
        <f t="shared" si="35"/>
        <v>8.3888888888888902E-2</v>
      </c>
      <c r="Q395" s="86" t="str">
        <f t="shared" si="36"/>
        <v>Low Then 10%</v>
      </c>
      <c r="R395" s="86" t="str">
        <f t="shared" si="37"/>
        <v>Low Then 20%</v>
      </c>
    </row>
    <row r="396" spans="1:18" ht="15" customHeight="1">
      <c r="A396" s="86" t="s">
        <v>17</v>
      </c>
      <c r="B396" s="87" t="s">
        <v>1948</v>
      </c>
      <c r="C396" s="8" t="s">
        <v>1168</v>
      </c>
      <c r="D396" s="8" t="s">
        <v>1169</v>
      </c>
      <c r="E396" s="8" t="s">
        <v>3</v>
      </c>
      <c r="F396" s="6" t="s">
        <v>16</v>
      </c>
      <c r="G396" s="6" t="s">
        <v>429</v>
      </c>
      <c r="H396" s="6" t="s">
        <v>18</v>
      </c>
      <c r="I396" s="6" t="s">
        <v>1165</v>
      </c>
      <c r="J396" s="12">
        <v>945</v>
      </c>
      <c r="K396" s="12">
        <f t="shared" si="33"/>
        <v>831.6</v>
      </c>
      <c r="L396" s="13">
        <v>0</v>
      </c>
      <c r="M396" s="13">
        <v>72.551666666666605</v>
      </c>
      <c r="N396" s="14">
        <f t="shared" si="34"/>
        <v>113.4</v>
      </c>
      <c r="O396" s="15">
        <v>21</v>
      </c>
      <c r="P396" s="16">
        <f t="shared" si="35"/>
        <v>8.7243466410133003E-2</v>
      </c>
      <c r="Q396" s="86" t="str">
        <f t="shared" si="36"/>
        <v>Low Then 10%</v>
      </c>
      <c r="R396" s="86" t="str">
        <f t="shared" si="37"/>
        <v>Low Then 20%</v>
      </c>
    </row>
    <row r="397" spans="1:18" ht="15" customHeight="1">
      <c r="A397" s="86" t="s">
        <v>17</v>
      </c>
      <c r="B397" s="87" t="s">
        <v>1948</v>
      </c>
      <c r="C397" s="6" t="s">
        <v>1170</v>
      </c>
      <c r="D397" s="6" t="s">
        <v>1171</v>
      </c>
      <c r="E397" s="6" t="s">
        <v>3</v>
      </c>
      <c r="F397" s="6" t="s">
        <v>16</v>
      </c>
      <c r="G397" s="6" t="s">
        <v>43</v>
      </c>
      <c r="H397" s="6" t="s">
        <v>18</v>
      </c>
      <c r="I397" s="6" t="s">
        <v>1165</v>
      </c>
      <c r="J397" s="12">
        <v>5460</v>
      </c>
      <c r="K397" s="12">
        <f t="shared" si="33"/>
        <v>4807.1400000000003</v>
      </c>
      <c r="L397" s="13">
        <v>19.5</v>
      </c>
      <c r="M397" s="13">
        <v>671.74341336441398</v>
      </c>
      <c r="N397" s="14">
        <f t="shared" si="34"/>
        <v>652.86</v>
      </c>
      <c r="O397" s="15">
        <v>84</v>
      </c>
      <c r="P397" s="16">
        <f t="shared" si="35"/>
        <v>0.13973868315971899</v>
      </c>
      <c r="Q397" s="86" t="str">
        <f t="shared" si="36"/>
        <v>High then 10%</v>
      </c>
      <c r="R397" s="86" t="str">
        <f t="shared" si="37"/>
        <v>Low Then 20%</v>
      </c>
    </row>
    <row r="398" spans="1:18" ht="15" customHeight="1">
      <c r="A398" s="86" t="s">
        <v>17</v>
      </c>
      <c r="B398" s="87" t="s">
        <v>1948</v>
      </c>
      <c r="C398" s="8" t="s">
        <v>1170</v>
      </c>
      <c r="D398" s="8" t="s">
        <v>1171</v>
      </c>
      <c r="E398" s="8" t="s">
        <v>3</v>
      </c>
      <c r="F398" s="6" t="s">
        <v>16</v>
      </c>
      <c r="G398" s="6" t="s">
        <v>429</v>
      </c>
      <c r="H398" s="6" t="s">
        <v>18</v>
      </c>
      <c r="I398" s="6" t="s">
        <v>1165</v>
      </c>
      <c r="J398" s="12">
        <v>3965</v>
      </c>
      <c r="K398" s="12">
        <f t="shared" si="33"/>
        <v>3489.2</v>
      </c>
      <c r="L398" s="13">
        <v>0</v>
      </c>
      <c r="M398" s="13">
        <v>482.22044444444401</v>
      </c>
      <c r="N398" s="14">
        <f t="shared" si="34"/>
        <v>475.8</v>
      </c>
      <c r="O398" s="15">
        <v>61</v>
      </c>
      <c r="P398" s="16">
        <f t="shared" si="35"/>
        <v>0.138203727056186</v>
      </c>
      <c r="Q398" s="86" t="str">
        <f t="shared" si="36"/>
        <v>High then 10%</v>
      </c>
      <c r="R398" s="86" t="str">
        <f t="shared" si="37"/>
        <v>Low Then 20%</v>
      </c>
    </row>
    <row r="399" spans="1:18" ht="15" customHeight="1">
      <c r="A399" s="86" t="s">
        <v>17</v>
      </c>
      <c r="B399" s="87" t="s">
        <v>1948</v>
      </c>
      <c r="C399" s="6" t="s">
        <v>1172</v>
      </c>
      <c r="D399" s="6" t="s">
        <v>967</v>
      </c>
      <c r="E399" s="6" t="s">
        <v>3</v>
      </c>
      <c r="F399" s="6" t="s">
        <v>16</v>
      </c>
      <c r="G399" s="6" t="s">
        <v>427</v>
      </c>
      <c r="H399" s="6" t="s">
        <v>18</v>
      </c>
      <c r="I399" s="6" t="s">
        <v>1165</v>
      </c>
      <c r="J399" s="12">
        <v>1050</v>
      </c>
      <c r="K399" s="12">
        <f t="shared" si="33"/>
        <v>924</v>
      </c>
      <c r="L399" s="13">
        <v>0</v>
      </c>
      <c r="M399" s="13">
        <v>197.078</v>
      </c>
      <c r="N399" s="14">
        <f t="shared" si="34"/>
        <v>126</v>
      </c>
      <c r="O399" s="15">
        <v>14</v>
      </c>
      <c r="P399" s="16">
        <f t="shared" si="35"/>
        <v>0.213287878787879</v>
      </c>
      <c r="Q399" s="86" t="str">
        <f t="shared" si="36"/>
        <v>High then 10%</v>
      </c>
      <c r="R399" s="86" t="str">
        <f t="shared" si="37"/>
        <v>High Then 20%</v>
      </c>
    </row>
    <row r="400" spans="1:18" ht="15" customHeight="1">
      <c r="A400" s="86" t="s">
        <v>17</v>
      </c>
      <c r="B400" s="87" t="s">
        <v>1948</v>
      </c>
      <c r="C400" s="8" t="s">
        <v>1172</v>
      </c>
      <c r="D400" s="8" t="s">
        <v>967</v>
      </c>
      <c r="E400" s="8" t="s">
        <v>3</v>
      </c>
      <c r="F400" s="6" t="s">
        <v>16</v>
      </c>
      <c r="G400" s="6" t="s">
        <v>43</v>
      </c>
      <c r="H400" s="6" t="s">
        <v>18</v>
      </c>
      <c r="I400" s="6" t="s">
        <v>1165</v>
      </c>
      <c r="J400" s="12">
        <v>600</v>
      </c>
      <c r="K400" s="12">
        <f t="shared" si="33"/>
        <v>528</v>
      </c>
      <c r="L400" s="13">
        <v>0</v>
      </c>
      <c r="M400" s="13">
        <v>107.90600000000001</v>
      </c>
      <c r="N400" s="14">
        <f t="shared" si="34"/>
        <v>72</v>
      </c>
      <c r="O400" s="15">
        <v>8</v>
      </c>
      <c r="P400" s="16">
        <f t="shared" si="35"/>
        <v>0.20436742424242399</v>
      </c>
      <c r="Q400" s="86" t="str">
        <f t="shared" si="36"/>
        <v>High then 10%</v>
      </c>
      <c r="R400" s="86" t="str">
        <f t="shared" si="37"/>
        <v>High Then 20%</v>
      </c>
    </row>
    <row r="401" spans="1:18" ht="15" customHeight="1">
      <c r="A401" s="86" t="s">
        <v>17</v>
      </c>
      <c r="B401" s="87" t="s">
        <v>1948</v>
      </c>
      <c r="C401" s="8" t="s">
        <v>1172</v>
      </c>
      <c r="D401" s="8" t="s">
        <v>967</v>
      </c>
      <c r="E401" s="8" t="s">
        <v>3</v>
      </c>
      <c r="F401" s="6" t="s">
        <v>16</v>
      </c>
      <c r="G401" s="6" t="s">
        <v>429</v>
      </c>
      <c r="H401" s="6" t="s">
        <v>18</v>
      </c>
      <c r="I401" s="6" t="s">
        <v>1165</v>
      </c>
      <c r="J401" s="12">
        <v>750</v>
      </c>
      <c r="K401" s="12">
        <f t="shared" si="33"/>
        <v>660</v>
      </c>
      <c r="L401" s="13">
        <v>0</v>
      </c>
      <c r="M401" s="13">
        <v>140.57499999999999</v>
      </c>
      <c r="N401" s="14">
        <f t="shared" si="34"/>
        <v>90</v>
      </c>
      <c r="O401" s="15">
        <v>10</v>
      </c>
      <c r="P401" s="16">
        <f t="shared" si="35"/>
        <v>0.21299242424242401</v>
      </c>
      <c r="Q401" s="86" t="str">
        <f t="shared" si="36"/>
        <v>High then 10%</v>
      </c>
      <c r="R401" s="86" t="str">
        <f t="shared" si="37"/>
        <v>High Then 20%</v>
      </c>
    </row>
    <row r="402" spans="1:18" ht="15" customHeight="1">
      <c r="A402" s="86" t="s">
        <v>156</v>
      </c>
      <c r="B402" s="87" t="s">
        <v>1953</v>
      </c>
      <c r="C402" s="6" t="s">
        <v>1173</v>
      </c>
      <c r="D402" s="6" t="s">
        <v>1174</v>
      </c>
      <c r="E402" s="6" t="s">
        <v>3</v>
      </c>
      <c r="F402" s="6" t="s">
        <v>16</v>
      </c>
      <c r="G402" s="6" t="s">
        <v>156</v>
      </c>
      <c r="H402" s="6" t="s">
        <v>655</v>
      </c>
      <c r="I402" s="6" t="s">
        <v>1165</v>
      </c>
      <c r="J402" s="12">
        <v>160</v>
      </c>
      <c r="K402" s="12">
        <f t="shared" si="33"/>
        <v>140.80000000000001</v>
      </c>
      <c r="L402" s="13">
        <v>0</v>
      </c>
      <c r="M402" s="13">
        <v>18.41</v>
      </c>
      <c r="N402" s="14">
        <f t="shared" si="34"/>
        <v>19.2</v>
      </c>
      <c r="O402" s="15">
        <v>4</v>
      </c>
      <c r="P402" s="16">
        <f t="shared" si="35"/>
        <v>0.13075284090909101</v>
      </c>
      <c r="Q402" s="86" t="str">
        <f t="shared" si="36"/>
        <v>High then 10%</v>
      </c>
      <c r="R402" s="86" t="str">
        <f t="shared" si="37"/>
        <v>Low Then 20%</v>
      </c>
    </row>
    <row r="403" spans="1:18" ht="15" customHeight="1">
      <c r="A403" s="86" t="s">
        <v>17</v>
      </c>
      <c r="B403" s="87" t="s">
        <v>1948</v>
      </c>
      <c r="C403" s="6" t="s">
        <v>1175</v>
      </c>
      <c r="D403" s="6" t="s">
        <v>1176</v>
      </c>
      <c r="E403" s="6" t="s">
        <v>3</v>
      </c>
      <c r="F403" s="6" t="s">
        <v>16</v>
      </c>
      <c r="G403" s="6" t="s">
        <v>427</v>
      </c>
      <c r="H403" s="6" t="s">
        <v>18</v>
      </c>
      <c r="I403" s="6" t="s">
        <v>1165</v>
      </c>
      <c r="J403" s="12">
        <v>1495</v>
      </c>
      <c r="K403" s="12">
        <f t="shared" si="33"/>
        <v>1315.6443999999999</v>
      </c>
      <c r="L403" s="13">
        <v>0.37</v>
      </c>
      <c r="M403" s="13">
        <v>167.02875</v>
      </c>
      <c r="N403" s="14">
        <f t="shared" si="34"/>
        <v>179.35560000000001</v>
      </c>
      <c r="O403" s="15">
        <v>23</v>
      </c>
      <c r="P403" s="16">
        <f t="shared" si="35"/>
        <v>0.126955847643938</v>
      </c>
      <c r="Q403" s="86" t="str">
        <f t="shared" si="36"/>
        <v>High then 10%</v>
      </c>
      <c r="R403" s="86" t="str">
        <f t="shared" si="37"/>
        <v>Low Then 20%</v>
      </c>
    </row>
    <row r="404" spans="1:18" ht="15" customHeight="1">
      <c r="A404" s="86" t="s">
        <v>17</v>
      </c>
      <c r="B404" s="87" t="s">
        <v>1948</v>
      </c>
      <c r="C404" s="8" t="s">
        <v>1175</v>
      </c>
      <c r="D404" s="8" t="s">
        <v>1176</v>
      </c>
      <c r="E404" s="8" t="s">
        <v>3</v>
      </c>
      <c r="F404" s="6" t="s">
        <v>16</v>
      </c>
      <c r="G404" s="6" t="s">
        <v>429</v>
      </c>
      <c r="H404" s="6" t="s">
        <v>18</v>
      </c>
      <c r="I404" s="6" t="s">
        <v>1165</v>
      </c>
      <c r="J404" s="12">
        <v>2210</v>
      </c>
      <c r="K404" s="12">
        <f t="shared" si="33"/>
        <v>1944.8948</v>
      </c>
      <c r="L404" s="13">
        <v>0.79</v>
      </c>
      <c r="M404" s="13">
        <v>253.25266666666701</v>
      </c>
      <c r="N404" s="14">
        <f t="shared" si="34"/>
        <v>265.10520000000002</v>
      </c>
      <c r="O404" s="15">
        <v>34</v>
      </c>
      <c r="P404" s="16">
        <f t="shared" si="35"/>
        <v>0.13021406950477099</v>
      </c>
      <c r="Q404" s="86" t="str">
        <f t="shared" si="36"/>
        <v>High then 10%</v>
      </c>
      <c r="R404" s="86" t="str">
        <f t="shared" si="37"/>
        <v>Low Then 20%</v>
      </c>
    </row>
    <row r="405" spans="1:18" ht="15" customHeight="1">
      <c r="A405" s="86" t="s">
        <v>17</v>
      </c>
      <c r="B405" s="87" t="s">
        <v>1948</v>
      </c>
      <c r="C405" s="6" t="s">
        <v>1177</v>
      </c>
      <c r="D405" s="6" t="s">
        <v>1178</v>
      </c>
      <c r="E405" s="6" t="s">
        <v>3</v>
      </c>
      <c r="F405" s="6" t="s">
        <v>16</v>
      </c>
      <c r="G405" s="6" t="s">
        <v>427</v>
      </c>
      <c r="H405" s="6" t="s">
        <v>18</v>
      </c>
      <c r="I405" s="6" t="s">
        <v>1165</v>
      </c>
      <c r="J405" s="12">
        <v>910</v>
      </c>
      <c r="K405" s="12">
        <f t="shared" si="33"/>
        <v>802.36</v>
      </c>
      <c r="L405" s="13">
        <v>13</v>
      </c>
      <c r="M405" s="13">
        <v>109.55500000000001</v>
      </c>
      <c r="N405" s="14">
        <f t="shared" si="34"/>
        <v>107.64</v>
      </c>
      <c r="O405" s="15">
        <v>14</v>
      </c>
      <c r="P405" s="16">
        <f t="shared" si="35"/>
        <v>0.136540954185154</v>
      </c>
      <c r="Q405" s="86" t="str">
        <f t="shared" si="36"/>
        <v>High then 10%</v>
      </c>
      <c r="R405" s="86" t="str">
        <f t="shared" si="37"/>
        <v>Low Then 20%</v>
      </c>
    </row>
    <row r="406" spans="1:18" ht="15" customHeight="1">
      <c r="A406" s="86" t="s">
        <v>17</v>
      </c>
      <c r="B406" s="87" t="s">
        <v>1948</v>
      </c>
      <c r="C406" s="8" t="s">
        <v>1177</v>
      </c>
      <c r="D406" s="8" t="s">
        <v>1178</v>
      </c>
      <c r="E406" s="8" t="s">
        <v>3</v>
      </c>
      <c r="F406" s="6" t="s">
        <v>16</v>
      </c>
      <c r="G406" s="6" t="s">
        <v>429</v>
      </c>
      <c r="H406" s="6" t="s">
        <v>18</v>
      </c>
      <c r="I406" s="6" t="s">
        <v>1165</v>
      </c>
      <c r="J406" s="12">
        <v>975</v>
      </c>
      <c r="K406" s="12">
        <f t="shared" si="33"/>
        <v>858</v>
      </c>
      <c r="L406" s="13">
        <v>0</v>
      </c>
      <c r="M406" s="13">
        <v>126.07666666666699</v>
      </c>
      <c r="N406" s="14">
        <f t="shared" si="34"/>
        <v>117</v>
      </c>
      <c r="O406" s="15">
        <v>15</v>
      </c>
      <c r="P406" s="16">
        <f t="shared" si="35"/>
        <v>0.146942501942502</v>
      </c>
      <c r="Q406" s="86" t="str">
        <f t="shared" si="36"/>
        <v>High then 10%</v>
      </c>
      <c r="R406" s="86" t="str">
        <f t="shared" si="37"/>
        <v>Low Then 20%</v>
      </c>
    </row>
    <row r="407" spans="1:18" ht="15" customHeight="1">
      <c r="A407" s="86" t="s">
        <v>17</v>
      </c>
      <c r="B407" s="87" t="s">
        <v>1948</v>
      </c>
      <c r="C407" s="6" t="s">
        <v>1179</v>
      </c>
      <c r="D407" s="6" t="s">
        <v>1180</v>
      </c>
      <c r="E407" s="6" t="s">
        <v>3</v>
      </c>
      <c r="F407" s="6" t="s">
        <v>16</v>
      </c>
      <c r="G407" s="6" t="s">
        <v>427</v>
      </c>
      <c r="H407" s="6" t="s">
        <v>18</v>
      </c>
      <c r="I407" s="6" t="s">
        <v>1165</v>
      </c>
      <c r="J407" s="12">
        <v>40</v>
      </c>
      <c r="K407" s="12">
        <f t="shared" si="33"/>
        <v>35.200000000000003</v>
      </c>
      <c r="L407" s="13">
        <v>0</v>
      </c>
      <c r="M407" s="13">
        <v>5.76</v>
      </c>
      <c r="N407" s="14">
        <f t="shared" si="34"/>
        <v>4.8</v>
      </c>
      <c r="O407" s="15">
        <v>1</v>
      </c>
      <c r="P407" s="16">
        <f t="shared" si="35"/>
        <v>0.163636363636364</v>
      </c>
      <c r="Q407" s="86" t="str">
        <f t="shared" si="36"/>
        <v>High then 10%</v>
      </c>
      <c r="R407" s="86" t="str">
        <f t="shared" si="37"/>
        <v>Low Then 20%</v>
      </c>
    </row>
    <row r="408" spans="1:18" ht="15" customHeight="1">
      <c r="A408" s="86" t="s">
        <v>17</v>
      </c>
      <c r="B408" s="87" t="s">
        <v>1948</v>
      </c>
      <c r="C408" s="8" t="s">
        <v>1179</v>
      </c>
      <c r="D408" s="8" t="s">
        <v>1180</v>
      </c>
      <c r="E408" s="8" t="s">
        <v>3</v>
      </c>
      <c r="F408" s="6" t="s">
        <v>16</v>
      </c>
      <c r="G408" s="6" t="s">
        <v>429</v>
      </c>
      <c r="H408" s="6" t="s">
        <v>18</v>
      </c>
      <c r="I408" s="6" t="s">
        <v>1165</v>
      </c>
      <c r="J408" s="12">
        <v>80</v>
      </c>
      <c r="K408" s="12">
        <f t="shared" si="33"/>
        <v>70.400000000000006</v>
      </c>
      <c r="L408" s="13">
        <v>0</v>
      </c>
      <c r="M408" s="13">
        <v>11.45</v>
      </c>
      <c r="N408" s="14">
        <f t="shared" si="34"/>
        <v>9.6</v>
      </c>
      <c r="O408" s="15">
        <v>2</v>
      </c>
      <c r="P408" s="16">
        <f t="shared" si="35"/>
        <v>0.162642045454545</v>
      </c>
      <c r="Q408" s="86" t="str">
        <f t="shared" si="36"/>
        <v>High then 10%</v>
      </c>
      <c r="R408" s="86" t="str">
        <f t="shared" si="37"/>
        <v>Low Then 20%</v>
      </c>
    </row>
    <row r="409" spans="1:18" ht="15" customHeight="1">
      <c r="A409" s="86" t="s">
        <v>23</v>
      </c>
      <c r="B409" s="87" t="s">
        <v>1940</v>
      </c>
      <c r="C409" s="6" t="s">
        <v>1181</v>
      </c>
      <c r="D409" s="6" t="s">
        <v>1182</v>
      </c>
      <c r="E409" s="6" t="s">
        <v>3</v>
      </c>
      <c r="F409" s="6" t="s">
        <v>22</v>
      </c>
      <c r="G409" s="6" t="s">
        <v>23</v>
      </c>
      <c r="H409" s="6" t="s">
        <v>635</v>
      </c>
      <c r="I409" s="6" t="s">
        <v>1183</v>
      </c>
      <c r="J409" s="12">
        <v>2800</v>
      </c>
      <c r="K409" s="12">
        <f t="shared" si="33"/>
        <v>2466.52</v>
      </c>
      <c r="L409" s="13">
        <v>21</v>
      </c>
      <c r="M409" s="13">
        <v>519.53</v>
      </c>
      <c r="N409" s="14">
        <f t="shared" si="34"/>
        <v>333.48</v>
      </c>
      <c r="O409" s="15">
        <v>40</v>
      </c>
      <c r="P409" s="16">
        <f t="shared" si="35"/>
        <v>0.21063279438236901</v>
      </c>
      <c r="Q409" s="86" t="str">
        <f t="shared" si="36"/>
        <v>High then 10%</v>
      </c>
      <c r="R409" s="86" t="str">
        <f t="shared" si="37"/>
        <v>High Then 20%</v>
      </c>
    </row>
    <row r="410" spans="1:18" ht="15" customHeight="1">
      <c r="A410" s="86" t="s">
        <v>23</v>
      </c>
      <c r="B410" s="87" t="s">
        <v>1940</v>
      </c>
      <c r="C410" s="6" t="s">
        <v>1184</v>
      </c>
      <c r="D410" s="6" t="s">
        <v>1185</v>
      </c>
      <c r="E410" s="6" t="s">
        <v>3</v>
      </c>
      <c r="F410" s="6" t="s">
        <v>22</v>
      </c>
      <c r="G410" s="6" t="s">
        <v>23</v>
      </c>
      <c r="H410" s="6" t="s">
        <v>635</v>
      </c>
      <c r="I410" s="6" t="s">
        <v>1183</v>
      </c>
      <c r="J410" s="12">
        <v>2340</v>
      </c>
      <c r="K410" s="12">
        <f t="shared" si="33"/>
        <v>2059.1999999999998</v>
      </c>
      <c r="L410" s="13">
        <v>0</v>
      </c>
      <c r="M410" s="13">
        <v>456.3</v>
      </c>
      <c r="N410" s="14">
        <f t="shared" si="34"/>
        <v>280.8</v>
      </c>
      <c r="O410" s="15">
        <v>39</v>
      </c>
      <c r="P410" s="16">
        <f t="shared" si="35"/>
        <v>0.22159090909090901</v>
      </c>
      <c r="Q410" s="86" t="str">
        <f t="shared" si="36"/>
        <v>High then 10%</v>
      </c>
      <c r="R410" s="86" t="str">
        <f t="shared" si="37"/>
        <v>High Then 20%</v>
      </c>
    </row>
    <row r="411" spans="1:18" ht="15" customHeight="1">
      <c r="A411" s="86" t="s">
        <v>23</v>
      </c>
      <c r="B411" s="87" t="s">
        <v>1940</v>
      </c>
      <c r="C411" s="6" t="s">
        <v>1186</v>
      </c>
      <c r="D411" s="6" t="s">
        <v>1187</v>
      </c>
      <c r="E411" s="6" t="s">
        <v>3</v>
      </c>
      <c r="F411" s="6" t="s">
        <v>22</v>
      </c>
      <c r="G411" s="6" t="s">
        <v>23</v>
      </c>
      <c r="H411" s="6" t="s">
        <v>635</v>
      </c>
      <c r="I411" s="6" t="s">
        <v>1183</v>
      </c>
      <c r="J411" s="12">
        <v>3010</v>
      </c>
      <c r="K411" s="12">
        <f t="shared" si="33"/>
        <v>2651.32</v>
      </c>
      <c r="L411" s="13">
        <v>21</v>
      </c>
      <c r="M411" s="13">
        <v>530.47</v>
      </c>
      <c r="N411" s="14">
        <f t="shared" si="34"/>
        <v>358.68</v>
      </c>
      <c r="O411" s="15">
        <v>43</v>
      </c>
      <c r="P411" s="16">
        <f t="shared" si="35"/>
        <v>0.20007769714708101</v>
      </c>
      <c r="Q411" s="86" t="str">
        <f t="shared" si="36"/>
        <v>High then 10%</v>
      </c>
      <c r="R411" s="86" t="str">
        <f t="shared" si="37"/>
        <v>High Then 20%</v>
      </c>
    </row>
    <row r="412" spans="1:18" ht="15" customHeight="1">
      <c r="A412" s="86" t="s">
        <v>23</v>
      </c>
      <c r="B412" s="87" t="s">
        <v>1940</v>
      </c>
      <c r="C412" s="6" t="s">
        <v>1188</v>
      </c>
      <c r="D412" s="6" t="s">
        <v>1189</v>
      </c>
      <c r="E412" s="6" t="s">
        <v>3</v>
      </c>
      <c r="F412" s="6" t="s">
        <v>22</v>
      </c>
      <c r="G412" s="6" t="s">
        <v>23</v>
      </c>
      <c r="H412" s="6" t="s">
        <v>635</v>
      </c>
      <c r="I412" s="6" t="s">
        <v>1190</v>
      </c>
      <c r="J412" s="12">
        <v>2800</v>
      </c>
      <c r="K412" s="12">
        <f t="shared" si="33"/>
        <v>2464</v>
      </c>
      <c r="L412" s="13">
        <v>0</v>
      </c>
      <c r="M412" s="13">
        <v>637</v>
      </c>
      <c r="N412" s="14">
        <f t="shared" si="34"/>
        <v>336</v>
      </c>
      <c r="O412" s="15">
        <v>2</v>
      </c>
      <c r="P412" s="16">
        <f t="shared" si="35"/>
        <v>0.25852272727272702</v>
      </c>
      <c r="Q412" s="86" t="str">
        <f t="shared" si="36"/>
        <v>High then 10%</v>
      </c>
      <c r="R412" s="86" t="str">
        <f t="shared" si="37"/>
        <v>High Then 20%</v>
      </c>
    </row>
    <row r="413" spans="1:18" ht="15" customHeight="1">
      <c r="A413" s="86" t="s">
        <v>23</v>
      </c>
      <c r="B413" s="87" t="s">
        <v>1940</v>
      </c>
      <c r="C413" s="6" t="s">
        <v>1191</v>
      </c>
      <c r="D413" s="6" t="s">
        <v>1192</v>
      </c>
      <c r="E413" s="6" t="s">
        <v>3</v>
      </c>
      <c r="F413" s="6" t="s">
        <v>22</v>
      </c>
      <c r="G413" s="6" t="s">
        <v>23</v>
      </c>
      <c r="H413" s="6" t="s">
        <v>635</v>
      </c>
      <c r="I413" s="6" t="s">
        <v>1190</v>
      </c>
      <c r="J413" s="12">
        <v>15500</v>
      </c>
      <c r="K413" s="12">
        <f t="shared" si="33"/>
        <v>13640.733200000001</v>
      </c>
      <c r="L413" s="13">
        <v>6.11</v>
      </c>
      <c r="M413" s="13">
        <v>2808</v>
      </c>
      <c r="N413" s="14">
        <f t="shared" si="34"/>
        <v>1859.2668000000001</v>
      </c>
      <c r="O413" s="15">
        <v>10</v>
      </c>
      <c r="P413" s="16">
        <f t="shared" si="35"/>
        <v>0.20585403723019799</v>
      </c>
      <c r="Q413" s="86" t="str">
        <f t="shared" si="36"/>
        <v>High then 10%</v>
      </c>
      <c r="R413" s="86" t="str">
        <f t="shared" si="37"/>
        <v>High Then 20%</v>
      </c>
    </row>
    <row r="414" spans="1:18" ht="15" customHeight="1">
      <c r="A414" s="86" t="s">
        <v>23</v>
      </c>
      <c r="B414" s="87" t="s">
        <v>1940</v>
      </c>
      <c r="C414" s="6" t="s">
        <v>1193</v>
      </c>
      <c r="D414" s="6" t="s">
        <v>1194</v>
      </c>
      <c r="E414" s="6" t="s">
        <v>3</v>
      </c>
      <c r="F414" s="6" t="s">
        <v>22</v>
      </c>
      <c r="G414" s="6" t="s">
        <v>23</v>
      </c>
      <c r="H414" s="6" t="s">
        <v>635</v>
      </c>
      <c r="I414" s="6" t="s">
        <v>1190</v>
      </c>
      <c r="J414" s="12">
        <v>24500</v>
      </c>
      <c r="K414" s="12">
        <f t="shared" si="33"/>
        <v>21566.968400000002</v>
      </c>
      <c r="L414" s="13">
        <v>58.07</v>
      </c>
      <c r="M414" s="13">
        <v>4373.47</v>
      </c>
      <c r="N414" s="14">
        <f t="shared" si="34"/>
        <v>2933.0315999999998</v>
      </c>
      <c r="O414" s="15">
        <v>14</v>
      </c>
      <c r="P414" s="16">
        <f t="shared" si="35"/>
        <v>0.20278557091964799</v>
      </c>
      <c r="Q414" s="86" t="str">
        <f t="shared" si="36"/>
        <v>High then 10%</v>
      </c>
      <c r="R414" s="86" t="str">
        <f t="shared" si="37"/>
        <v>High Then 20%</v>
      </c>
    </row>
    <row r="415" spans="1:18" ht="15" customHeight="1">
      <c r="A415" s="86" t="s">
        <v>23</v>
      </c>
      <c r="B415" s="87" t="s">
        <v>1940</v>
      </c>
      <c r="C415" s="6" t="s">
        <v>1195</v>
      </c>
      <c r="D415" s="6" t="s">
        <v>1196</v>
      </c>
      <c r="E415" s="6" t="s">
        <v>3</v>
      </c>
      <c r="F415" s="6" t="s">
        <v>22</v>
      </c>
      <c r="G415" s="6" t="s">
        <v>23</v>
      </c>
      <c r="H415" s="6" t="s">
        <v>635</v>
      </c>
      <c r="I415" s="6" t="s">
        <v>1190</v>
      </c>
      <c r="J415" s="12">
        <v>960</v>
      </c>
      <c r="K415" s="12">
        <f t="shared" si="33"/>
        <v>844.8</v>
      </c>
      <c r="L415" s="13">
        <v>0</v>
      </c>
      <c r="M415" s="13">
        <v>211.23</v>
      </c>
      <c r="N415" s="14">
        <f t="shared" si="34"/>
        <v>115.2</v>
      </c>
      <c r="O415" s="15">
        <v>4</v>
      </c>
      <c r="P415" s="16">
        <f t="shared" si="35"/>
        <v>0.250035511363636</v>
      </c>
      <c r="Q415" s="86" t="str">
        <f t="shared" si="36"/>
        <v>High then 10%</v>
      </c>
      <c r="R415" s="86" t="str">
        <f t="shared" si="37"/>
        <v>High Then 20%</v>
      </c>
    </row>
    <row r="416" spans="1:18" ht="15" customHeight="1">
      <c r="A416" s="86" t="s">
        <v>23</v>
      </c>
      <c r="B416" s="87" t="s">
        <v>1940</v>
      </c>
      <c r="C416" s="6" t="s">
        <v>1197</v>
      </c>
      <c r="D416" s="6" t="s">
        <v>1198</v>
      </c>
      <c r="E416" s="6" t="s">
        <v>3</v>
      </c>
      <c r="F416" s="6" t="s">
        <v>22</v>
      </c>
      <c r="G416" s="6" t="s">
        <v>23</v>
      </c>
      <c r="H416" s="6" t="s">
        <v>635</v>
      </c>
      <c r="I416" s="6" t="s">
        <v>1199</v>
      </c>
      <c r="J416" s="12">
        <v>6895</v>
      </c>
      <c r="K416" s="12">
        <f t="shared" si="33"/>
        <v>6080.5492000000004</v>
      </c>
      <c r="L416" s="13">
        <v>107.91</v>
      </c>
      <c r="M416" s="13">
        <v>1022.31128205128</v>
      </c>
      <c r="N416" s="14">
        <f t="shared" si="34"/>
        <v>814.45079999999996</v>
      </c>
      <c r="O416" s="15">
        <v>98.5</v>
      </c>
      <c r="P416" s="16">
        <f t="shared" si="35"/>
        <v>0.168128116133207</v>
      </c>
      <c r="Q416" s="86" t="str">
        <f t="shared" si="36"/>
        <v>High then 10%</v>
      </c>
      <c r="R416" s="86" t="str">
        <f t="shared" si="37"/>
        <v>Low Then 20%</v>
      </c>
    </row>
    <row r="417" spans="1:18" ht="15" customHeight="1">
      <c r="A417" s="86" t="s">
        <v>23</v>
      </c>
      <c r="B417" s="87" t="s">
        <v>1940</v>
      </c>
      <c r="C417" s="6" t="s">
        <v>1200</v>
      </c>
      <c r="D417" s="6" t="s">
        <v>1201</v>
      </c>
      <c r="E417" s="6" t="s">
        <v>3</v>
      </c>
      <c r="F417" s="6" t="s">
        <v>22</v>
      </c>
      <c r="G417" s="6" t="s">
        <v>23</v>
      </c>
      <c r="H417" s="6" t="s">
        <v>635</v>
      </c>
      <c r="I417" s="6" t="s">
        <v>1199</v>
      </c>
      <c r="J417" s="12">
        <v>2025</v>
      </c>
      <c r="K417" s="12">
        <f t="shared" si="33"/>
        <v>1782.1776</v>
      </c>
      <c r="L417" s="13">
        <v>1.48</v>
      </c>
      <c r="M417" s="13">
        <v>174.31</v>
      </c>
      <c r="N417" s="14">
        <f t="shared" si="34"/>
        <v>242.82239999999999</v>
      </c>
      <c r="O417" s="15">
        <v>27</v>
      </c>
      <c r="P417" s="16">
        <f t="shared" si="35"/>
        <v>9.7807311684312503E-2</v>
      </c>
      <c r="Q417" s="86" t="str">
        <f t="shared" si="36"/>
        <v>Low Then 10%</v>
      </c>
      <c r="R417" s="86" t="str">
        <f t="shared" si="37"/>
        <v>Low Then 20%</v>
      </c>
    </row>
    <row r="418" spans="1:18" ht="15" customHeight="1">
      <c r="A418" s="86" t="s">
        <v>23</v>
      </c>
      <c r="B418" s="87" t="s">
        <v>1940</v>
      </c>
      <c r="C418" s="6" t="s">
        <v>1202</v>
      </c>
      <c r="D418" s="6" t="s">
        <v>1203</v>
      </c>
      <c r="E418" s="6" t="s">
        <v>3</v>
      </c>
      <c r="F418" s="6" t="s">
        <v>22</v>
      </c>
      <c r="G418" s="6" t="s">
        <v>23</v>
      </c>
      <c r="H418" s="6" t="s">
        <v>635</v>
      </c>
      <c r="I418" s="6" t="s">
        <v>1199</v>
      </c>
      <c r="J418" s="12">
        <v>180</v>
      </c>
      <c r="K418" s="12">
        <f t="shared" si="33"/>
        <v>158.4</v>
      </c>
      <c r="L418" s="13">
        <v>0</v>
      </c>
      <c r="M418" s="13">
        <v>14.35</v>
      </c>
      <c r="N418" s="14">
        <f t="shared" si="34"/>
        <v>21.6</v>
      </c>
      <c r="O418" s="15">
        <v>2</v>
      </c>
      <c r="P418" s="16">
        <f t="shared" si="35"/>
        <v>9.0593434343434295E-2</v>
      </c>
      <c r="Q418" s="86" t="str">
        <f t="shared" si="36"/>
        <v>Low Then 10%</v>
      </c>
      <c r="R418" s="86" t="str">
        <f t="shared" si="37"/>
        <v>Low Then 20%</v>
      </c>
    </row>
    <row r="419" spans="1:18" ht="15" customHeight="1">
      <c r="A419" s="86" t="s">
        <v>23</v>
      </c>
      <c r="B419" s="87" t="s">
        <v>1940</v>
      </c>
      <c r="C419" s="6" t="s">
        <v>1204</v>
      </c>
      <c r="D419" s="6" t="s">
        <v>1205</v>
      </c>
      <c r="E419" s="6" t="s">
        <v>3</v>
      </c>
      <c r="F419" s="6" t="s">
        <v>22</v>
      </c>
      <c r="G419" s="6" t="s">
        <v>23</v>
      </c>
      <c r="H419" s="6" t="s">
        <v>635</v>
      </c>
      <c r="I419" s="6" t="s">
        <v>1199</v>
      </c>
      <c r="J419" s="12">
        <v>75</v>
      </c>
      <c r="K419" s="12">
        <f t="shared" si="33"/>
        <v>66</v>
      </c>
      <c r="L419" s="13">
        <v>0</v>
      </c>
      <c r="M419" s="13">
        <v>11.13</v>
      </c>
      <c r="N419" s="14">
        <f t="shared" si="34"/>
        <v>9</v>
      </c>
      <c r="O419" s="15">
        <v>1</v>
      </c>
      <c r="P419" s="16">
        <f t="shared" si="35"/>
        <v>0.168636363636364</v>
      </c>
      <c r="Q419" s="86" t="str">
        <f t="shared" si="36"/>
        <v>High then 10%</v>
      </c>
      <c r="R419" s="86" t="str">
        <f t="shared" si="37"/>
        <v>Low Then 20%</v>
      </c>
    </row>
    <row r="420" spans="1:18" ht="15" customHeight="1">
      <c r="A420" s="86" t="s">
        <v>23</v>
      </c>
      <c r="B420" s="87" t="s">
        <v>1940</v>
      </c>
      <c r="C420" s="6" t="s">
        <v>1206</v>
      </c>
      <c r="D420" s="6" t="s">
        <v>1207</v>
      </c>
      <c r="E420" s="6" t="s">
        <v>3</v>
      </c>
      <c r="F420" s="6" t="s">
        <v>22</v>
      </c>
      <c r="G420" s="6" t="s">
        <v>23</v>
      </c>
      <c r="H420" s="6" t="s">
        <v>635</v>
      </c>
      <c r="I420" s="6" t="s">
        <v>1199</v>
      </c>
      <c r="J420" s="12">
        <v>425</v>
      </c>
      <c r="K420" s="12">
        <f t="shared" si="33"/>
        <v>374</v>
      </c>
      <c r="L420" s="13">
        <v>0</v>
      </c>
      <c r="M420" s="13">
        <v>54.746666666666698</v>
      </c>
      <c r="N420" s="14">
        <f t="shared" si="34"/>
        <v>51</v>
      </c>
      <c r="O420" s="15">
        <v>5</v>
      </c>
      <c r="P420" s="16">
        <f t="shared" si="35"/>
        <v>0.146381461675579</v>
      </c>
      <c r="Q420" s="86" t="str">
        <f t="shared" si="36"/>
        <v>High then 10%</v>
      </c>
      <c r="R420" s="86" t="str">
        <f t="shared" si="37"/>
        <v>Low Then 20%</v>
      </c>
    </row>
    <row r="421" spans="1:18" ht="15" customHeight="1">
      <c r="A421" s="86" t="s">
        <v>23</v>
      </c>
      <c r="B421" s="87" t="s">
        <v>1940</v>
      </c>
      <c r="C421" s="6" t="s">
        <v>1208</v>
      </c>
      <c r="D421" s="6" t="s">
        <v>1209</v>
      </c>
      <c r="E421" s="6" t="s">
        <v>3</v>
      </c>
      <c r="F421" s="6" t="s">
        <v>22</v>
      </c>
      <c r="G421" s="6" t="s">
        <v>23</v>
      </c>
      <c r="H421" s="6" t="s">
        <v>635</v>
      </c>
      <c r="I421" s="6" t="s">
        <v>1199</v>
      </c>
      <c r="J421" s="12">
        <v>95</v>
      </c>
      <c r="K421" s="12">
        <f t="shared" si="33"/>
        <v>83.6</v>
      </c>
      <c r="L421" s="13">
        <v>0</v>
      </c>
      <c r="M421" s="13">
        <v>11.27</v>
      </c>
      <c r="N421" s="14">
        <f t="shared" si="34"/>
        <v>11.4</v>
      </c>
      <c r="O421" s="15">
        <v>1</v>
      </c>
      <c r="P421" s="16">
        <f t="shared" si="35"/>
        <v>0.13480861244019099</v>
      </c>
      <c r="Q421" s="86" t="str">
        <f t="shared" si="36"/>
        <v>High then 10%</v>
      </c>
      <c r="R421" s="86" t="str">
        <f t="shared" si="37"/>
        <v>Low Then 20%</v>
      </c>
    </row>
    <row r="422" spans="1:18" ht="15" customHeight="1">
      <c r="A422" s="86" t="s">
        <v>23</v>
      </c>
      <c r="B422" s="87" t="s">
        <v>1940</v>
      </c>
      <c r="C422" s="6" t="s">
        <v>1210</v>
      </c>
      <c r="D422" s="6" t="s">
        <v>1211</v>
      </c>
      <c r="E422" s="6" t="s">
        <v>3</v>
      </c>
      <c r="F422" s="6" t="s">
        <v>22</v>
      </c>
      <c r="G422" s="6" t="s">
        <v>23</v>
      </c>
      <c r="H422" s="6" t="s">
        <v>635</v>
      </c>
      <c r="I422" s="6" t="s">
        <v>1199</v>
      </c>
      <c r="J422" s="12">
        <v>1400</v>
      </c>
      <c r="K422" s="12">
        <f t="shared" si="33"/>
        <v>1232</v>
      </c>
      <c r="L422" s="13">
        <v>0</v>
      </c>
      <c r="M422" s="13">
        <v>221.16</v>
      </c>
      <c r="N422" s="14">
        <f t="shared" si="34"/>
        <v>168</v>
      </c>
      <c r="O422" s="15">
        <v>20</v>
      </c>
      <c r="P422" s="16">
        <f t="shared" si="35"/>
        <v>0.17951298701298701</v>
      </c>
      <c r="Q422" s="86" t="str">
        <f t="shared" si="36"/>
        <v>High then 10%</v>
      </c>
      <c r="R422" s="86" t="str">
        <f t="shared" si="37"/>
        <v>Low Then 20%</v>
      </c>
    </row>
    <row r="423" spans="1:18" ht="15" customHeight="1">
      <c r="A423" s="86" t="s">
        <v>23</v>
      </c>
      <c r="B423" s="87" t="s">
        <v>1940</v>
      </c>
      <c r="C423" s="6" t="s">
        <v>1212</v>
      </c>
      <c r="D423" s="6" t="s">
        <v>1213</v>
      </c>
      <c r="E423" s="6" t="s">
        <v>3</v>
      </c>
      <c r="F423" s="6" t="s">
        <v>22</v>
      </c>
      <c r="G423" s="6" t="s">
        <v>23</v>
      </c>
      <c r="H423" s="6" t="s">
        <v>635</v>
      </c>
      <c r="I423" s="6" t="s">
        <v>1199</v>
      </c>
      <c r="J423" s="12">
        <v>637.5</v>
      </c>
      <c r="K423" s="12">
        <f t="shared" si="33"/>
        <v>561</v>
      </c>
      <c r="L423" s="13">
        <v>0</v>
      </c>
      <c r="M423" s="13">
        <v>48.28</v>
      </c>
      <c r="N423" s="14">
        <f t="shared" si="34"/>
        <v>76.5</v>
      </c>
      <c r="O423" s="15">
        <v>8.5</v>
      </c>
      <c r="P423" s="16">
        <f t="shared" si="35"/>
        <v>8.6060606060606101E-2</v>
      </c>
      <c r="Q423" s="86" t="str">
        <f t="shared" si="36"/>
        <v>Low Then 10%</v>
      </c>
      <c r="R423" s="86" t="str">
        <f t="shared" si="37"/>
        <v>Low Then 20%</v>
      </c>
    </row>
    <row r="424" spans="1:18" ht="15" customHeight="1">
      <c r="A424" s="86" t="s">
        <v>23</v>
      </c>
      <c r="B424" s="87" t="s">
        <v>1940</v>
      </c>
      <c r="C424" s="6" t="s">
        <v>1214</v>
      </c>
      <c r="D424" s="6" t="s">
        <v>1215</v>
      </c>
      <c r="E424" s="6" t="s">
        <v>3</v>
      </c>
      <c r="F424" s="6" t="s">
        <v>22</v>
      </c>
      <c r="G424" s="6" t="s">
        <v>23</v>
      </c>
      <c r="H424" s="6" t="s">
        <v>635</v>
      </c>
      <c r="I424" s="6" t="s">
        <v>1199</v>
      </c>
      <c r="J424" s="12">
        <v>300</v>
      </c>
      <c r="K424" s="12">
        <f t="shared" si="33"/>
        <v>264</v>
      </c>
      <c r="L424" s="13">
        <v>0</v>
      </c>
      <c r="M424" s="13">
        <v>51.74</v>
      </c>
      <c r="N424" s="14">
        <f t="shared" si="34"/>
        <v>36</v>
      </c>
      <c r="O424" s="15">
        <v>4</v>
      </c>
      <c r="P424" s="16">
        <f t="shared" si="35"/>
        <v>0.19598484848484801</v>
      </c>
      <c r="Q424" s="86" t="str">
        <f t="shared" si="36"/>
        <v>High then 10%</v>
      </c>
      <c r="R424" s="86" t="str">
        <f t="shared" si="37"/>
        <v>Low Then 20%</v>
      </c>
    </row>
    <row r="425" spans="1:18" ht="15" customHeight="1">
      <c r="A425" s="86" t="s">
        <v>23</v>
      </c>
      <c r="B425" s="87" t="s">
        <v>1940</v>
      </c>
      <c r="C425" s="6" t="s">
        <v>1216</v>
      </c>
      <c r="D425" s="6" t="s">
        <v>1217</v>
      </c>
      <c r="E425" s="6" t="s">
        <v>3</v>
      </c>
      <c r="F425" s="6" t="s">
        <v>22</v>
      </c>
      <c r="G425" s="6" t="s">
        <v>23</v>
      </c>
      <c r="H425" s="6" t="s">
        <v>635</v>
      </c>
      <c r="I425" s="6" t="s">
        <v>1199</v>
      </c>
      <c r="J425" s="12">
        <v>55</v>
      </c>
      <c r="K425" s="12">
        <f t="shared" si="33"/>
        <v>48.4</v>
      </c>
      <c r="L425" s="13">
        <v>0</v>
      </c>
      <c r="M425" s="13">
        <v>12</v>
      </c>
      <c r="N425" s="14">
        <f t="shared" si="34"/>
        <v>6.6</v>
      </c>
      <c r="O425" s="15">
        <v>1</v>
      </c>
      <c r="P425" s="16">
        <f t="shared" si="35"/>
        <v>0.247933884297521</v>
      </c>
      <c r="Q425" s="86" t="str">
        <f t="shared" si="36"/>
        <v>High then 10%</v>
      </c>
      <c r="R425" s="86" t="str">
        <f t="shared" si="37"/>
        <v>High Then 20%</v>
      </c>
    </row>
    <row r="426" spans="1:18" ht="15" customHeight="1">
      <c r="A426" s="86" t="s">
        <v>23</v>
      </c>
      <c r="B426" s="87" t="s">
        <v>1940</v>
      </c>
      <c r="C426" s="6" t="s">
        <v>1218</v>
      </c>
      <c r="D426" s="6" t="s">
        <v>1219</v>
      </c>
      <c r="E426" s="6" t="s">
        <v>3</v>
      </c>
      <c r="F426" s="6" t="s">
        <v>22</v>
      </c>
      <c r="G426" s="6" t="s">
        <v>23</v>
      </c>
      <c r="H426" s="6" t="s">
        <v>635</v>
      </c>
      <c r="I426" s="6" t="s">
        <v>1199</v>
      </c>
      <c r="J426" s="12">
        <v>85</v>
      </c>
      <c r="K426" s="12">
        <f t="shared" si="33"/>
        <v>74.8</v>
      </c>
      <c r="L426" s="13">
        <v>0</v>
      </c>
      <c r="M426" s="13">
        <v>9.7200000000000006</v>
      </c>
      <c r="N426" s="14">
        <f t="shared" si="34"/>
        <v>10.199999999999999</v>
      </c>
      <c r="O426" s="15">
        <v>1</v>
      </c>
      <c r="P426" s="16">
        <f t="shared" si="35"/>
        <v>0.12994652406417101</v>
      </c>
      <c r="Q426" s="86" t="str">
        <f t="shared" si="36"/>
        <v>High then 10%</v>
      </c>
      <c r="R426" s="86" t="str">
        <f t="shared" si="37"/>
        <v>Low Then 20%</v>
      </c>
    </row>
    <row r="427" spans="1:18" ht="15" customHeight="1">
      <c r="A427" s="86" t="s">
        <v>23</v>
      </c>
      <c r="B427" s="87" t="s">
        <v>1940</v>
      </c>
      <c r="C427" s="6" t="s">
        <v>1220</v>
      </c>
      <c r="D427" s="6" t="s">
        <v>1221</v>
      </c>
      <c r="E427" s="6" t="s">
        <v>3</v>
      </c>
      <c r="F427" s="6" t="s">
        <v>22</v>
      </c>
      <c r="G427" s="6" t="s">
        <v>23</v>
      </c>
      <c r="H427" s="6" t="s">
        <v>635</v>
      </c>
      <c r="I427" s="6" t="s">
        <v>1199</v>
      </c>
      <c r="J427" s="12">
        <v>140</v>
      </c>
      <c r="K427" s="12">
        <f t="shared" si="33"/>
        <v>123.2</v>
      </c>
      <c r="L427" s="13">
        <v>0</v>
      </c>
      <c r="M427" s="13">
        <v>24.24</v>
      </c>
      <c r="N427" s="14">
        <f t="shared" si="34"/>
        <v>16.8</v>
      </c>
      <c r="O427" s="15">
        <v>2</v>
      </c>
      <c r="P427" s="16">
        <f t="shared" si="35"/>
        <v>0.19675324675324701</v>
      </c>
      <c r="Q427" s="86" t="str">
        <f t="shared" si="36"/>
        <v>High then 10%</v>
      </c>
      <c r="R427" s="86" t="str">
        <f t="shared" si="37"/>
        <v>Low Then 20%</v>
      </c>
    </row>
    <row r="428" spans="1:18" ht="15" customHeight="1">
      <c r="A428" s="86" t="s">
        <v>23</v>
      </c>
      <c r="B428" s="87" t="s">
        <v>1940</v>
      </c>
      <c r="C428" s="6" t="s">
        <v>1222</v>
      </c>
      <c r="D428" s="6" t="s">
        <v>1223</v>
      </c>
      <c r="E428" s="6" t="s">
        <v>3</v>
      </c>
      <c r="F428" s="6" t="s">
        <v>22</v>
      </c>
      <c r="G428" s="6" t="s">
        <v>23</v>
      </c>
      <c r="H428" s="6" t="s">
        <v>635</v>
      </c>
      <c r="I428" s="6" t="s">
        <v>1199</v>
      </c>
      <c r="J428" s="12">
        <v>525</v>
      </c>
      <c r="K428" s="12">
        <f t="shared" si="33"/>
        <v>462</v>
      </c>
      <c r="L428" s="13">
        <v>0</v>
      </c>
      <c r="M428" s="13">
        <v>64.55</v>
      </c>
      <c r="N428" s="14">
        <f t="shared" si="34"/>
        <v>63</v>
      </c>
      <c r="O428" s="15">
        <v>7</v>
      </c>
      <c r="P428" s="16">
        <f t="shared" si="35"/>
        <v>0.13971861471861499</v>
      </c>
      <c r="Q428" s="86" t="str">
        <f t="shared" si="36"/>
        <v>High then 10%</v>
      </c>
      <c r="R428" s="86" t="str">
        <f t="shared" si="37"/>
        <v>Low Then 20%</v>
      </c>
    </row>
    <row r="429" spans="1:18" ht="15" customHeight="1">
      <c r="A429" s="86" t="s">
        <v>23</v>
      </c>
      <c r="B429" s="87" t="s">
        <v>1940</v>
      </c>
      <c r="C429" s="6" t="s">
        <v>1224</v>
      </c>
      <c r="D429" s="6" t="s">
        <v>1225</v>
      </c>
      <c r="E429" s="6" t="s">
        <v>3</v>
      </c>
      <c r="F429" s="6" t="s">
        <v>22</v>
      </c>
      <c r="G429" s="6" t="s">
        <v>23</v>
      </c>
      <c r="H429" s="6" t="s">
        <v>635</v>
      </c>
      <c r="I429" s="6" t="s">
        <v>1226</v>
      </c>
      <c r="J429" s="12">
        <v>280</v>
      </c>
      <c r="K429" s="12">
        <f t="shared" si="33"/>
        <v>246.4</v>
      </c>
      <c r="L429" s="13">
        <v>0</v>
      </c>
      <c r="M429" s="13">
        <v>35.655999999999999</v>
      </c>
      <c r="N429" s="14">
        <f t="shared" si="34"/>
        <v>33.6</v>
      </c>
      <c r="O429" s="15">
        <v>4</v>
      </c>
      <c r="P429" s="16">
        <f t="shared" si="35"/>
        <v>0.14470779220779201</v>
      </c>
      <c r="Q429" s="86" t="str">
        <f t="shared" si="36"/>
        <v>High then 10%</v>
      </c>
      <c r="R429" s="86" t="str">
        <f t="shared" si="37"/>
        <v>Low Then 20%</v>
      </c>
    </row>
    <row r="430" spans="1:18" ht="15" customHeight="1">
      <c r="A430" s="86" t="s">
        <v>23</v>
      </c>
      <c r="B430" s="87" t="s">
        <v>1940</v>
      </c>
      <c r="C430" s="6" t="s">
        <v>1227</v>
      </c>
      <c r="D430" s="6" t="s">
        <v>1228</v>
      </c>
      <c r="E430" s="6" t="s">
        <v>3</v>
      </c>
      <c r="F430" s="6" t="s">
        <v>22</v>
      </c>
      <c r="G430" s="6" t="s">
        <v>23</v>
      </c>
      <c r="H430" s="6" t="s">
        <v>635</v>
      </c>
      <c r="I430" s="6" t="s">
        <v>1226</v>
      </c>
      <c r="J430" s="12">
        <v>140</v>
      </c>
      <c r="K430" s="12">
        <f t="shared" si="33"/>
        <v>123.2</v>
      </c>
      <c r="L430" s="13">
        <v>0</v>
      </c>
      <c r="M430" s="13">
        <v>20.059999999999999</v>
      </c>
      <c r="N430" s="14">
        <f t="shared" si="34"/>
        <v>16.8</v>
      </c>
      <c r="O430" s="15">
        <v>2</v>
      </c>
      <c r="P430" s="16">
        <f t="shared" si="35"/>
        <v>0.16282467532467501</v>
      </c>
      <c r="Q430" s="86" t="str">
        <f t="shared" si="36"/>
        <v>High then 10%</v>
      </c>
      <c r="R430" s="86" t="str">
        <f t="shared" si="37"/>
        <v>Low Then 20%</v>
      </c>
    </row>
    <row r="431" spans="1:18" ht="15" customHeight="1">
      <c r="A431" s="86" t="s">
        <v>23</v>
      </c>
      <c r="B431" s="87" t="s">
        <v>1940</v>
      </c>
      <c r="C431" s="6" t="s">
        <v>1229</v>
      </c>
      <c r="D431" s="6" t="s">
        <v>1230</v>
      </c>
      <c r="E431" s="6" t="s">
        <v>3</v>
      </c>
      <c r="F431" s="6" t="s">
        <v>22</v>
      </c>
      <c r="G431" s="6" t="s">
        <v>23</v>
      </c>
      <c r="H431" s="6" t="s">
        <v>635</v>
      </c>
      <c r="I431" s="6" t="s">
        <v>1226</v>
      </c>
      <c r="J431" s="12">
        <v>630</v>
      </c>
      <c r="K431" s="12">
        <f t="shared" si="33"/>
        <v>554.4</v>
      </c>
      <c r="L431" s="13">
        <v>0</v>
      </c>
      <c r="M431" s="13">
        <v>60.6</v>
      </c>
      <c r="N431" s="14">
        <f t="shared" si="34"/>
        <v>75.599999999999994</v>
      </c>
      <c r="O431" s="15">
        <v>7</v>
      </c>
      <c r="P431" s="16">
        <f t="shared" si="35"/>
        <v>0.10930735930735901</v>
      </c>
      <c r="Q431" s="86" t="str">
        <f t="shared" si="36"/>
        <v>High then 10%</v>
      </c>
      <c r="R431" s="86" t="str">
        <f t="shared" si="37"/>
        <v>Low Then 20%</v>
      </c>
    </row>
    <row r="432" spans="1:18" ht="15" customHeight="1">
      <c r="A432" s="86" t="s">
        <v>23</v>
      </c>
      <c r="B432" s="87" t="s">
        <v>1940</v>
      </c>
      <c r="C432" s="6" t="s">
        <v>1231</v>
      </c>
      <c r="D432" s="6" t="s">
        <v>1232</v>
      </c>
      <c r="E432" s="6" t="s">
        <v>3</v>
      </c>
      <c r="F432" s="6" t="s">
        <v>22</v>
      </c>
      <c r="G432" s="6" t="s">
        <v>23</v>
      </c>
      <c r="H432" s="6" t="s">
        <v>635</v>
      </c>
      <c r="I432" s="6" t="s">
        <v>1226</v>
      </c>
      <c r="J432" s="12">
        <v>180</v>
      </c>
      <c r="K432" s="12">
        <f t="shared" si="33"/>
        <v>158.4</v>
      </c>
      <c r="L432" s="13">
        <v>0</v>
      </c>
      <c r="M432" s="13">
        <v>17.920000000000002</v>
      </c>
      <c r="N432" s="14">
        <f t="shared" si="34"/>
        <v>21.6</v>
      </c>
      <c r="O432" s="15">
        <v>3</v>
      </c>
      <c r="P432" s="16">
        <f t="shared" si="35"/>
        <v>0.113131313131313</v>
      </c>
      <c r="Q432" s="86" t="str">
        <f t="shared" si="36"/>
        <v>High then 10%</v>
      </c>
      <c r="R432" s="86" t="str">
        <f t="shared" si="37"/>
        <v>Low Then 20%</v>
      </c>
    </row>
    <row r="433" spans="1:18" ht="15" customHeight="1">
      <c r="A433" s="86" t="s">
        <v>23</v>
      </c>
      <c r="B433" s="87" t="s">
        <v>1940</v>
      </c>
      <c r="C433" s="6" t="s">
        <v>1233</v>
      </c>
      <c r="D433" s="6" t="s">
        <v>35</v>
      </c>
      <c r="E433" s="6" t="s">
        <v>3</v>
      </c>
      <c r="F433" s="6" t="s">
        <v>22</v>
      </c>
      <c r="G433" s="6" t="s">
        <v>23</v>
      </c>
      <c r="H433" s="6" t="s">
        <v>635</v>
      </c>
      <c r="I433" s="6" t="s">
        <v>1234</v>
      </c>
      <c r="J433" s="12">
        <v>0</v>
      </c>
      <c r="K433" s="12">
        <f t="shared" si="33"/>
        <v>0</v>
      </c>
      <c r="L433" s="13">
        <v>0</v>
      </c>
      <c r="M433" s="13">
        <v>8.68</v>
      </c>
      <c r="N433" s="14">
        <f t="shared" si="34"/>
        <v>0</v>
      </c>
      <c r="O433" s="15">
        <v>3</v>
      </c>
      <c r="P433" s="16">
        <f t="shared" si="35"/>
        <v>1</v>
      </c>
      <c r="Q433" s="86" t="str">
        <f t="shared" si="36"/>
        <v>High then 10%</v>
      </c>
      <c r="R433" s="86" t="str">
        <f t="shared" si="37"/>
        <v>High Then 20%</v>
      </c>
    </row>
    <row r="434" spans="1:18" ht="15" customHeight="1">
      <c r="A434" s="86" t="s">
        <v>23</v>
      </c>
      <c r="B434" s="87" t="s">
        <v>1940</v>
      </c>
      <c r="C434" s="6" t="s">
        <v>1235</v>
      </c>
      <c r="D434" s="6" t="s">
        <v>38</v>
      </c>
      <c r="E434" s="6" t="s">
        <v>3</v>
      </c>
      <c r="F434" s="6" t="s">
        <v>22</v>
      </c>
      <c r="G434" s="6" t="s">
        <v>23</v>
      </c>
      <c r="H434" s="6" t="s">
        <v>635</v>
      </c>
      <c r="I434" s="6" t="s">
        <v>1234</v>
      </c>
      <c r="J434" s="12">
        <v>0</v>
      </c>
      <c r="K434" s="12">
        <f t="shared" si="33"/>
        <v>0</v>
      </c>
      <c r="L434" s="13">
        <v>0</v>
      </c>
      <c r="M434" s="13">
        <v>5.78</v>
      </c>
      <c r="N434" s="14">
        <f t="shared" si="34"/>
        <v>0</v>
      </c>
      <c r="O434" s="15">
        <v>2</v>
      </c>
      <c r="P434" s="16">
        <f t="shared" si="35"/>
        <v>1</v>
      </c>
      <c r="Q434" s="86" t="str">
        <f t="shared" si="36"/>
        <v>High then 10%</v>
      </c>
      <c r="R434" s="86" t="str">
        <f t="shared" si="37"/>
        <v>High Then 20%</v>
      </c>
    </row>
    <row r="435" spans="1:18" ht="15" customHeight="1">
      <c r="A435" s="86" t="s">
        <v>23</v>
      </c>
      <c r="B435" s="87" t="s">
        <v>1940</v>
      </c>
      <c r="C435" s="6" t="s">
        <v>1236</v>
      </c>
      <c r="D435" s="6" t="s">
        <v>1237</v>
      </c>
      <c r="E435" s="6" t="s">
        <v>3</v>
      </c>
      <c r="F435" s="6" t="s">
        <v>22</v>
      </c>
      <c r="G435" s="6" t="s">
        <v>23</v>
      </c>
      <c r="H435" s="6" t="s">
        <v>635</v>
      </c>
      <c r="I435" s="6" t="s">
        <v>1234</v>
      </c>
      <c r="J435" s="12">
        <v>0</v>
      </c>
      <c r="K435" s="12">
        <f t="shared" si="33"/>
        <v>0</v>
      </c>
      <c r="L435" s="13">
        <v>0</v>
      </c>
      <c r="M435" s="13">
        <v>2.06</v>
      </c>
      <c r="N435" s="14">
        <f t="shared" si="34"/>
        <v>0</v>
      </c>
      <c r="O435" s="15">
        <v>1</v>
      </c>
      <c r="P435" s="16">
        <f t="shared" si="35"/>
        <v>1</v>
      </c>
      <c r="Q435" s="86" t="str">
        <f t="shared" si="36"/>
        <v>High then 10%</v>
      </c>
      <c r="R435" s="86" t="str">
        <f t="shared" si="37"/>
        <v>High Then 20%</v>
      </c>
    </row>
    <row r="436" spans="1:18" ht="15" customHeight="1">
      <c r="A436" s="86" t="s">
        <v>23</v>
      </c>
      <c r="B436" s="87" t="s">
        <v>1940</v>
      </c>
      <c r="C436" s="6" t="s">
        <v>1238</v>
      </c>
      <c r="D436" s="6" t="s">
        <v>1239</v>
      </c>
      <c r="E436" s="6" t="s">
        <v>3</v>
      </c>
      <c r="F436" s="6" t="s">
        <v>22</v>
      </c>
      <c r="G436" s="6" t="s">
        <v>23</v>
      </c>
      <c r="H436" s="6" t="s">
        <v>635</v>
      </c>
      <c r="I436" s="6" t="s">
        <v>1234</v>
      </c>
      <c r="J436" s="12">
        <v>0</v>
      </c>
      <c r="K436" s="12">
        <f t="shared" si="33"/>
        <v>0</v>
      </c>
      <c r="L436" s="13">
        <v>0</v>
      </c>
      <c r="M436" s="13">
        <v>2.4</v>
      </c>
      <c r="N436" s="14">
        <f t="shared" si="34"/>
        <v>0</v>
      </c>
      <c r="O436" s="15">
        <v>2</v>
      </c>
      <c r="P436" s="16">
        <f t="shared" si="35"/>
        <v>1</v>
      </c>
      <c r="Q436" s="86" t="str">
        <f t="shared" si="36"/>
        <v>High then 10%</v>
      </c>
      <c r="R436" s="86" t="str">
        <f t="shared" si="37"/>
        <v>High Then 20%</v>
      </c>
    </row>
    <row r="437" spans="1:18" ht="15" customHeight="1">
      <c r="A437" s="86" t="s">
        <v>23</v>
      </c>
      <c r="B437" s="87" t="s">
        <v>1940</v>
      </c>
      <c r="C437" s="6" t="s">
        <v>1240</v>
      </c>
      <c r="D437" s="6" t="s">
        <v>40</v>
      </c>
      <c r="E437" s="6" t="s">
        <v>3</v>
      </c>
      <c r="F437" s="6" t="s">
        <v>22</v>
      </c>
      <c r="G437" s="6" t="s">
        <v>23</v>
      </c>
      <c r="H437" s="6" t="s">
        <v>635</v>
      </c>
      <c r="I437" s="6" t="s">
        <v>1234</v>
      </c>
      <c r="J437" s="12">
        <v>0</v>
      </c>
      <c r="K437" s="12">
        <f t="shared" si="33"/>
        <v>0</v>
      </c>
      <c r="L437" s="13">
        <v>0</v>
      </c>
      <c r="M437" s="13">
        <v>2.06</v>
      </c>
      <c r="N437" s="14">
        <f t="shared" si="34"/>
        <v>0</v>
      </c>
      <c r="O437" s="15">
        <v>1</v>
      </c>
      <c r="P437" s="16">
        <f t="shared" si="35"/>
        <v>1</v>
      </c>
      <c r="Q437" s="86" t="str">
        <f t="shared" si="36"/>
        <v>High then 10%</v>
      </c>
      <c r="R437" s="86" t="str">
        <f t="shared" si="37"/>
        <v>High Then 20%</v>
      </c>
    </row>
    <row r="438" spans="1:18" ht="15" customHeight="1">
      <c r="A438" s="86" t="s">
        <v>23</v>
      </c>
      <c r="B438" s="87" t="s">
        <v>1940</v>
      </c>
      <c r="C438" s="6" t="s">
        <v>1241</v>
      </c>
      <c r="D438" s="6" t="s">
        <v>1242</v>
      </c>
      <c r="E438" s="6" t="s">
        <v>3</v>
      </c>
      <c r="F438" s="6" t="s">
        <v>22</v>
      </c>
      <c r="G438" s="6" t="s">
        <v>23</v>
      </c>
      <c r="H438" s="6" t="s">
        <v>635</v>
      </c>
      <c r="I438" s="6" t="s">
        <v>1243</v>
      </c>
      <c r="J438" s="12">
        <v>650</v>
      </c>
      <c r="K438" s="12">
        <f t="shared" si="33"/>
        <v>572</v>
      </c>
      <c r="L438" s="13">
        <v>0</v>
      </c>
      <c r="M438" s="13">
        <v>114.4</v>
      </c>
      <c r="N438" s="14">
        <f t="shared" si="34"/>
        <v>78</v>
      </c>
      <c r="O438" s="15">
        <v>1</v>
      </c>
      <c r="P438" s="16">
        <f t="shared" si="35"/>
        <v>0.2</v>
      </c>
      <c r="Q438" s="86" t="str">
        <f t="shared" si="36"/>
        <v>High then 10%</v>
      </c>
      <c r="R438" s="86" t="str">
        <f t="shared" si="37"/>
        <v>Low Then 20%</v>
      </c>
    </row>
    <row r="439" spans="1:18" ht="15" customHeight="1">
      <c r="A439" s="86" t="s">
        <v>23</v>
      </c>
      <c r="B439" s="87" t="s">
        <v>1940</v>
      </c>
      <c r="C439" s="6" t="s">
        <v>1244</v>
      </c>
      <c r="D439" s="6" t="s">
        <v>1245</v>
      </c>
      <c r="E439" s="6" t="s">
        <v>3</v>
      </c>
      <c r="F439" s="6" t="s">
        <v>22</v>
      </c>
      <c r="G439" s="6" t="s">
        <v>23</v>
      </c>
      <c r="H439" s="6" t="s">
        <v>635</v>
      </c>
      <c r="I439" s="6" t="s">
        <v>1243</v>
      </c>
      <c r="J439" s="12">
        <v>880</v>
      </c>
      <c r="K439" s="12">
        <f t="shared" si="33"/>
        <v>774.4</v>
      </c>
      <c r="L439" s="13">
        <v>0</v>
      </c>
      <c r="M439" s="13">
        <v>106.56</v>
      </c>
      <c r="N439" s="14">
        <f t="shared" si="34"/>
        <v>105.6</v>
      </c>
      <c r="O439" s="15">
        <v>11</v>
      </c>
      <c r="P439" s="16">
        <f t="shared" si="35"/>
        <v>0.137603305785124</v>
      </c>
      <c r="Q439" s="86" t="str">
        <f t="shared" si="36"/>
        <v>High then 10%</v>
      </c>
      <c r="R439" s="86" t="str">
        <f t="shared" si="37"/>
        <v>Low Then 20%</v>
      </c>
    </row>
    <row r="440" spans="1:18" ht="15" customHeight="1">
      <c r="A440" s="86" t="s">
        <v>23</v>
      </c>
      <c r="B440" s="87" t="s">
        <v>1940</v>
      </c>
      <c r="C440" s="6" t="s">
        <v>1246</v>
      </c>
      <c r="D440" s="6" t="s">
        <v>1247</v>
      </c>
      <c r="E440" s="6" t="s">
        <v>3</v>
      </c>
      <c r="F440" s="6" t="s">
        <v>22</v>
      </c>
      <c r="G440" s="6" t="s">
        <v>23</v>
      </c>
      <c r="H440" s="6" t="s">
        <v>635</v>
      </c>
      <c r="I440" s="6" t="s">
        <v>1243</v>
      </c>
      <c r="J440" s="12">
        <v>1680</v>
      </c>
      <c r="K440" s="12">
        <f t="shared" si="33"/>
        <v>1478.4</v>
      </c>
      <c r="L440" s="13">
        <v>0</v>
      </c>
      <c r="M440" s="13">
        <v>320.32</v>
      </c>
      <c r="N440" s="14">
        <f t="shared" si="34"/>
        <v>201.6</v>
      </c>
      <c r="O440" s="15">
        <v>14</v>
      </c>
      <c r="P440" s="16">
        <f t="shared" si="35"/>
        <v>0.21666666666666701</v>
      </c>
      <c r="Q440" s="86" t="str">
        <f t="shared" si="36"/>
        <v>High then 10%</v>
      </c>
      <c r="R440" s="86" t="str">
        <f t="shared" si="37"/>
        <v>High Then 20%</v>
      </c>
    </row>
    <row r="441" spans="1:18" ht="15" customHeight="1">
      <c r="A441" s="86" t="s">
        <v>23</v>
      </c>
      <c r="B441" s="87" t="s">
        <v>1940</v>
      </c>
      <c r="C441" s="6" t="s">
        <v>1248</v>
      </c>
      <c r="D441" s="6" t="s">
        <v>1249</v>
      </c>
      <c r="E441" s="6" t="s">
        <v>3</v>
      </c>
      <c r="F441" s="6" t="s">
        <v>22</v>
      </c>
      <c r="G441" s="6" t="s">
        <v>23</v>
      </c>
      <c r="H441" s="6" t="s">
        <v>635</v>
      </c>
      <c r="I441" s="6" t="s">
        <v>1250</v>
      </c>
      <c r="J441" s="12">
        <v>6800</v>
      </c>
      <c r="K441" s="12">
        <f t="shared" si="33"/>
        <v>5984</v>
      </c>
      <c r="L441" s="13">
        <v>0</v>
      </c>
      <c r="M441" s="13">
        <v>1309.2</v>
      </c>
      <c r="N441" s="14">
        <f t="shared" si="34"/>
        <v>816</v>
      </c>
      <c r="O441" s="15">
        <v>8</v>
      </c>
      <c r="P441" s="16">
        <f t="shared" si="35"/>
        <v>0.21878342245989299</v>
      </c>
      <c r="Q441" s="86" t="str">
        <f t="shared" si="36"/>
        <v>High then 10%</v>
      </c>
      <c r="R441" s="86" t="str">
        <f t="shared" si="37"/>
        <v>High Then 20%</v>
      </c>
    </row>
    <row r="442" spans="1:18" ht="15" customHeight="1">
      <c r="A442" s="86" t="s">
        <v>23</v>
      </c>
      <c r="B442" s="87" t="s">
        <v>1940</v>
      </c>
      <c r="C442" s="6" t="s">
        <v>1251</v>
      </c>
      <c r="D442" s="6" t="s">
        <v>1252</v>
      </c>
      <c r="E442" s="6" t="s">
        <v>3</v>
      </c>
      <c r="F442" s="6" t="s">
        <v>22</v>
      </c>
      <c r="G442" s="6" t="s">
        <v>23</v>
      </c>
      <c r="H442" s="6" t="s">
        <v>635</v>
      </c>
      <c r="I442" s="6" t="s">
        <v>1250</v>
      </c>
      <c r="J442" s="12">
        <v>3120</v>
      </c>
      <c r="K442" s="12">
        <f t="shared" si="33"/>
        <v>2745.6</v>
      </c>
      <c r="L442" s="13">
        <v>0</v>
      </c>
      <c r="M442" s="13">
        <v>557.54</v>
      </c>
      <c r="N442" s="14">
        <f t="shared" si="34"/>
        <v>374.4</v>
      </c>
      <c r="O442" s="15">
        <v>6</v>
      </c>
      <c r="P442" s="16">
        <f t="shared" si="35"/>
        <v>0.20306672494172501</v>
      </c>
      <c r="Q442" s="86" t="str">
        <f t="shared" si="36"/>
        <v>High then 10%</v>
      </c>
      <c r="R442" s="86" t="str">
        <f t="shared" si="37"/>
        <v>High Then 20%</v>
      </c>
    </row>
    <row r="443" spans="1:18" ht="15" customHeight="1">
      <c r="A443" s="86" t="s">
        <v>23</v>
      </c>
      <c r="B443" s="87" t="s">
        <v>1940</v>
      </c>
      <c r="C443" s="6" t="s">
        <v>1253</v>
      </c>
      <c r="D443" s="6" t="s">
        <v>1254</v>
      </c>
      <c r="E443" s="6" t="s">
        <v>3</v>
      </c>
      <c r="F443" s="6" t="s">
        <v>22</v>
      </c>
      <c r="G443" s="6" t="s">
        <v>23</v>
      </c>
      <c r="H443" s="6" t="s">
        <v>635</v>
      </c>
      <c r="I443" s="6" t="s">
        <v>1250</v>
      </c>
      <c r="J443" s="12">
        <v>1560</v>
      </c>
      <c r="K443" s="12">
        <f t="shared" si="33"/>
        <v>1393.86</v>
      </c>
      <c r="L443" s="13">
        <v>175.5</v>
      </c>
      <c r="M443" s="13">
        <v>132</v>
      </c>
      <c r="N443" s="14">
        <f t="shared" si="34"/>
        <v>166.14</v>
      </c>
      <c r="O443" s="15">
        <v>4</v>
      </c>
      <c r="P443" s="16">
        <f t="shared" si="35"/>
        <v>9.4701046016099202E-2</v>
      </c>
      <c r="Q443" s="86" t="str">
        <f t="shared" si="36"/>
        <v>Low Then 10%</v>
      </c>
      <c r="R443" s="86" t="str">
        <f t="shared" si="37"/>
        <v>Low Then 20%</v>
      </c>
    </row>
    <row r="444" spans="1:18" ht="15" customHeight="1">
      <c r="A444" s="86" t="s">
        <v>23</v>
      </c>
      <c r="B444" s="87" t="s">
        <v>1940</v>
      </c>
      <c r="C444" s="6" t="s">
        <v>1255</v>
      </c>
      <c r="D444" s="6" t="s">
        <v>1256</v>
      </c>
      <c r="E444" s="6" t="s">
        <v>3</v>
      </c>
      <c r="F444" s="6" t="s">
        <v>22</v>
      </c>
      <c r="G444" s="6" t="s">
        <v>23</v>
      </c>
      <c r="H444" s="6" t="s">
        <v>635</v>
      </c>
      <c r="I444" s="6" t="s">
        <v>1250</v>
      </c>
      <c r="J444" s="12">
        <v>630</v>
      </c>
      <c r="K444" s="12">
        <f t="shared" si="33"/>
        <v>554.4</v>
      </c>
      <c r="L444" s="13">
        <v>0</v>
      </c>
      <c r="M444" s="13">
        <v>111.5</v>
      </c>
      <c r="N444" s="14">
        <f t="shared" si="34"/>
        <v>75.599999999999994</v>
      </c>
      <c r="O444" s="15">
        <v>6</v>
      </c>
      <c r="P444" s="16">
        <f t="shared" si="35"/>
        <v>0.201118326118326</v>
      </c>
      <c r="Q444" s="86" t="str">
        <f t="shared" si="36"/>
        <v>High then 10%</v>
      </c>
      <c r="R444" s="86" t="str">
        <f t="shared" si="37"/>
        <v>High Then 20%</v>
      </c>
    </row>
    <row r="445" spans="1:18" ht="15" customHeight="1">
      <c r="A445" s="86" t="s">
        <v>23</v>
      </c>
      <c r="B445" s="87" t="s">
        <v>1940</v>
      </c>
      <c r="C445" s="6" t="s">
        <v>1257</v>
      </c>
      <c r="D445" s="6" t="s">
        <v>1258</v>
      </c>
      <c r="E445" s="6" t="s">
        <v>3</v>
      </c>
      <c r="F445" s="6" t="s">
        <v>22</v>
      </c>
      <c r="G445" s="6" t="s">
        <v>23</v>
      </c>
      <c r="H445" s="6" t="s">
        <v>635</v>
      </c>
      <c r="I445" s="6" t="s">
        <v>1250</v>
      </c>
      <c r="J445" s="12">
        <v>800</v>
      </c>
      <c r="K445" s="12">
        <f t="shared" si="33"/>
        <v>704</v>
      </c>
      <c r="L445" s="13">
        <v>0</v>
      </c>
      <c r="M445" s="13">
        <v>66</v>
      </c>
      <c r="N445" s="14">
        <f t="shared" si="34"/>
        <v>96</v>
      </c>
      <c r="O445" s="15">
        <v>10</v>
      </c>
      <c r="P445" s="16">
        <f t="shared" si="35"/>
        <v>9.375E-2</v>
      </c>
      <c r="Q445" s="86" t="str">
        <f t="shared" si="36"/>
        <v>Low Then 10%</v>
      </c>
      <c r="R445" s="86" t="str">
        <f t="shared" si="37"/>
        <v>Low Then 20%</v>
      </c>
    </row>
    <row r="446" spans="1:18" ht="15" customHeight="1">
      <c r="A446" s="86" t="s">
        <v>23</v>
      </c>
      <c r="B446" s="87" t="s">
        <v>1940</v>
      </c>
      <c r="C446" s="6" t="s">
        <v>1259</v>
      </c>
      <c r="D446" s="6" t="s">
        <v>1260</v>
      </c>
      <c r="E446" s="6" t="s">
        <v>3</v>
      </c>
      <c r="F446" s="6" t="s">
        <v>22</v>
      </c>
      <c r="G446" s="6" t="s">
        <v>23</v>
      </c>
      <c r="H446" s="6" t="s">
        <v>635</v>
      </c>
      <c r="I446" s="6" t="s">
        <v>1261</v>
      </c>
      <c r="J446" s="12">
        <v>140</v>
      </c>
      <c r="K446" s="12">
        <f t="shared" si="33"/>
        <v>123.2</v>
      </c>
      <c r="L446" s="13">
        <v>0</v>
      </c>
      <c r="M446" s="13">
        <v>9.32</v>
      </c>
      <c r="N446" s="14">
        <f t="shared" si="34"/>
        <v>16.8</v>
      </c>
      <c r="O446" s="15">
        <v>2</v>
      </c>
      <c r="P446" s="16">
        <f t="shared" si="35"/>
        <v>7.5649350649350605E-2</v>
      </c>
      <c r="Q446" s="86" t="str">
        <f t="shared" si="36"/>
        <v>Low Then 10%</v>
      </c>
      <c r="R446" s="86" t="str">
        <f t="shared" si="37"/>
        <v>Low Then 20%</v>
      </c>
    </row>
    <row r="447" spans="1:18" ht="15" customHeight="1">
      <c r="A447" s="86" t="s">
        <v>23</v>
      </c>
      <c r="B447" s="87" t="s">
        <v>1940</v>
      </c>
      <c r="C447" s="6" t="s">
        <v>1262</v>
      </c>
      <c r="D447" s="6" t="s">
        <v>1263</v>
      </c>
      <c r="E447" s="6" t="s">
        <v>3</v>
      </c>
      <c r="F447" s="6" t="s">
        <v>22</v>
      </c>
      <c r="G447" s="6" t="s">
        <v>23</v>
      </c>
      <c r="H447" s="6" t="s">
        <v>635</v>
      </c>
      <c r="I447" s="6" t="s">
        <v>1261</v>
      </c>
      <c r="J447" s="12">
        <v>60</v>
      </c>
      <c r="K447" s="12">
        <f t="shared" si="33"/>
        <v>52.8</v>
      </c>
      <c r="L447" s="13">
        <v>0</v>
      </c>
      <c r="M447" s="13">
        <v>2.74</v>
      </c>
      <c r="N447" s="14">
        <f t="shared" si="34"/>
        <v>7.2</v>
      </c>
      <c r="O447" s="15">
        <v>1</v>
      </c>
      <c r="P447" s="16">
        <f t="shared" si="35"/>
        <v>5.1893939393939402E-2</v>
      </c>
      <c r="Q447" s="86" t="str">
        <f t="shared" si="36"/>
        <v>Low Then 10%</v>
      </c>
      <c r="R447" s="86" t="str">
        <f t="shared" si="37"/>
        <v>Low Then 20%</v>
      </c>
    </row>
    <row r="448" spans="1:18" ht="15" customHeight="1">
      <c r="A448" s="86" t="s">
        <v>23</v>
      </c>
      <c r="B448" s="87" t="s">
        <v>1940</v>
      </c>
      <c r="C448" s="6" t="s">
        <v>1264</v>
      </c>
      <c r="D448" s="6" t="s">
        <v>1265</v>
      </c>
      <c r="E448" s="6" t="s">
        <v>3</v>
      </c>
      <c r="F448" s="6" t="s">
        <v>22</v>
      </c>
      <c r="G448" s="6" t="s">
        <v>23</v>
      </c>
      <c r="H448" s="6" t="s">
        <v>635</v>
      </c>
      <c r="I448" s="6" t="s">
        <v>1261</v>
      </c>
      <c r="J448" s="12">
        <v>380</v>
      </c>
      <c r="K448" s="12">
        <f t="shared" si="33"/>
        <v>334.4</v>
      </c>
      <c r="L448" s="13">
        <v>0</v>
      </c>
      <c r="M448" s="13">
        <v>88.12</v>
      </c>
      <c r="N448" s="14">
        <f t="shared" si="34"/>
        <v>45.6</v>
      </c>
      <c r="O448" s="15">
        <v>4</v>
      </c>
      <c r="P448" s="16">
        <f t="shared" si="35"/>
        <v>0.26351674641148298</v>
      </c>
      <c r="Q448" s="86" t="str">
        <f t="shared" si="36"/>
        <v>High then 10%</v>
      </c>
      <c r="R448" s="86" t="str">
        <f t="shared" si="37"/>
        <v>High Then 20%</v>
      </c>
    </row>
    <row r="449" spans="1:18" ht="15" customHeight="1">
      <c r="A449" s="86" t="s">
        <v>23</v>
      </c>
      <c r="B449" s="87" t="s">
        <v>1940</v>
      </c>
      <c r="C449" s="6" t="s">
        <v>1266</v>
      </c>
      <c r="D449" s="6" t="s">
        <v>1267</v>
      </c>
      <c r="E449" s="6" t="s">
        <v>3</v>
      </c>
      <c r="F449" s="6" t="s">
        <v>22</v>
      </c>
      <c r="G449" s="6" t="s">
        <v>23</v>
      </c>
      <c r="H449" s="6" t="s">
        <v>635</v>
      </c>
      <c r="I449" s="6" t="s">
        <v>1268</v>
      </c>
      <c r="J449" s="12">
        <v>255</v>
      </c>
      <c r="K449" s="12">
        <f t="shared" si="33"/>
        <v>224.4</v>
      </c>
      <c r="L449" s="13">
        <v>0</v>
      </c>
      <c r="M449" s="13">
        <v>37.47</v>
      </c>
      <c r="N449" s="14">
        <f t="shared" si="34"/>
        <v>30.6</v>
      </c>
      <c r="O449" s="15">
        <v>3</v>
      </c>
      <c r="P449" s="16">
        <f t="shared" si="35"/>
        <v>0.16697860962566799</v>
      </c>
      <c r="Q449" s="86" t="str">
        <f t="shared" si="36"/>
        <v>High then 10%</v>
      </c>
      <c r="R449" s="86" t="str">
        <f t="shared" si="37"/>
        <v>Low Then 20%</v>
      </c>
    </row>
    <row r="450" spans="1:18" ht="15" customHeight="1">
      <c r="A450" s="86" t="s">
        <v>23</v>
      </c>
      <c r="B450" s="87" t="s">
        <v>1940</v>
      </c>
      <c r="C450" s="6" t="s">
        <v>1269</v>
      </c>
      <c r="D450" s="6" t="s">
        <v>1270</v>
      </c>
      <c r="E450" s="6" t="s">
        <v>3</v>
      </c>
      <c r="F450" s="6" t="s">
        <v>22</v>
      </c>
      <c r="G450" s="6" t="s">
        <v>23</v>
      </c>
      <c r="H450" s="6" t="s">
        <v>635</v>
      </c>
      <c r="I450" s="6" t="s">
        <v>1268</v>
      </c>
      <c r="J450" s="12">
        <v>510</v>
      </c>
      <c r="K450" s="12">
        <f t="shared" si="33"/>
        <v>448.8</v>
      </c>
      <c r="L450" s="13">
        <v>0</v>
      </c>
      <c r="M450" s="13">
        <v>56.16</v>
      </c>
      <c r="N450" s="14">
        <f t="shared" si="34"/>
        <v>61.2</v>
      </c>
      <c r="O450" s="15">
        <v>6</v>
      </c>
      <c r="P450" s="16">
        <f t="shared" si="35"/>
        <v>0.12513368983957199</v>
      </c>
      <c r="Q450" s="86" t="str">
        <f t="shared" si="36"/>
        <v>High then 10%</v>
      </c>
      <c r="R450" s="86" t="str">
        <f t="shared" si="37"/>
        <v>Low Then 20%</v>
      </c>
    </row>
    <row r="451" spans="1:18" ht="15" customHeight="1">
      <c r="A451" s="86" t="s">
        <v>23</v>
      </c>
      <c r="B451" s="87" t="s">
        <v>1940</v>
      </c>
      <c r="C451" s="6" t="s">
        <v>1271</v>
      </c>
      <c r="D451" s="6" t="s">
        <v>1272</v>
      </c>
      <c r="E451" s="6" t="s">
        <v>3</v>
      </c>
      <c r="F451" s="6" t="s">
        <v>22</v>
      </c>
      <c r="G451" s="6" t="s">
        <v>23</v>
      </c>
      <c r="H451" s="6" t="s">
        <v>635</v>
      </c>
      <c r="I451" s="6" t="s">
        <v>1268</v>
      </c>
      <c r="J451" s="12">
        <v>595</v>
      </c>
      <c r="K451" s="12">
        <f t="shared" ref="K451:K514" si="38">J451-N451</f>
        <v>523.6</v>
      </c>
      <c r="L451" s="13">
        <v>0</v>
      </c>
      <c r="M451" s="13">
        <v>139.68</v>
      </c>
      <c r="N451" s="14">
        <f t="shared" ref="N451:N514" si="39">(J451-L451)*12%</f>
        <v>71.400000000000006</v>
      </c>
      <c r="O451" s="15">
        <v>7</v>
      </c>
      <c r="P451" s="16">
        <f t="shared" ref="P451:P514" si="40">IFERROR(M451/K451,100%)</f>
        <v>0.26676852559205499</v>
      </c>
      <c r="Q451" s="86" t="str">
        <f t="shared" ref="Q451:Q514" si="41">IF(P451&gt;10%,"High then 10%","Low Then 10%")</f>
        <v>High then 10%</v>
      </c>
      <c r="R451" s="86" t="str">
        <f t="shared" ref="R451:R514" si="42">IF(P451&gt;20%,"High Then 20%","Low Then 20%")</f>
        <v>High Then 20%</v>
      </c>
    </row>
    <row r="452" spans="1:18" ht="15" customHeight="1">
      <c r="A452" s="86" t="s">
        <v>23</v>
      </c>
      <c r="B452" s="87" t="s">
        <v>1940</v>
      </c>
      <c r="C452" s="6" t="s">
        <v>1273</v>
      </c>
      <c r="D452" s="6" t="s">
        <v>1274</v>
      </c>
      <c r="E452" s="6" t="s">
        <v>3</v>
      </c>
      <c r="F452" s="6" t="s">
        <v>22</v>
      </c>
      <c r="G452" s="6" t="s">
        <v>23</v>
      </c>
      <c r="H452" s="6" t="s">
        <v>635</v>
      </c>
      <c r="I452" s="6" t="s">
        <v>1268</v>
      </c>
      <c r="J452" s="12">
        <v>510</v>
      </c>
      <c r="K452" s="12">
        <f t="shared" si="38"/>
        <v>448.8</v>
      </c>
      <c r="L452" s="13">
        <v>0</v>
      </c>
      <c r="M452" s="13">
        <v>39.14</v>
      </c>
      <c r="N452" s="14">
        <f t="shared" si="39"/>
        <v>61.2</v>
      </c>
      <c r="O452" s="15">
        <v>6</v>
      </c>
      <c r="P452" s="16">
        <f t="shared" si="40"/>
        <v>8.7210338680926897E-2</v>
      </c>
      <c r="Q452" s="86" t="str">
        <f t="shared" si="41"/>
        <v>Low Then 10%</v>
      </c>
      <c r="R452" s="86" t="str">
        <f t="shared" si="42"/>
        <v>Low Then 20%</v>
      </c>
    </row>
    <row r="453" spans="1:18" ht="15" customHeight="1">
      <c r="A453" s="86" t="s">
        <v>23</v>
      </c>
      <c r="B453" s="87" t="s">
        <v>1940</v>
      </c>
      <c r="C453" s="6" t="s">
        <v>1275</v>
      </c>
      <c r="D453" s="6" t="s">
        <v>1276</v>
      </c>
      <c r="E453" s="6" t="s">
        <v>3</v>
      </c>
      <c r="F453" s="6" t="s">
        <v>22</v>
      </c>
      <c r="G453" s="6" t="s">
        <v>23</v>
      </c>
      <c r="H453" s="6" t="s">
        <v>635</v>
      </c>
      <c r="I453" s="6" t="s">
        <v>1268</v>
      </c>
      <c r="J453" s="12">
        <v>2720</v>
      </c>
      <c r="K453" s="12">
        <f t="shared" si="38"/>
        <v>2393.6</v>
      </c>
      <c r="L453" s="13">
        <v>0</v>
      </c>
      <c r="M453" s="13">
        <v>522.91999999999996</v>
      </c>
      <c r="N453" s="14">
        <f t="shared" si="39"/>
        <v>326.39999999999998</v>
      </c>
      <c r="O453" s="15">
        <v>32</v>
      </c>
      <c r="P453" s="16">
        <f t="shared" si="40"/>
        <v>0.21846590909090899</v>
      </c>
      <c r="Q453" s="86" t="str">
        <f t="shared" si="41"/>
        <v>High then 10%</v>
      </c>
      <c r="R453" s="86" t="str">
        <f t="shared" si="42"/>
        <v>High Then 20%</v>
      </c>
    </row>
    <row r="454" spans="1:18" ht="15" customHeight="1">
      <c r="A454" s="86" t="s">
        <v>23</v>
      </c>
      <c r="B454" s="87" t="s">
        <v>1940</v>
      </c>
      <c r="C454" s="6" t="s">
        <v>1277</v>
      </c>
      <c r="D454" s="6" t="s">
        <v>1278</v>
      </c>
      <c r="E454" s="6" t="s">
        <v>3</v>
      </c>
      <c r="F454" s="6" t="s">
        <v>22</v>
      </c>
      <c r="G454" s="6" t="s">
        <v>23</v>
      </c>
      <c r="H454" s="6" t="s">
        <v>635</v>
      </c>
      <c r="I454" s="6" t="s">
        <v>1268</v>
      </c>
      <c r="J454" s="12">
        <v>2295</v>
      </c>
      <c r="K454" s="12">
        <f t="shared" si="38"/>
        <v>2019.6</v>
      </c>
      <c r="L454" s="13">
        <v>0</v>
      </c>
      <c r="M454" s="13">
        <v>264.44</v>
      </c>
      <c r="N454" s="14">
        <f t="shared" si="39"/>
        <v>275.39999999999998</v>
      </c>
      <c r="O454" s="15">
        <v>27</v>
      </c>
      <c r="P454" s="16">
        <f t="shared" si="40"/>
        <v>0.130936819172113</v>
      </c>
      <c r="Q454" s="86" t="str">
        <f t="shared" si="41"/>
        <v>High then 10%</v>
      </c>
      <c r="R454" s="86" t="str">
        <f t="shared" si="42"/>
        <v>Low Then 20%</v>
      </c>
    </row>
    <row r="455" spans="1:18" ht="15" customHeight="1">
      <c r="A455" s="86" t="s">
        <v>23</v>
      </c>
      <c r="B455" s="87" t="s">
        <v>1940</v>
      </c>
      <c r="C455" s="6" t="s">
        <v>1279</v>
      </c>
      <c r="D455" s="6" t="s">
        <v>1280</v>
      </c>
      <c r="E455" s="6" t="s">
        <v>3</v>
      </c>
      <c r="F455" s="6" t="s">
        <v>22</v>
      </c>
      <c r="G455" s="6" t="s">
        <v>23</v>
      </c>
      <c r="H455" s="6" t="s">
        <v>635</v>
      </c>
      <c r="I455" s="6" t="s">
        <v>1281</v>
      </c>
      <c r="J455" s="12">
        <v>5915</v>
      </c>
      <c r="K455" s="12">
        <f t="shared" si="38"/>
        <v>5221.58</v>
      </c>
      <c r="L455" s="13">
        <v>136.5</v>
      </c>
      <c r="M455" s="13">
        <v>975.61</v>
      </c>
      <c r="N455" s="14">
        <f t="shared" si="39"/>
        <v>693.42</v>
      </c>
      <c r="O455" s="15">
        <v>13</v>
      </c>
      <c r="P455" s="16">
        <f t="shared" si="40"/>
        <v>0.186841913750244</v>
      </c>
      <c r="Q455" s="86" t="str">
        <f t="shared" si="41"/>
        <v>High then 10%</v>
      </c>
      <c r="R455" s="86" t="str">
        <f t="shared" si="42"/>
        <v>Low Then 20%</v>
      </c>
    </row>
    <row r="456" spans="1:18" ht="15" customHeight="1">
      <c r="A456" s="86" t="s">
        <v>23</v>
      </c>
      <c r="B456" s="87" t="s">
        <v>1940</v>
      </c>
      <c r="C456" s="6" t="s">
        <v>1282</v>
      </c>
      <c r="D456" s="6" t="s">
        <v>1283</v>
      </c>
      <c r="E456" s="6" t="s">
        <v>3</v>
      </c>
      <c r="F456" s="6" t="s">
        <v>22</v>
      </c>
      <c r="G456" s="6" t="s">
        <v>23</v>
      </c>
      <c r="H456" s="6" t="s">
        <v>635</v>
      </c>
      <c r="I456" s="6" t="s">
        <v>1281</v>
      </c>
      <c r="J456" s="12">
        <v>130</v>
      </c>
      <c r="K456" s="12">
        <f t="shared" si="38"/>
        <v>114.4</v>
      </c>
      <c r="L456" s="13">
        <v>0</v>
      </c>
      <c r="M456" s="13">
        <v>7.88</v>
      </c>
      <c r="N456" s="14">
        <f t="shared" si="39"/>
        <v>15.6</v>
      </c>
      <c r="O456" s="15">
        <v>2</v>
      </c>
      <c r="P456" s="16">
        <f t="shared" si="40"/>
        <v>6.8881118881118905E-2</v>
      </c>
      <c r="Q456" s="86" t="str">
        <f t="shared" si="41"/>
        <v>Low Then 10%</v>
      </c>
      <c r="R456" s="86" t="str">
        <f t="shared" si="42"/>
        <v>Low Then 20%</v>
      </c>
    </row>
    <row r="457" spans="1:18" ht="15" customHeight="1">
      <c r="A457" s="86" t="s">
        <v>23</v>
      </c>
      <c r="B457" s="87" t="s">
        <v>1940</v>
      </c>
      <c r="C457" s="6" t="s">
        <v>1284</v>
      </c>
      <c r="D457" s="6" t="s">
        <v>1285</v>
      </c>
      <c r="E457" s="6" t="s">
        <v>3</v>
      </c>
      <c r="F457" s="6" t="s">
        <v>22</v>
      </c>
      <c r="G457" s="6" t="s">
        <v>23</v>
      </c>
      <c r="H457" s="6" t="s">
        <v>635</v>
      </c>
      <c r="I457" s="6" t="s">
        <v>1281</v>
      </c>
      <c r="J457" s="12">
        <v>1400</v>
      </c>
      <c r="K457" s="12">
        <f t="shared" si="38"/>
        <v>1232</v>
      </c>
      <c r="L457" s="13">
        <v>0</v>
      </c>
      <c r="M457" s="13">
        <v>143.96</v>
      </c>
      <c r="N457" s="14">
        <f t="shared" si="39"/>
        <v>168</v>
      </c>
      <c r="O457" s="15">
        <v>2</v>
      </c>
      <c r="P457" s="16">
        <f t="shared" si="40"/>
        <v>0.116850649350649</v>
      </c>
      <c r="Q457" s="86" t="str">
        <f t="shared" si="41"/>
        <v>High then 10%</v>
      </c>
      <c r="R457" s="86" t="str">
        <f t="shared" si="42"/>
        <v>Low Then 20%</v>
      </c>
    </row>
    <row r="458" spans="1:18" ht="15" customHeight="1">
      <c r="A458" s="86" t="s">
        <v>23</v>
      </c>
      <c r="B458" s="87" t="s">
        <v>1940</v>
      </c>
      <c r="C458" s="6" t="s">
        <v>1286</v>
      </c>
      <c r="D458" s="6" t="s">
        <v>1287</v>
      </c>
      <c r="E458" s="6" t="s">
        <v>3</v>
      </c>
      <c r="F458" s="6" t="s">
        <v>22</v>
      </c>
      <c r="G458" s="6" t="s">
        <v>23</v>
      </c>
      <c r="H458" s="6" t="s">
        <v>635</v>
      </c>
      <c r="I458" s="6" t="s">
        <v>1281</v>
      </c>
      <c r="J458" s="12">
        <v>935</v>
      </c>
      <c r="K458" s="12">
        <f t="shared" si="38"/>
        <v>822.8</v>
      </c>
      <c r="L458" s="13">
        <v>0</v>
      </c>
      <c r="M458" s="13">
        <v>124.625</v>
      </c>
      <c r="N458" s="14">
        <f t="shared" si="39"/>
        <v>112.2</v>
      </c>
      <c r="O458" s="15">
        <v>11</v>
      </c>
      <c r="P458" s="16">
        <f t="shared" si="40"/>
        <v>0.15146451142440401</v>
      </c>
      <c r="Q458" s="86" t="str">
        <f t="shared" si="41"/>
        <v>High then 10%</v>
      </c>
      <c r="R458" s="86" t="str">
        <f t="shared" si="42"/>
        <v>Low Then 20%</v>
      </c>
    </row>
    <row r="459" spans="1:18" ht="15" customHeight="1">
      <c r="A459" s="86" t="s">
        <v>23</v>
      </c>
      <c r="B459" s="87" t="s">
        <v>1940</v>
      </c>
      <c r="C459" s="6" t="s">
        <v>1288</v>
      </c>
      <c r="D459" s="6" t="s">
        <v>1289</v>
      </c>
      <c r="E459" s="6" t="s">
        <v>3</v>
      </c>
      <c r="F459" s="6" t="s">
        <v>22</v>
      </c>
      <c r="G459" s="6" t="s">
        <v>23</v>
      </c>
      <c r="H459" s="6" t="s">
        <v>635</v>
      </c>
      <c r="I459" s="6" t="s">
        <v>1281</v>
      </c>
      <c r="J459" s="12">
        <v>390</v>
      </c>
      <c r="K459" s="12">
        <f t="shared" si="38"/>
        <v>343.2</v>
      </c>
      <c r="L459" s="13">
        <v>0</v>
      </c>
      <c r="M459" s="13">
        <v>44.2</v>
      </c>
      <c r="N459" s="14">
        <f t="shared" si="39"/>
        <v>46.8</v>
      </c>
      <c r="O459" s="15">
        <v>1</v>
      </c>
      <c r="P459" s="16">
        <f t="shared" si="40"/>
        <v>0.12878787878787901</v>
      </c>
      <c r="Q459" s="86" t="str">
        <f t="shared" si="41"/>
        <v>High then 10%</v>
      </c>
      <c r="R459" s="86" t="str">
        <f t="shared" si="42"/>
        <v>Low Then 20%</v>
      </c>
    </row>
    <row r="460" spans="1:18" ht="15" customHeight="1">
      <c r="A460" s="86" t="s">
        <v>23</v>
      </c>
      <c r="B460" s="87" t="s">
        <v>1940</v>
      </c>
      <c r="C460" s="6" t="s">
        <v>1290</v>
      </c>
      <c r="D460" s="6" t="s">
        <v>1291</v>
      </c>
      <c r="E460" s="6" t="s">
        <v>3</v>
      </c>
      <c r="F460" s="6" t="s">
        <v>22</v>
      </c>
      <c r="G460" s="6" t="s">
        <v>23</v>
      </c>
      <c r="H460" s="6" t="s">
        <v>635</v>
      </c>
      <c r="I460" s="6" t="s">
        <v>1281</v>
      </c>
      <c r="J460" s="12">
        <v>1120</v>
      </c>
      <c r="K460" s="12">
        <f t="shared" si="38"/>
        <v>985.6</v>
      </c>
      <c r="L460" s="13">
        <v>0</v>
      </c>
      <c r="M460" s="13">
        <v>99.02</v>
      </c>
      <c r="N460" s="14">
        <f t="shared" si="39"/>
        <v>134.4</v>
      </c>
      <c r="O460" s="15">
        <v>16</v>
      </c>
      <c r="P460" s="16">
        <f t="shared" si="40"/>
        <v>0.100466720779221</v>
      </c>
      <c r="Q460" s="86" t="str">
        <f t="shared" si="41"/>
        <v>High then 10%</v>
      </c>
      <c r="R460" s="86" t="str">
        <f t="shared" si="42"/>
        <v>Low Then 20%</v>
      </c>
    </row>
    <row r="461" spans="1:18" ht="15" customHeight="1">
      <c r="A461" s="86" t="s">
        <v>23</v>
      </c>
      <c r="B461" s="87" t="s">
        <v>1940</v>
      </c>
      <c r="C461" s="6" t="s">
        <v>1292</v>
      </c>
      <c r="D461" s="6" t="s">
        <v>1293</v>
      </c>
      <c r="E461" s="6" t="s">
        <v>3</v>
      </c>
      <c r="F461" s="6" t="s">
        <v>22</v>
      </c>
      <c r="G461" s="6" t="s">
        <v>23</v>
      </c>
      <c r="H461" s="6" t="s">
        <v>635</v>
      </c>
      <c r="I461" s="6" t="s">
        <v>1294</v>
      </c>
      <c r="J461" s="12">
        <v>4200</v>
      </c>
      <c r="K461" s="12">
        <f t="shared" si="38"/>
        <v>3696</v>
      </c>
      <c r="L461" s="13">
        <v>0</v>
      </c>
      <c r="M461" s="13">
        <v>440.16</v>
      </c>
      <c r="N461" s="14">
        <f t="shared" si="39"/>
        <v>504</v>
      </c>
      <c r="O461" s="15">
        <v>28</v>
      </c>
      <c r="P461" s="16">
        <f t="shared" si="40"/>
        <v>0.119090909090909</v>
      </c>
      <c r="Q461" s="86" t="str">
        <f t="shared" si="41"/>
        <v>High then 10%</v>
      </c>
      <c r="R461" s="86" t="str">
        <f t="shared" si="42"/>
        <v>Low Then 20%</v>
      </c>
    </row>
    <row r="462" spans="1:18" ht="15" customHeight="1">
      <c r="A462" s="86" t="s">
        <v>23</v>
      </c>
      <c r="B462" s="87" t="s">
        <v>1940</v>
      </c>
      <c r="C462" s="6" t="s">
        <v>1295</v>
      </c>
      <c r="D462" s="6" t="s">
        <v>1296</v>
      </c>
      <c r="E462" s="6" t="s">
        <v>3</v>
      </c>
      <c r="F462" s="6" t="s">
        <v>22</v>
      </c>
      <c r="G462" s="6" t="s">
        <v>23</v>
      </c>
      <c r="H462" s="6" t="s">
        <v>635</v>
      </c>
      <c r="I462" s="6" t="s">
        <v>1294</v>
      </c>
      <c r="J462" s="12">
        <v>60</v>
      </c>
      <c r="K462" s="12">
        <f t="shared" si="38"/>
        <v>52.8</v>
      </c>
      <c r="L462" s="13">
        <v>0</v>
      </c>
      <c r="M462" s="13">
        <v>3.92</v>
      </c>
      <c r="N462" s="14">
        <f t="shared" si="39"/>
        <v>7.2</v>
      </c>
      <c r="O462" s="15">
        <v>1</v>
      </c>
      <c r="P462" s="16">
        <f t="shared" si="40"/>
        <v>7.4242424242424193E-2</v>
      </c>
      <c r="Q462" s="86" t="str">
        <f t="shared" si="41"/>
        <v>Low Then 10%</v>
      </c>
      <c r="R462" s="86" t="str">
        <f t="shared" si="42"/>
        <v>Low Then 20%</v>
      </c>
    </row>
    <row r="463" spans="1:18" ht="15" customHeight="1">
      <c r="A463" s="86" t="s">
        <v>23</v>
      </c>
      <c r="B463" s="87" t="s">
        <v>1940</v>
      </c>
      <c r="C463" s="6" t="s">
        <v>1297</v>
      </c>
      <c r="D463" s="6" t="s">
        <v>1298</v>
      </c>
      <c r="E463" s="6" t="s">
        <v>3</v>
      </c>
      <c r="F463" s="6" t="s">
        <v>22</v>
      </c>
      <c r="G463" s="6" t="s">
        <v>23</v>
      </c>
      <c r="H463" s="6" t="s">
        <v>635</v>
      </c>
      <c r="I463" s="6" t="s">
        <v>1294</v>
      </c>
      <c r="J463" s="12">
        <v>65</v>
      </c>
      <c r="K463" s="12">
        <f t="shared" si="38"/>
        <v>57.2</v>
      </c>
      <c r="L463" s="13">
        <v>0</v>
      </c>
      <c r="M463" s="13">
        <v>0</v>
      </c>
      <c r="N463" s="14">
        <f t="shared" si="39"/>
        <v>7.8</v>
      </c>
      <c r="O463" s="15">
        <v>1</v>
      </c>
      <c r="P463" s="16">
        <f t="shared" si="40"/>
        <v>0</v>
      </c>
      <c r="Q463" s="86" t="str">
        <f t="shared" si="41"/>
        <v>Low Then 10%</v>
      </c>
      <c r="R463" s="86" t="str">
        <f t="shared" si="42"/>
        <v>Low Then 20%</v>
      </c>
    </row>
    <row r="464" spans="1:18" ht="15" customHeight="1">
      <c r="A464" s="86" t="s">
        <v>23</v>
      </c>
      <c r="B464" s="87" t="s">
        <v>1940</v>
      </c>
      <c r="C464" s="6" t="s">
        <v>1299</v>
      </c>
      <c r="D464" s="6" t="s">
        <v>1300</v>
      </c>
      <c r="E464" s="6" t="s">
        <v>3</v>
      </c>
      <c r="F464" s="6" t="s">
        <v>22</v>
      </c>
      <c r="G464" s="6" t="s">
        <v>23</v>
      </c>
      <c r="H464" s="6" t="s">
        <v>635</v>
      </c>
      <c r="I464" s="6" t="s">
        <v>1301</v>
      </c>
      <c r="J464" s="12">
        <v>2100</v>
      </c>
      <c r="K464" s="12">
        <f t="shared" si="38"/>
        <v>1848</v>
      </c>
      <c r="L464" s="13">
        <v>0</v>
      </c>
      <c r="M464" s="13">
        <v>323.64</v>
      </c>
      <c r="N464" s="14">
        <f t="shared" si="39"/>
        <v>252</v>
      </c>
      <c r="O464" s="15">
        <v>28</v>
      </c>
      <c r="P464" s="16">
        <f t="shared" si="40"/>
        <v>0.17512987012987</v>
      </c>
      <c r="Q464" s="86" t="str">
        <f t="shared" si="41"/>
        <v>High then 10%</v>
      </c>
      <c r="R464" s="86" t="str">
        <f t="shared" si="42"/>
        <v>Low Then 20%</v>
      </c>
    </row>
    <row r="465" spans="1:18" ht="15" customHeight="1">
      <c r="A465" s="86" t="s">
        <v>23</v>
      </c>
      <c r="B465" s="87" t="s">
        <v>1940</v>
      </c>
      <c r="C465" s="6" t="s">
        <v>1302</v>
      </c>
      <c r="D465" s="6" t="s">
        <v>1303</v>
      </c>
      <c r="E465" s="6" t="s">
        <v>3</v>
      </c>
      <c r="F465" s="6" t="s">
        <v>22</v>
      </c>
      <c r="G465" s="6" t="s">
        <v>23</v>
      </c>
      <c r="H465" s="6" t="s">
        <v>635</v>
      </c>
      <c r="I465" s="6" t="s">
        <v>1301</v>
      </c>
      <c r="J465" s="12">
        <v>120</v>
      </c>
      <c r="K465" s="12">
        <f t="shared" si="38"/>
        <v>105.6</v>
      </c>
      <c r="L465" s="13">
        <v>0</v>
      </c>
      <c r="M465" s="13">
        <v>6.79</v>
      </c>
      <c r="N465" s="14">
        <f t="shared" si="39"/>
        <v>14.4</v>
      </c>
      <c r="O465" s="15">
        <v>2</v>
      </c>
      <c r="P465" s="16">
        <f t="shared" si="40"/>
        <v>6.4299242424242398E-2</v>
      </c>
      <c r="Q465" s="86" t="str">
        <f t="shared" si="41"/>
        <v>Low Then 10%</v>
      </c>
      <c r="R465" s="86" t="str">
        <f t="shared" si="42"/>
        <v>Low Then 20%</v>
      </c>
    </row>
    <row r="466" spans="1:18" ht="15" customHeight="1">
      <c r="A466" s="86" t="s">
        <v>23</v>
      </c>
      <c r="B466" s="87" t="s">
        <v>1940</v>
      </c>
      <c r="C466" s="6" t="s">
        <v>1304</v>
      </c>
      <c r="D466" s="6" t="s">
        <v>1305</v>
      </c>
      <c r="E466" s="6" t="s">
        <v>3</v>
      </c>
      <c r="F466" s="6" t="s">
        <v>22</v>
      </c>
      <c r="G466" s="6" t="s">
        <v>23</v>
      </c>
      <c r="H466" s="6" t="s">
        <v>635</v>
      </c>
      <c r="I466" s="6" t="s">
        <v>1306</v>
      </c>
      <c r="J466" s="12">
        <v>3400</v>
      </c>
      <c r="K466" s="12">
        <f t="shared" si="38"/>
        <v>2994.7071999999998</v>
      </c>
      <c r="L466" s="13">
        <v>22.56</v>
      </c>
      <c r="M466" s="13">
        <v>553.5</v>
      </c>
      <c r="N466" s="14">
        <f t="shared" si="39"/>
        <v>405.2928</v>
      </c>
      <c r="O466" s="15">
        <v>2</v>
      </c>
      <c r="P466" s="16">
        <f t="shared" si="40"/>
        <v>0.184826082496479</v>
      </c>
      <c r="Q466" s="86" t="str">
        <f t="shared" si="41"/>
        <v>High then 10%</v>
      </c>
      <c r="R466" s="86" t="str">
        <f t="shared" si="42"/>
        <v>Low Then 20%</v>
      </c>
    </row>
    <row r="467" spans="1:18" ht="15" customHeight="1">
      <c r="A467" s="86" t="s">
        <v>23</v>
      </c>
      <c r="B467" s="87" t="s">
        <v>1940</v>
      </c>
      <c r="C467" s="6" t="s">
        <v>1307</v>
      </c>
      <c r="D467" s="6" t="s">
        <v>1308</v>
      </c>
      <c r="E467" s="6" t="s">
        <v>3</v>
      </c>
      <c r="F467" s="6" t="s">
        <v>22</v>
      </c>
      <c r="G467" s="6" t="s">
        <v>23</v>
      </c>
      <c r="H467" s="6" t="s">
        <v>635</v>
      </c>
      <c r="I467" s="6" t="s">
        <v>1309</v>
      </c>
      <c r="J467" s="12">
        <v>110</v>
      </c>
      <c r="K467" s="12">
        <f t="shared" si="38"/>
        <v>96.8</v>
      </c>
      <c r="L467" s="13">
        <v>0</v>
      </c>
      <c r="M467" s="13">
        <v>11.68</v>
      </c>
      <c r="N467" s="14">
        <f t="shared" si="39"/>
        <v>13.2</v>
      </c>
      <c r="O467" s="15">
        <v>1</v>
      </c>
      <c r="P467" s="16">
        <f t="shared" si="40"/>
        <v>0.12066115702479301</v>
      </c>
      <c r="Q467" s="86" t="str">
        <f t="shared" si="41"/>
        <v>High then 10%</v>
      </c>
      <c r="R467" s="86" t="str">
        <f t="shared" si="42"/>
        <v>Low Then 20%</v>
      </c>
    </row>
    <row r="468" spans="1:18" ht="15" customHeight="1">
      <c r="A468" s="86" t="s">
        <v>23</v>
      </c>
      <c r="B468" s="87" t="s">
        <v>1940</v>
      </c>
      <c r="C468" s="6" t="s">
        <v>1310</v>
      </c>
      <c r="D468" s="6" t="s">
        <v>1311</v>
      </c>
      <c r="E468" s="6" t="s">
        <v>3</v>
      </c>
      <c r="F468" s="6" t="s">
        <v>22</v>
      </c>
      <c r="G468" s="6" t="s">
        <v>23</v>
      </c>
      <c r="H468" s="6" t="s">
        <v>635</v>
      </c>
      <c r="I468" s="6" t="s">
        <v>1309</v>
      </c>
      <c r="J468" s="12">
        <v>65</v>
      </c>
      <c r="K468" s="12">
        <f t="shared" si="38"/>
        <v>57.2</v>
      </c>
      <c r="L468" s="13">
        <v>0</v>
      </c>
      <c r="M468" s="13">
        <v>8.34</v>
      </c>
      <c r="N468" s="14">
        <f t="shared" si="39"/>
        <v>7.8</v>
      </c>
      <c r="O468" s="15">
        <v>1</v>
      </c>
      <c r="P468" s="16">
        <f t="shared" si="40"/>
        <v>0.14580419580419601</v>
      </c>
      <c r="Q468" s="86" t="str">
        <f t="shared" si="41"/>
        <v>High then 10%</v>
      </c>
      <c r="R468" s="86" t="str">
        <f t="shared" si="42"/>
        <v>Low Then 20%</v>
      </c>
    </row>
    <row r="469" spans="1:18" ht="15" customHeight="1">
      <c r="A469" s="86" t="s">
        <v>23</v>
      </c>
      <c r="B469" s="87" t="s">
        <v>1940</v>
      </c>
      <c r="C469" s="6" t="s">
        <v>1312</v>
      </c>
      <c r="D469" s="6" t="s">
        <v>1313</v>
      </c>
      <c r="E469" s="6" t="s">
        <v>3</v>
      </c>
      <c r="F469" s="6" t="s">
        <v>22</v>
      </c>
      <c r="G469" s="6" t="s">
        <v>23</v>
      </c>
      <c r="H469" s="6" t="s">
        <v>635</v>
      </c>
      <c r="I469" s="6" t="s">
        <v>1314</v>
      </c>
      <c r="J469" s="12">
        <v>2730</v>
      </c>
      <c r="K469" s="12">
        <f t="shared" si="38"/>
        <v>2402.4</v>
      </c>
      <c r="L469" s="13">
        <v>0</v>
      </c>
      <c r="M469" s="13">
        <v>235</v>
      </c>
      <c r="N469" s="14">
        <f t="shared" si="39"/>
        <v>327.60000000000002</v>
      </c>
      <c r="O469" s="15">
        <v>1</v>
      </c>
      <c r="P469" s="16">
        <f t="shared" si="40"/>
        <v>9.7818847818847796E-2</v>
      </c>
      <c r="Q469" s="86" t="str">
        <f t="shared" si="41"/>
        <v>Low Then 10%</v>
      </c>
      <c r="R469" s="86" t="str">
        <f t="shared" si="42"/>
        <v>Low Then 20%</v>
      </c>
    </row>
    <row r="470" spans="1:18" ht="15" customHeight="1">
      <c r="A470" s="86" t="s">
        <v>23</v>
      </c>
      <c r="B470" s="87" t="s">
        <v>1940</v>
      </c>
      <c r="C470" s="6" t="s">
        <v>1315</v>
      </c>
      <c r="D470" s="6" t="s">
        <v>1316</v>
      </c>
      <c r="E470" s="6" t="s">
        <v>3</v>
      </c>
      <c r="F470" s="6" t="s">
        <v>22</v>
      </c>
      <c r="G470" s="6" t="s">
        <v>23</v>
      </c>
      <c r="H470" s="6" t="s">
        <v>635</v>
      </c>
      <c r="I470" s="6" t="s">
        <v>1314</v>
      </c>
      <c r="J470" s="12">
        <v>1300</v>
      </c>
      <c r="K470" s="12">
        <f t="shared" si="38"/>
        <v>1144</v>
      </c>
      <c r="L470" s="13">
        <v>0</v>
      </c>
      <c r="M470" s="13">
        <v>215.37</v>
      </c>
      <c r="N470" s="14">
        <f t="shared" si="39"/>
        <v>156</v>
      </c>
      <c r="O470" s="15">
        <v>2</v>
      </c>
      <c r="P470" s="16">
        <f t="shared" si="40"/>
        <v>0.18826048951048999</v>
      </c>
      <c r="Q470" s="86" t="str">
        <f t="shared" si="41"/>
        <v>High then 10%</v>
      </c>
      <c r="R470" s="86" t="str">
        <f t="shared" si="42"/>
        <v>Low Then 20%</v>
      </c>
    </row>
    <row r="471" spans="1:18" ht="15" customHeight="1">
      <c r="A471" s="86" t="s">
        <v>23</v>
      </c>
      <c r="B471" s="87" t="s">
        <v>1940</v>
      </c>
      <c r="C471" s="6" t="s">
        <v>1317</v>
      </c>
      <c r="D471" s="6" t="s">
        <v>1318</v>
      </c>
      <c r="E471" s="6" t="s">
        <v>3</v>
      </c>
      <c r="F471" s="6" t="s">
        <v>22</v>
      </c>
      <c r="G471" s="6" t="s">
        <v>23</v>
      </c>
      <c r="H471" s="6" t="s">
        <v>635</v>
      </c>
      <c r="I471" s="6" t="s">
        <v>1314</v>
      </c>
      <c r="J471" s="12">
        <v>5070</v>
      </c>
      <c r="K471" s="12">
        <f t="shared" si="38"/>
        <v>4468.62</v>
      </c>
      <c r="L471" s="13">
        <v>58.5</v>
      </c>
      <c r="M471" s="13">
        <v>653.9</v>
      </c>
      <c r="N471" s="14">
        <f t="shared" si="39"/>
        <v>601.38</v>
      </c>
      <c r="O471" s="15">
        <v>13</v>
      </c>
      <c r="P471" s="16">
        <f t="shared" si="40"/>
        <v>0.146331529644499</v>
      </c>
      <c r="Q471" s="86" t="str">
        <f t="shared" si="41"/>
        <v>High then 10%</v>
      </c>
      <c r="R471" s="86" t="str">
        <f t="shared" si="42"/>
        <v>Low Then 20%</v>
      </c>
    </row>
    <row r="472" spans="1:18" ht="15" customHeight="1">
      <c r="A472" s="86" t="s">
        <v>23</v>
      </c>
      <c r="B472" s="87" t="s">
        <v>1940</v>
      </c>
      <c r="C472" s="6" t="s">
        <v>1319</v>
      </c>
      <c r="D472" s="6" t="s">
        <v>1320</v>
      </c>
      <c r="E472" s="6" t="s">
        <v>3</v>
      </c>
      <c r="F472" s="6" t="s">
        <v>22</v>
      </c>
      <c r="G472" s="6" t="s">
        <v>23</v>
      </c>
      <c r="H472" s="6" t="s">
        <v>635</v>
      </c>
      <c r="I472" s="6" t="s">
        <v>1314</v>
      </c>
      <c r="J472" s="12">
        <v>1160</v>
      </c>
      <c r="K472" s="12">
        <f t="shared" si="38"/>
        <v>1020.8</v>
      </c>
      <c r="L472" s="13">
        <v>0</v>
      </c>
      <c r="M472" s="13">
        <v>171.6</v>
      </c>
      <c r="N472" s="14">
        <f t="shared" si="39"/>
        <v>139.19999999999999</v>
      </c>
      <c r="O472" s="15">
        <v>2</v>
      </c>
      <c r="P472" s="16">
        <f t="shared" si="40"/>
        <v>0.16810344827586199</v>
      </c>
      <c r="Q472" s="86" t="str">
        <f t="shared" si="41"/>
        <v>High then 10%</v>
      </c>
      <c r="R472" s="86" t="str">
        <f t="shared" si="42"/>
        <v>Low Then 20%</v>
      </c>
    </row>
    <row r="473" spans="1:18" ht="15" customHeight="1">
      <c r="A473" s="86" t="s">
        <v>23</v>
      </c>
      <c r="B473" s="87" t="s">
        <v>1940</v>
      </c>
      <c r="C473" s="6" t="s">
        <v>1321</v>
      </c>
      <c r="D473" s="6" t="s">
        <v>1322</v>
      </c>
      <c r="E473" s="6" t="s">
        <v>3</v>
      </c>
      <c r="F473" s="6" t="s">
        <v>22</v>
      </c>
      <c r="G473" s="6" t="s">
        <v>23</v>
      </c>
      <c r="H473" s="6" t="s">
        <v>635</v>
      </c>
      <c r="I473" s="6" t="s">
        <v>1314</v>
      </c>
      <c r="J473" s="12">
        <v>970</v>
      </c>
      <c r="K473" s="12">
        <f t="shared" si="38"/>
        <v>853.6</v>
      </c>
      <c r="L473" s="13">
        <v>0</v>
      </c>
      <c r="M473" s="13">
        <v>195</v>
      </c>
      <c r="N473" s="14">
        <f t="shared" si="39"/>
        <v>116.4</v>
      </c>
      <c r="O473" s="15">
        <v>1</v>
      </c>
      <c r="P473" s="16">
        <f t="shared" si="40"/>
        <v>0.228444236176195</v>
      </c>
      <c r="Q473" s="86" t="str">
        <f t="shared" si="41"/>
        <v>High then 10%</v>
      </c>
      <c r="R473" s="86" t="str">
        <f t="shared" si="42"/>
        <v>High Then 20%</v>
      </c>
    </row>
    <row r="474" spans="1:18" ht="15" customHeight="1">
      <c r="A474" s="86" t="s">
        <v>23</v>
      </c>
      <c r="B474" s="87" t="s">
        <v>1940</v>
      </c>
      <c r="C474" s="6" t="s">
        <v>1323</v>
      </c>
      <c r="D474" s="6" t="s">
        <v>1324</v>
      </c>
      <c r="E474" s="6" t="s">
        <v>3</v>
      </c>
      <c r="F474" s="6" t="s">
        <v>22</v>
      </c>
      <c r="G474" s="6" t="s">
        <v>23</v>
      </c>
      <c r="H474" s="6" t="s">
        <v>635</v>
      </c>
      <c r="I474" s="6" t="s">
        <v>1314</v>
      </c>
      <c r="J474" s="12">
        <v>2640</v>
      </c>
      <c r="K474" s="12">
        <f t="shared" si="38"/>
        <v>2323.1999999999998</v>
      </c>
      <c r="L474" s="13">
        <v>0</v>
      </c>
      <c r="M474" s="13">
        <v>337.46</v>
      </c>
      <c r="N474" s="14">
        <f t="shared" si="39"/>
        <v>316.8</v>
      </c>
      <c r="O474" s="15">
        <v>33</v>
      </c>
      <c r="P474" s="16">
        <f t="shared" si="40"/>
        <v>0.14525654269972499</v>
      </c>
      <c r="Q474" s="86" t="str">
        <f t="shared" si="41"/>
        <v>High then 10%</v>
      </c>
      <c r="R474" s="86" t="str">
        <f t="shared" si="42"/>
        <v>Low Then 20%</v>
      </c>
    </row>
    <row r="475" spans="1:18" ht="15" customHeight="1">
      <c r="A475" s="86" t="s">
        <v>23</v>
      </c>
      <c r="B475" s="87" t="s">
        <v>1940</v>
      </c>
      <c r="C475" s="6" t="s">
        <v>1325</v>
      </c>
      <c r="D475" s="6" t="s">
        <v>1326</v>
      </c>
      <c r="E475" s="6" t="s">
        <v>3</v>
      </c>
      <c r="F475" s="6" t="s">
        <v>22</v>
      </c>
      <c r="G475" s="6" t="s">
        <v>23</v>
      </c>
      <c r="H475" s="6" t="s">
        <v>635</v>
      </c>
      <c r="I475" s="6" t="s">
        <v>1314</v>
      </c>
      <c r="J475" s="12">
        <v>540</v>
      </c>
      <c r="K475" s="12">
        <f t="shared" si="38"/>
        <v>475.2</v>
      </c>
      <c r="L475" s="13">
        <v>0</v>
      </c>
      <c r="M475" s="13">
        <v>56.6</v>
      </c>
      <c r="N475" s="14">
        <f t="shared" si="39"/>
        <v>64.8</v>
      </c>
      <c r="O475" s="15">
        <v>4</v>
      </c>
      <c r="P475" s="16">
        <f t="shared" si="40"/>
        <v>0.119107744107744</v>
      </c>
      <c r="Q475" s="86" t="str">
        <f t="shared" si="41"/>
        <v>High then 10%</v>
      </c>
      <c r="R475" s="86" t="str">
        <f t="shared" si="42"/>
        <v>Low Then 20%</v>
      </c>
    </row>
    <row r="476" spans="1:18" ht="15" customHeight="1">
      <c r="A476" s="86" t="s">
        <v>23</v>
      </c>
      <c r="B476" s="7" t="s">
        <v>24</v>
      </c>
      <c r="C476" s="6" t="s">
        <v>1327</v>
      </c>
      <c r="D476" s="6" t="s">
        <v>1328</v>
      </c>
      <c r="E476" s="6" t="s">
        <v>3</v>
      </c>
      <c r="F476" s="6" t="s">
        <v>22</v>
      </c>
      <c r="G476" s="6" t="s">
        <v>23</v>
      </c>
      <c r="H476" s="6" t="s">
        <v>24</v>
      </c>
      <c r="I476" s="6" t="s">
        <v>1329</v>
      </c>
      <c r="J476" s="12">
        <v>1780</v>
      </c>
      <c r="K476" s="12">
        <f t="shared" si="38"/>
        <v>1567.24</v>
      </c>
      <c r="L476" s="13">
        <v>7</v>
      </c>
      <c r="M476" s="13">
        <v>175.0625</v>
      </c>
      <c r="N476" s="14">
        <f t="shared" si="39"/>
        <v>212.76</v>
      </c>
      <c r="O476" s="15">
        <v>47</v>
      </c>
      <c r="P476" s="16">
        <f t="shared" si="40"/>
        <v>0.111701143411347</v>
      </c>
      <c r="Q476" s="86" t="str">
        <f t="shared" si="41"/>
        <v>High then 10%</v>
      </c>
      <c r="R476" s="86" t="str">
        <f t="shared" si="42"/>
        <v>Low Then 20%</v>
      </c>
    </row>
    <row r="477" spans="1:18" ht="15" customHeight="1">
      <c r="A477" s="86" t="s">
        <v>23</v>
      </c>
      <c r="B477" s="7" t="s">
        <v>24</v>
      </c>
      <c r="C477" s="6" t="s">
        <v>1330</v>
      </c>
      <c r="D477" s="6" t="s">
        <v>1331</v>
      </c>
      <c r="E477" s="6" t="s">
        <v>3</v>
      </c>
      <c r="F477" s="6" t="s">
        <v>22</v>
      </c>
      <c r="G477" s="6" t="s">
        <v>23</v>
      </c>
      <c r="H477" s="6" t="s">
        <v>24</v>
      </c>
      <c r="I477" s="6" t="s">
        <v>1329</v>
      </c>
      <c r="J477" s="12">
        <v>1460</v>
      </c>
      <c r="K477" s="12">
        <f t="shared" si="38"/>
        <v>1284.8396</v>
      </c>
      <c r="L477" s="13">
        <v>0.33</v>
      </c>
      <c r="M477" s="13">
        <v>92.57</v>
      </c>
      <c r="N477" s="14">
        <f t="shared" si="39"/>
        <v>175.16040000000001</v>
      </c>
      <c r="O477" s="15">
        <v>31</v>
      </c>
      <c r="P477" s="16">
        <f t="shared" si="40"/>
        <v>7.2047903878429603E-2</v>
      </c>
      <c r="Q477" s="86" t="str">
        <f t="shared" si="41"/>
        <v>Low Then 10%</v>
      </c>
      <c r="R477" s="86" t="str">
        <f t="shared" si="42"/>
        <v>Low Then 20%</v>
      </c>
    </row>
    <row r="478" spans="1:18" ht="15" customHeight="1">
      <c r="A478" s="86" t="s">
        <v>23</v>
      </c>
      <c r="B478" s="7" t="s">
        <v>24</v>
      </c>
      <c r="C478" s="6" t="s">
        <v>1332</v>
      </c>
      <c r="D478" s="6" t="s">
        <v>1333</v>
      </c>
      <c r="E478" s="6" t="s">
        <v>3</v>
      </c>
      <c r="F478" s="6" t="s">
        <v>22</v>
      </c>
      <c r="G478" s="6" t="s">
        <v>23</v>
      </c>
      <c r="H478" s="6" t="s">
        <v>24</v>
      </c>
      <c r="I478" s="6" t="s">
        <v>1329</v>
      </c>
      <c r="J478" s="12">
        <v>495</v>
      </c>
      <c r="K478" s="12">
        <f t="shared" si="38"/>
        <v>435.6</v>
      </c>
      <c r="L478" s="13">
        <v>0</v>
      </c>
      <c r="M478" s="13">
        <v>59.17</v>
      </c>
      <c r="N478" s="14">
        <f t="shared" si="39"/>
        <v>59.4</v>
      </c>
      <c r="O478" s="15">
        <v>9</v>
      </c>
      <c r="P478" s="16">
        <f t="shared" si="40"/>
        <v>0.135835629017447</v>
      </c>
      <c r="Q478" s="86" t="str">
        <f t="shared" si="41"/>
        <v>High then 10%</v>
      </c>
      <c r="R478" s="86" t="str">
        <f t="shared" si="42"/>
        <v>Low Then 20%</v>
      </c>
    </row>
    <row r="479" spans="1:18" ht="15" customHeight="1">
      <c r="A479" s="86" t="s">
        <v>23</v>
      </c>
      <c r="B479" s="7" t="s">
        <v>24</v>
      </c>
      <c r="C479" s="6" t="s">
        <v>1334</v>
      </c>
      <c r="D479" s="6" t="s">
        <v>1335</v>
      </c>
      <c r="E479" s="6" t="s">
        <v>3</v>
      </c>
      <c r="F479" s="6" t="s">
        <v>22</v>
      </c>
      <c r="G479" s="6" t="s">
        <v>23</v>
      </c>
      <c r="H479" s="6" t="s">
        <v>24</v>
      </c>
      <c r="I479" s="6" t="s">
        <v>1329</v>
      </c>
      <c r="J479" s="12">
        <v>470</v>
      </c>
      <c r="K479" s="12">
        <f t="shared" si="38"/>
        <v>419.54</v>
      </c>
      <c r="L479" s="13">
        <v>49.5</v>
      </c>
      <c r="M479" s="13">
        <v>33.06</v>
      </c>
      <c r="N479" s="14">
        <f t="shared" si="39"/>
        <v>50.46</v>
      </c>
      <c r="O479" s="15">
        <v>9</v>
      </c>
      <c r="P479" s="16">
        <f t="shared" si="40"/>
        <v>7.8800591123611596E-2</v>
      </c>
      <c r="Q479" s="86" t="str">
        <f t="shared" si="41"/>
        <v>Low Then 10%</v>
      </c>
      <c r="R479" s="86" t="str">
        <f t="shared" si="42"/>
        <v>Low Then 20%</v>
      </c>
    </row>
    <row r="480" spans="1:18" ht="15" customHeight="1">
      <c r="A480" s="86" t="s">
        <v>23</v>
      </c>
      <c r="B480" s="7" t="s">
        <v>24</v>
      </c>
      <c r="C480" s="6" t="s">
        <v>1336</v>
      </c>
      <c r="D480" s="6" t="s">
        <v>1337</v>
      </c>
      <c r="E480" s="6" t="s">
        <v>3</v>
      </c>
      <c r="F480" s="6" t="s">
        <v>22</v>
      </c>
      <c r="G480" s="6" t="s">
        <v>23</v>
      </c>
      <c r="H480" s="6" t="s">
        <v>24</v>
      </c>
      <c r="I480" s="6" t="s">
        <v>1338</v>
      </c>
      <c r="J480" s="12">
        <v>1110</v>
      </c>
      <c r="K480" s="12">
        <f t="shared" si="38"/>
        <v>976.8</v>
      </c>
      <c r="L480" s="13">
        <v>0</v>
      </c>
      <c r="M480" s="13">
        <v>70.3</v>
      </c>
      <c r="N480" s="14">
        <f t="shared" si="39"/>
        <v>133.19999999999999</v>
      </c>
      <c r="O480" s="15">
        <v>37</v>
      </c>
      <c r="P480" s="16">
        <f t="shared" si="40"/>
        <v>7.1969696969697003E-2</v>
      </c>
      <c r="Q480" s="86" t="str">
        <f t="shared" si="41"/>
        <v>Low Then 10%</v>
      </c>
      <c r="R480" s="86" t="str">
        <f t="shared" si="42"/>
        <v>Low Then 20%</v>
      </c>
    </row>
    <row r="481" spans="1:18" ht="15" customHeight="1">
      <c r="A481" s="86" t="s">
        <v>23</v>
      </c>
      <c r="B481" s="7" t="s">
        <v>24</v>
      </c>
      <c r="C481" s="6" t="s">
        <v>1339</v>
      </c>
      <c r="D481" s="6" t="s">
        <v>1340</v>
      </c>
      <c r="E481" s="6" t="s">
        <v>3</v>
      </c>
      <c r="F481" s="6" t="s">
        <v>22</v>
      </c>
      <c r="G481" s="6" t="s">
        <v>23</v>
      </c>
      <c r="H481" s="6" t="s">
        <v>24</v>
      </c>
      <c r="I481" s="6" t="s">
        <v>1338</v>
      </c>
      <c r="J481" s="12">
        <v>238</v>
      </c>
      <c r="K481" s="12">
        <f t="shared" si="38"/>
        <v>209.44</v>
      </c>
      <c r="L481" s="13">
        <v>0</v>
      </c>
      <c r="M481" s="13">
        <v>13.3</v>
      </c>
      <c r="N481" s="14">
        <f t="shared" si="39"/>
        <v>28.56</v>
      </c>
      <c r="O481" s="15">
        <v>7</v>
      </c>
      <c r="P481" s="16">
        <f t="shared" si="40"/>
        <v>6.3502673796791406E-2</v>
      </c>
      <c r="Q481" s="86" t="str">
        <f t="shared" si="41"/>
        <v>Low Then 10%</v>
      </c>
      <c r="R481" s="86" t="str">
        <f t="shared" si="42"/>
        <v>Low Then 20%</v>
      </c>
    </row>
    <row r="482" spans="1:18" ht="15" customHeight="1">
      <c r="A482" s="86" t="s">
        <v>23</v>
      </c>
      <c r="B482" s="7" t="s">
        <v>24</v>
      </c>
      <c r="C482" s="6" t="s">
        <v>1341</v>
      </c>
      <c r="D482" s="6" t="s">
        <v>1342</v>
      </c>
      <c r="E482" s="6" t="s">
        <v>3</v>
      </c>
      <c r="F482" s="6" t="s">
        <v>22</v>
      </c>
      <c r="G482" s="6" t="s">
        <v>23</v>
      </c>
      <c r="H482" s="6" t="s">
        <v>24</v>
      </c>
      <c r="I482" s="6" t="s">
        <v>1338</v>
      </c>
      <c r="J482" s="12">
        <v>3638</v>
      </c>
      <c r="K482" s="12">
        <f t="shared" si="38"/>
        <v>3201.44</v>
      </c>
      <c r="L482" s="13">
        <v>0</v>
      </c>
      <c r="M482" s="13">
        <v>162.63999999999999</v>
      </c>
      <c r="N482" s="14">
        <f t="shared" si="39"/>
        <v>436.56</v>
      </c>
      <c r="O482" s="15">
        <v>107</v>
      </c>
      <c r="P482" s="16">
        <f t="shared" si="40"/>
        <v>5.0802139037433101E-2</v>
      </c>
      <c r="Q482" s="86" t="str">
        <f t="shared" si="41"/>
        <v>Low Then 10%</v>
      </c>
      <c r="R482" s="86" t="str">
        <f t="shared" si="42"/>
        <v>Low Then 20%</v>
      </c>
    </row>
    <row r="483" spans="1:18" ht="15" customHeight="1">
      <c r="A483" s="86" t="s">
        <v>23</v>
      </c>
      <c r="B483" s="7" t="s">
        <v>24</v>
      </c>
      <c r="C483" s="6" t="s">
        <v>1343</v>
      </c>
      <c r="D483" s="6" t="s">
        <v>1344</v>
      </c>
      <c r="E483" s="6" t="s">
        <v>3</v>
      </c>
      <c r="F483" s="6" t="s">
        <v>22</v>
      </c>
      <c r="G483" s="6" t="s">
        <v>23</v>
      </c>
      <c r="H483" s="6" t="s">
        <v>24</v>
      </c>
      <c r="I483" s="6" t="s">
        <v>1338</v>
      </c>
      <c r="J483" s="12">
        <v>1240</v>
      </c>
      <c r="K483" s="12">
        <f t="shared" si="38"/>
        <v>1091.2</v>
      </c>
      <c r="L483" s="13">
        <v>0</v>
      </c>
      <c r="M483" s="13">
        <v>13.02</v>
      </c>
      <c r="N483" s="14">
        <f t="shared" si="39"/>
        <v>148.80000000000001</v>
      </c>
      <c r="O483" s="15">
        <v>31</v>
      </c>
      <c r="P483" s="16">
        <f t="shared" si="40"/>
        <v>1.19318181818182E-2</v>
      </c>
      <c r="Q483" s="86" t="str">
        <f t="shared" si="41"/>
        <v>Low Then 10%</v>
      </c>
      <c r="R483" s="86" t="str">
        <f t="shared" si="42"/>
        <v>Low Then 20%</v>
      </c>
    </row>
    <row r="484" spans="1:18" ht="15" customHeight="1">
      <c r="A484" s="86" t="s">
        <v>23</v>
      </c>
      <c r="B484" s="7" t="s">
        <v>24</v>
      </c>
      <c r="C484" s="6" t="s">
        <v>1345</v>
      </c>
      <c r="D484" s="6" t="s">
        <v>1346</v>
      </c>
      <c r="E484" s="6" t="s">
        <v>3</v>
      </c>
      <c r="F484" s="6" t="s">
        <v>22</v>
      </c>
      <c r="G484" s="6" t="s">
        <v>23</v>
      </c>
      <c r="H484" s="6" t="s">
        <v>24</v>
      </c>
      <c r="I484" s="6" t="s">
        <v>1338</v>
      </c>
      <c r="J484" s="12">
        <v>576</v>
      </c>
      <c r="K484" s="12">
        <f t="shared" si="38"/>
        <v>507.74400000000003</v>
      </c>
      <c r="L484" s="13">
        <v>7.2</v>
      </c>
      <c r="M484" s="13">
        <v>49.875333333333302</v>
      </c>
      <c r="N484" s="14">
        <f t="shared" si="39"/>
        <v>68.256</v>
      </c>
      <c r="O484" s="15">
        <v>16</v>
      </c>
      <c r="P484" s="16">
        <f t="shared" si="40"/>
        <v>9.8229291401441099E-2</v>
      </c>
      <c r="Q484" s="86" t="str">
        <f t="shared" si="41"/>
        <v>Low Then 10%</v>
      </c>
      <c r="R484" s="86" t="str">
        <f t="shared" si="42"/>
        <v>Low Then 20%</v>
      </c>
    </row>
    <row r="485" spans="1:18" ht="15" customHeight="1">
      <c r="A485" s="86" t="s">
        <v>23</v>
      </c>
      <c r="B485" s="7" t="s">
        <v>24</v>
      </c>
      <c r="C485" s="6" t="s">
        <v>1347</v>
      </c>
      <c r="D485" s="6" t="s">
        <v>608</v>
      </c>
      <c r="E485" s="6" t="s">
        <v>3</v>
      </c>
      <c r="F485" s="6" t="s">
        <v>22</v>
      </c>
      <c r="G485" s="6" t="s">
        <v>23</v>
      </c>
      <c r="H485" s="6" t="s">
        <v>24</v>
      </c>
      <c r="I485" s="6" t="s">
        <v>1348</v>
      </c>
      <c r="J485" s="12">
        <v>6608</v>
      </c>
      <c r="K485" s="12">
        <f t="shared" si="38"/>
        <v>5817.7280000000001</v>
      </c>
      <c r="L485" s="13">
        <v>22.4</v>
      </c>
      <c r="M485" s="13">
        <v>403.56</v>
      </c>
      <c r="N485" s="14">
        <f t="shared" si="39"/>
        <v>790.27200000000005</v>
      </c>
      <c r="O485" s="15">
        <v>236</v>
      </c>
      <c r="P485" s="16">
        <f t="shared" si="40"/>
        <v>6.9367285648280597E-2</v>
      </c>
      <c r="Q485" s="86" t="str">
        <f t="shared" si="41"/>
        <v>Low Then 10%</v>
      </c>
      <c r="R485" s="86" t="str">
        <f t="shared" si="42"/>
        <v>Low Then 20%</v>
      </c>
    </row>
    <row r="486" spans="1:18" ht="15" customHeight="1">
      <c r="A486" s="86" t="s">
        <v>23</v>
      </c>
      <c r="B486" s="7" t="s">
        <v>24</v>
      </c>
      <c r="C486" s="6" t="s">
        <v>1349</v>
      </c>
      <c r="D486" s="6" t="s">
        <v>1350</v>
      </c>
      <c r="E486" s="6" t="s">
        <v>3</v>
      </c>
      <c r="F486" s="6" t="s">
        <v>22</v>
      </c>
      <c r="G486" s="6" t="s">
        <v>23</v>
      </c>
      <c r="H486" s="6" t="s">
        <v>24</v>
      </c>
      <c r="I486" s="6" t="s">
        <v>1348</v>
      </c>
      <c r="J486" s="12">
        <v>225</v>
      </c>
      <c r="K486" s="12">
        <f t="shared" si="38"/>
        <v>198</v>
      </c>
      <c r="L486" s="13">
        <v>0</v>
      </c>
      <c r="M486" s="13">
        <v>6.31</v>
      </c>
      <c r="N486" s="14">
        <f t="shared" si="39"/>
        <v>27</v>
      </c>
      <c r="O486" s="15">
        <v>15</v>
      </c>
      <c r="P486" s="16">
        <f t="shared" si="40"/>
        <v>3.18686868686869E-2</v>
      </c>
      <c r="Q486" s="86" t="str">
        <f t="shared" si="41"/>
        <v>Low Then 10%</v>
      </c>
      <c r="R486" s="86" t="str">
        <f t="shared" si="42"/>
        <v>Low Then 20%</v>
      </c>
    </row>
    <row r="487" spans="1:18" ht="15" customHeight="1">
      <c r="A487" s="86" t="s">
        <v>23</v>
      </c>
      <c r="B487" s="7" t="s">
        <v>24</v>
      </c>
      <c r="C487" s="6" t="s">
        <v>1351</v>
      </c>
      <c r="D487" s="6" t="s">
        <v>602</v>
      </c>
      <c r="E487" s="6" t="s">
        <v>3</v>
      </c>
      <c r="F487" s="6" t="s">
        <v>22</v>
      </c>
      <c r="G487" s="6" t="s">
        <v>23</v>
      </c>
      <c r="H487" s="6" t="s">
        <v>24</v>
      </c>
      <c r="I487" s="6" t="s">
        <v>1348</v>
      </c>
      <c r="J487" s="12">
        <v>12640</v>
      </c>
      <c r="K487" s="12">
        <f t="shared" si="38"/>
        <v>11123.2132</v>
      </c>
      <c r="L487" s="13">
        <v>0.11</v>
      </c>
      <c r="M487" s="13">
        <v>675.45</v>
      </c>
      <c r="N487" s="14">
        <f t="shared" si="39"/>
        <v>1516.7868000000001</v>
      </c>
      <c r="O487" s="15">
        <v>395</v>
      </c>
      <c r="P487" s="16">
        <f t="shared" si="40"/>
        <v>6.0724359756046002E-2</v>
      </c>
      <c r="Q487" s="86" t="str">
        <f t="shared" si="41"/>
        <v>Low Then 10%</v>
      </c>
      <c r="R487" s="86" t="str">
        <f t="shared" si="42"/>
        <v>Low Then 20%</v>
      </c>
    </row>
    <row r="488" spans="1:18" ht="15" customHeight="1">
      <c r="A488" s="86" t="s">
        <v>23</v>
      </c>
      <c r="B488" s="7" t="s">
        <v>24</v>
      </c>
      <c r="C488" s="6" t="s">
        <v>1352</v>
      </c>
      <c r="D488" s="6" t="s">
        <v>1353</v>
      </c>
      <c r="E488" s="6" t="s">
        <v>3</v>
      </c>
      <c r="F488" s="6" t="s">
        <v>22</v>
      </c>
      <c r="G488" s="6" t="s">
        <v>23</v>
      </c>
      <c r="H488" s="6" t="s">
        <v>24</v>
      </c>
      <c r="I488" s="6" t="s">
        <v>1348</v>
      </c>
      <c r="J488" s="12">
        <v>952</v>
      </c>
      <c r="K488" s="12">
        <f t="shared" si="38"/>
        <v>837.76</v>
      </c>
      <c r="L488" s="13">
        <v>0</v>
      </c>
      <c r="M488" s="13">
        <v>58.14</v>
      </c>
      <c r="N488" s="14">
        <f t="shared" si="39"/>
        <v>114.24</v>
      </c>
      <c r="O488" s="15">
        <v>34</v>
      </c>
      <c r="P488" s="16">
        <f t="shared" si="40"/>
        <v>6.9399350649350697E-2</v>
      </c>
      <c r="Q488" s="86" t="str">
        <f t="shared" si="41"/>
        <v>Low Then 10%</v>
      </c>
      <c r="R488" s="86" t="str">
        <f t="shared" si="42"/>
        <v>Low Then 20%</v>
      </c>
    </row>
    <row r="489" spans="1:18" ht="15" customHeight="1">
      <c r="A489" s="86" t="s">
        <v>23</v>
      </c>
      <c r="B489" s="7" t="s">
        <v>24</v>
      </c>
      <c r="C489" s="6" t="s">
        <v>1354</v>
      </c>
      <c r="D489" s="6" t="s">
        <v>1355</v>
      </c>
      <c r="E489" s="6" t="s">
        <v>3</v>
      </c>
      <c r="F489" s="6" t="s">
        <v>22</v>
      </c>
      <c r="G489" s="6" t="s">
        <v>23</v>
      </c>
      <c r="H489" s="6" t="s">
        <v>24</v>
      </c>
      <c r="I489" s="6" t="s">
        <v>1348</v>
      </c>
      <c r="J489" s="12">
        <v>2106</v>
      </c>
      <c r="K489" s="12">
        <f t="shared" si="38"/>
        <v>1853.28</v>
      </c>
      <c r="L489" s="13">
        <v>0</v>
      </c>
      <c r="M489" s="13">
        <v>138.51</v>
      </c>
      <c r="N489" s="14">
        <f t="shared" si="39"/>
        <v>252.72</v>
      </c>
      <c r="O489" s="15">
        <v>81</v>
      </c>
      <c r="P489" s="16">
        <f t="shared" si="40"/>
        <v>7.4737762237762198E-2</v>
      </c>
      <c r="Q489" s="86" t="str">
        <f t="shared" si="41"/>
        <v>Low Then 10%</v>
      </c>
      <c r="R489" s="86" t="str">
        <f t="shared" si="42"/>
        <v>Low Then 20%</v>
      </c>
    </row>
    <row r="490" spans="1:18" ht="15" customHeight="1">
      <c r="A490" s="86" t="s">
        <v>23</v>
      </c>
      <c r="B490" s="7" t="s">
        <v>24</v>
      </c>
      <c r="C490" s="6" t="s">
        <v>1356</v>
      </c>
      <c r="D490" s="6" t="s">
        <v>1357</v>
      </c>
      <c r="E490" s="6" t="s">
        <v>3</v>
      </c>
      <c r="F490" s="6" t="s">
        <v>22</v>
      </c>
      <c r="G490" s="6" t="s">
        <v>23</v>
      </c>
      <c r="H490" s="6" t="s">
        <v>24</v>
      </c>
      <c r="I490" s="6" t="s">
        <v>1348</v>
      </c>
      <c r="J490" s="12">
        <v>1344</v>
      </c>
      <c r="K490" s="12">
        <f t="shared" si="38"/>
        <v>1182.72</v>
      </c>
      <c r="L490" s="13">
        <v>0</v>
      </c>
      <c r="M490" s="13">
        <v>109.44</v>
      </c>
      <c r="N490" s="14">
        <f t="shared" si="39"/>
        <v>161.28</v>
      </c>
      <c r="O490" s="15">
        <v>64</v>
      </c>
      <c r="P490" s="16">
        <f t="shared" si="40"/>
        <v>9.2532467532467494E-2</v>
      </c>
      <c r="Q490" s="86" t="str">
        <f t="shared" si="41"/>
        <v>Low Then 10%</v>
      </c>
      <c r="R490" s="86" t="str">
        <f t="shared" si="42"/>
        <v>Low Then 20%</v>
      </c>
    </row>
    <row r="491" spans="1:18" ht="15" customHeight="1">
      <c r="A491" s="86" t="s">
        <v>23</v>
      </c>
      <c r="B491" s="7" t="s">
        <v>24</v>
      </c>
      <c r="C491" s="6" t="s">
        <v>1358</v>
      </c>
      <c r="D491" s="6" t="s">
        <v>1359</v>
      </c>
      <c r="E491" s="6" t="s">
        <v>3</v>
      </c>
      <c r="F491" s="6" t="s">
        <v>22</v>
      </c>
      <c r="G491" s="6" t="s">
        <v>23</v>
      </c>
      <c r="H491" s="6" t="s">
        <v>24</v>
      </c>
      <c r="I491" s="6" t="s">
        <v>1348</v>
      </c>
      <c r="J491" s="12">
        <v>2870</v>
      </c>
      <c r="K491" s="12">
        <f t="shared" si="38"/>
        <v>2525.6</v>
      </c>
      <c r="L491" s="13">
        <v>0</v>
      </c>
      <c r="M491" s="13">
        <v>140.22</v>
      </c>
      <c r="N491" s="14">
        <f t="shared" si="39"/>
        <v>344.4</v>
      </c>
      <c r="O491" s="15">
        <v>82</v>
      </c>
      <c r="P491" s="16">
        <f t="shared" si="40"/>
        <v>5.5519480519480503E-2</v>
      </c>
      <c r="Q491" s="86" t="str">
        <f t="shared" si="41"/>
        <v>Low Then 10%</v>
      </c>
      <c r="R491" s="86" t="str">
        <f t="shared" si="42"/>
        <v>Low Then 20%</v>
      </c>
    </row>
    <row r="492" spans="1:18" ht="15" customHeight="1">
      <c r="A492" s="86" t="s">
        <v>23</v>
      </c>
      <c r="B492" s="7" t="s">
        <v>24</v>
      </c>
      <c r="C492" s="6" t="s">
        <v>1360</v>
      </c>
      <c r="D492" s="6" t="s">
        <v>1361</v>
      </c>
      <c r="E492" s="6" t="s">
        <v>3</v>
      </c>
      <c r="F492" s="6" t="s">
        <v>22</v>
      </c>
      <c r="G492" s="6" t="s">
        <v>23</v>
      </c>
      <c r="H492" s="6" t="s">
        <v>24</v>
      </c>
      <c r="I492" s="6" t="s">
        <v>1348</v>
      </c>
      <c r="J492" s="12">
        <v>392</v>
      </c>
      <c r="K492" s="12">
        <f t="shared" si="38"/>
        <v>344.96</v>
      </c>
      <c r="L492" s="13">
        <v>0</v>
      </c>
      <c r="M492" s="13">
        <v>38.17</v>
      </c>
      <c r="N492" s="14">
        <f t="shared" si="39"/>
        <v>47.04</v>
      </c>
      <c r="O492" s="15">
        <v>14</v>
      </c>
      <c r="P492" s="16">
        <f t="shared" si="40"/>
        <v>0.11065051020408199</v>
      </c>
      <c r="Q492" s="86" t="str">
        <f t="shared" si="41"/>
        <v>High then 10%</v>
      </c>
      <c r="R492" s="86" t="str">
        <f t="shared" si="42"/>
        <v>Low Then 20%</v>
      </c>
    </row>
    <row r="493" spans="1:18" ht="15" customHeight="1">
      <c r="A493" s="86" t="s">
        <v>23</v>
      </c>
      <c r="B493" s="7" t="s">
        <v>24</v>
      </c>
      <c r="C493" s="6" t="s">
        <v>1362</v>
      </c>
      <c r="D493" s="6" t="s">
        <v>604</v>
      </c>
      <c r="E493" s="6" t="s">
        <v>3</v>
      </c>
      <c r="F493" s="6" t="s">
        <v>22</v>
      </c>
      <c r="G493" s="6" t="s">
        <v>23</v>
      </c>
      <c r="H493" s="6" t="s">
        <v>24</v>
      </c>
      <c r="I493" s="6" t="s">
        <v>1348</v>
      </c>
      <c r="J493" s="12">
        <v>6160</v>
      </c>
      <c r="K493" s="12">
        <f t="shared" si="38"/>
        <v>5423.1544000000004</v>
      </c>
      <c r="L493" s="13">
        <v>19.62</v>
      </c>
      <c r="M493" s="13">
        <v>329.17500000000001</v>
      </c>
      <c r="N493" s="14">
        <f t="shared" si="39"/>
        <v>736.84559999999999</v>
      </c>
      <c r="O493" s="15">
        <v>192.5</v>
      </c>
      <c r="P493" s="16">
        <f t="shared" si="40"/>
        <v>6.0698069005743198E-2</v>
      </c>
      <c r="Q493" s="86" t="str">
        <f t="shared" si="41"/>
        <v>Low Then 10%</v>
      </c>
      <c r="R493" s="86" t="str">
        <f t="shared" si="42"/>
        <v>Low Then 20%</v>
      </c>
    </row>
    <row r="494" spans="1:18" ht="15" customHeight="1">
      <c r="A494" s="86" t="s">
        <v>23</v>
      </c>
      <c r="B494" s="7" t="s">
        <v>24</v>
      </c>
      <c r="C494" s="6" t="s">
        <v>1363</v>
      </c>
      <c r="D494" s="6" t="s">
        <v>1364</v>
      </c>
      <c r="E494" s="6" t="s">
        <v>3</v>
      </c>
      <c r="F494" s="6" t="s">
        <v>22</v>
      </c>
      <c r="G494" s="6" t="s">
        <v>23</v>
      </c>
      <c r="H494" s="6" t="s">
        <v>24</v>
      </c>
      <c r="I494" s="6" t="s">
        <v>1348</v>
      </c>
      <c r="J494" s="12">
        <v>552</v>
      </c>
      <c r="K494" s="12">
        <f t="shared" si="38"/>
        <v>485.76</v>
      </c>
      <c r="L494" s="13">
        <v>0</v>
      </c>
      <c r="M494" s="13">
        <v>39.33</v>
      </c>
      <c r="N494" s="14">
        <f t="shared" si="39"/>
        <v>66.239999999999995</v>
      </c>
      <c r="O494" s="15">
        <v>23</v>
      </c>
      <c r="P494" s="16">
        <f t="shared" si="40"/>
        <v>8.0965909090909102E-2</v>
      </c>
      <c r="Q494" s="86" t="str">
        <f t="shared" si="41"/>
        <v>Low Then 10%</v>
      </c>
      <c r="R494" s="86" t="str">
        <f t="shared" si="42"/>
        <v>Low Then 20%</v>
      </c>
    </row>
    <row r="495" spans="1:18" ht="15" customHeight="1">
      <c r="A495" s="86" t="s">
        <v>23</v>
      </c>
      <c r="B495" s="7" t="s">
        <v>24</v>
      </c>
      <c r="C495" s="6" t="s">
        <v>1365</v>
      </c>
      <c r="D495" s="6" t="s">
        <v>1366</v>
      </c>
      <c r="E495" s="6" t="s">
        <v>3</v>
      </c>
      <c r="F495" s="6" t="s">
        <v>22</v>
      </c>
      <c r="G495" s="6" t="s">
        <v>23</v>
      </c>
      <c r="H495" s="6" t="s">
        <v>24</v>
      </c>
      <c r="I495" s="6" t="s">
        <v>1348</v>
      </c>
      <c r="J495" s="12">
        <v>1976</v>
      </c>
      <c r="K495" s="12">
        <f t="shared" si="38"/>
        <v>1741.19</v>
      </c>
      <c r="L495" s="13">
        <v>19.25</v>
      </c>
      <c r="M495" s="13">
        <v>10.92</v>
      </c>
      <c r="N495" s="14">
        <f t="shared" si="39"/>
        <v>234.81</v>
      </c>
      <c r="O495" s="15">
        <v>52</v>
      </c>
      <c r="P495" s="16">
        <f t="shared" si="40"/>
        <v>6.2715728898052499E-3</v>
      </c>
      <c r="Q495" s="86" t="str">
        <f t="shared" si="41"/>
        <v>Low Then 10%</v>
      </c>
      <c r="R495" s="86" t="str">
        <f t="shared" si="42"/>
        <v>Low Then 20%</v>
      </c>
    </row>
    <row r="496" spans="1:18" ht="15" customHeight="1">
      <c r="A496" s="86" t="s">
        <v>23</v>
      </c>
      <c r="B496" s="7" t="s">
        <v>24</v>
      </c>
      <c r="C496" s="6" t="s">
        <v>1367</v>
      </c>
      <c r="D496" s="6" t="s">
        <v>1368</v>
      </c>
      <c r="E496" s="6" t="s">
        <v>3</v>
      </c>
      <c r="F496" s="6" t="s">
        <v>22</v>
      </c>
      <c r="G496" s="6" t="s">
        <v>23</v>
      </c>
      <c r="H496" s="6" t="s">
        <v>24</v>
      </c>
      <c r="I496" s="6" t="s">
        <v>1348</v>
      </c>
      <c r="J496" s="12">
        <v>912</v>
      </c>
      <c r="K496" s="12">
        <f t="shared" si="38"/>
        <v>802.56</v>
      </c>
      <c r="L496" s="13">
        <v>0</v>
      </c>
      <c r="M496" s="13">
        <v>79.834999999999994</v>
      </c>
      <c r="N496" s="14">
        <f t="shared" si="39"/>
        <v>109.44</v>
      </c>
      <c r="O496" s="15">
        <v>24</v>
      </c>
      <c r="P496" s="16">
        <f t="shared" si="40"/>
        <v>9.9475428628389206E-2</v>
      </c>
      <c r="Q496" s="86" t="str">
        <f t="shared" si="41"/>
        <v>Low Then 10%</v>
      </c>
      <c r="R496" s="86" t="str">
        <f t="shared" si="42"/>
        <v>Low Then 20%</v>
      </c>
    </row>
    <row r="497" spans="1:18" ht="15" customHeight="1">
      <c r="A497" s="86" t="s">
        <v>23</v>
      </c>
      <c r="B497" s="7" t="s">
        <v>24</v>
      </c>
      <c r="C497" s="6" t="s">
        <v>1369</v>
      </c>
      <c r="D497" s="6" t="s">
        <v>1370</v>
      </c>
      <c r="E497" s="6" t="s">
        <v>3</v>
      </c>
      <c r="F497" s="6" t="s">
        <v>22</v>
      </c>
      <c r="G497" s="6" t="s">
        <v>23</v>
      </c>
      <c r="H497" s="6" t="s">
        <v>24</v>
      </c>
      <c r="I497" s="6" t="s">
        <v>1348</v>
      </c>
      <c r="J497" s="12">
        <v>1136</v>
      </c>
      <c r="K497" s="12">
        <f t="shared" si="38"/>
        <v>1000.256</v>
      </c>
      <c r="L497" s="13">
        <v>4.8</v>
      </c>
      <c r="M497" s="13">
        <v>269.8</v>
      </c>
      <c r="N497" s="14">
        <f t="shared" si="39"/>
        <v>135.744</v>
      </c>
      <c r="O497" s="15">
        <v>142</v>
      </c>
      <c r="P497" s="16">
        <f t="shared" si="40"/>
        <v>0.26973094887708698</v>
      </c>
      <c r="Q497" s="86" t="str">
        <f t="shared" si="41"/>
        <v>High then 10%</v>
      </c>
      <c r="R497" s="86" t="str">
        <f t="shared" si="42"/>
        <v>High Then 20%</v>
      </c>
    </row>
    <row r="498" spans="1:18" ht="15" customHeight="1">
      <c r="A498" s="86" t="s">
        <v>23</v>
      </c>
      <c r="B498" s="7" t="s">
        <v>24</v>
      </c>
      <c r="C498" s="6" t="s">
        <v>1371</v>
      </c>
      <c r="D498" s="6" t="s">
        <v>1372</v>
      </c>
      <c r="E498" s="6" t="s">
        <v>3</v>
      </c>
      <c r="F498" s="6" t="s">
        <v>22</v>
      </c>
      <c r="G498" s="6" t="s">
        <v>23</v>
      </c>
      <c r="H498" s="6" t="s">
        <v>24</v>
      </c>
      <c r="I498" s="6" t="s">
        <v>1373</v>
      </c>
      <c r="J498" s="12">
        <v>521</v>
      </c>
      <c r="K498" s="12">
        <f t="shared" si="38"/>
        <v>458.48</v>
      </c>
      <c r="L498" s="13">
        <v>0</v>
      </c>
      <c r="M498" s="13">
        <v>40.06</v>
      </c>
      <c r="N498" s="14">
        <f t="shared" si="39"/>
        <v>62.52</v>
      </c>
      <c r="O498" s="15">
        <v>14.5</v>
      </c>
      <c r="P498" s="16">
        <f t="shared" si="40"/>
        <v>8.7375676147269196E-2</v>
      </c>
      <c r="Q498" s="86" t="str">
        <f t="shared" si="41"/>
        <v>Low Then 10%</v>
      </c>
      <c r="R498" s="86" t="str">
        <f t="shared" si="42"/>
        <v>Low Then 20%</v>
      </c>
    </row>
    <row r="499" spans="1:18" ht="15" customHeight="1">
      <c r="A499" s="86" t="s">
        <v>23</v>
      </c>
      <c r="B499" s="7" t="s">
        <v>24</v>
      </c>
      <c r="C499" s="6" t="s">
        <v>1374</v>
      </c>
      <c r="D499" s="6" t="s">
        <v>1375</v>
      </c>
      <c r="E499" s="6" t="s">
        <v>3</v>
      </c>
      <c r="F499" s="6" t="s">
        <v>22</v>
      </c>
      <c r="G499" s="6" t="s">
        <v>23</v>
      </c>
      <c r="H499" s="6" t="s">
        <v>24</v>
      </c>
      <c r="I499" s="6" t="s">
        <v>1373</v>
      </c>
      <c r="J499" s="12">
        <v>260</v>
      </c>
      <c r="K499" s="12">
        <f t="shared" si="38"/>
        <v>228.8</v>
      </c>
      <c r="L499" s="13">
        <v>0</v>
      </c>
      <c r="M499" s="13">
        <v>34.51</v>
      </c>
      <c r="N499" s="14">
        <f t="shared" si="39"/>
        <v>31.2</v>
      </c>
      <c r="O499" s="15">
        <v>7</v>
      </c>
      <c r="P499" s="16">
        <f t="shared" si="40"/>
        <v>0.15083041958042001</v>
      </c>
      <c r="Q499" s="86" t="str">
        <f t="shared" si="41"/>
        <v>High then 10%</v>
      </c>
      <c r="R499" s="86" t="str">
        <f t="shared" si="42"/>
        <v>Low Then 20%</v>
      </c>
    </row>
    <row r="500" spans="1:18" ht="15" customHeight="1">
      <c r="A500" s="86" t="s">
        <v>23</v>
      </c>
      <c r="B500" s="7" t="s">
        <v>24</v>
      </c>
      <c r="C500" s="6" t="s">
        <v>1376</v>
      </c>
      <c r="D500" s="6" t="s">
        <v>1377</v>
      </c>
      <c r="E500" s="6" t="s">
        <v>3</v>
      </c>
      <c r="F500" s="6" t="s">
        <v>22</v>
      </c>
      <c r="G500" s="6" t="s">
        <v>23</v>
      </c>
      <c r="H500" s="6" t="s">
        <v>24</v>
      </c>
      <c r="I500" s="6" t="s">
        <v>1373</v>
      </c>
      <c r="J500" s="12">
        <v>2396</v>
      </c>
      <c r="K500" s="12">
        <f t="shared" si="38"/>
        <v>2108.48</v>
      </c>
      <c r="L500" s="13">
        <v>0</v>
      </c>
      <c r="M500" s="13">
        <v>334.05</v>
      </c>
      <c r="N500" s="14">
        <f t="shared" si="39"/>
        <v>287.52</v>
      </c>
      <c r="O500" s="15">
        <v>65.5</v>
      </c>
      <c r="P500" s="16">
        <f t="shared" si="40"/>
        <v>0.15843166641372</v>
      </c>
      <c r="Q500" s="86" t="str">
        <f t="shared" si="41"/>
        <v>High then 10%</v>
      </c>
      <c r="R500" s="86" t="str">
        <f t="shared" si="42"/>
        <v>Low Then 20%</v>
      </c>
    </row>
    <row r="501" spans="1:18" ht="15" customHeight="1">
      <c r="A501" s="86" t="s">
        <v>23</v>
      </c>
      <c r="B501" s="7" t="s">
        <v>24</v>
      </c>
      <c r="C501" s="6" t="s">
        <v>1378</v>
      </c>
      <c r="D501" s="6" t="s">
        <v>597</v>
      </c>
      <c r="E501" s="6" t="s">
        <v>3</v>
      </c>
      <c r="F501" s="6" t="s">
        <v>22</v>
      </c>
      <c r="G501" s="6" t="s">
        <v>23</v>
      </c>
      <c r="H501" s="6" t="s">
        <v>24</v>
      </c>
      <c r="I501" s="6" t="s">
        <v>1373</v>
      </c>
      <c r="J501" s="12">
        <v>10621</v>
      </c>
      <c r="K501" s="12">
        <f t="shared" si="38"/>
        <v>9347.848</v>
      </c>
      <c r="L501" s="13">
        <v>11.4</v>
      </c>
      <c r="M501" s="13">
        <v>969.267199290853</v>
      </c>
      <c r="N501" s="14">
        <f t="shared" si="39"/>
        <v>1273.152</v>
      </c>
      <c r="O501" s="15">
        <v>287</v>
      </c>
      <c r="P501" s="16">
        <f t="shared" si="40"/>
        <v>0.10368880616061101</v>
      </c>
      <c r="Q501" s="86" t="str">
        <f t="shared" si="41"/>
        <v>High then 10%</v>
      </c>
      <c r="R501" s="86" t="str">
        <f t="shared" si="42"/>
        <v>Low Then 20%</v>
      </c>
    </row>
    <row r="502" spans="1:18" ht="15" customHeight="1">
      <c r="A502" s="86" t="s">
        <v>23</v>
      </c>
      <c r="B502" s="7" t="s">
        <v>24</v>
      </c>
      <c r="C502" s="6" t="s">
        <v>1379</v>
      </c>
      <c r="D502" s="6" t="s">
        <v>1380</v>
      </c>
      <c r="E502" s="6" t="s">
        <v>3</v>
      </c>
      <c r="F502" s="6" t="s">
        <v>22</v>
      </c>
      <c r="G502" s="6" t="s">
        <v>23</v>
      </c>
      <c r="H502" s="6" t="s">
        <v>24</v>
      </c>
      <c r="I502" s="6" t="s">
        <v>1373</v>
      </c>
      <c r="J502" s="12">
        <v>1736</v>
      </c>
      <c r="K502" s="12">
        <f t="shared" si="38"/>
        <v>1527.68</v>
      </c>
      <c r="L502" s="13">
        <v>0</v>
      </c>
      <c r="M502" s="13">
        <v>288.10000000000002</v>
      </c>
      <c r="N502" s="14">
        <f t="shared" si="39"/>
        <v>208.32</v>
      </c>
      <c r="O502" s="15">
        <v>44</v>
      </c>
      <c r="P502" s="16">
        <f t="shared" si="40"/>
        <v>0.18858661499790499</v>
      </c>
      <c r="Q502" s="86" t="str">
        <f t="shared" si="41"/>
        <v>High then 10%</v>
      </c>
      <c r="R502" s="86" t="str">
        <f t="shared" si="42"/>
        <v>Low Then 20%</v>
      </c>
    </row>
    <row r="503" spans="1:18" ht="15" customHeight="1">
      <c r="A503" s="86" t="s">
        <v>23</v>
      </c>
      <c r="B503" s="7" t="s">
        <v>24</v>
      </c>
      <c r="C503" s="6" t="s">
        <v>1381</v>
      </c>
      <c r="D503" s="6" t="s">
        <v>1382</v>
      </c>
      <c r="E503" s="6" t="s">
        <v>3</v>
      </c>
      <c r="F503" s="6" t="s">
        <v>22</v>
      </c>
      <c r="G503" s="6" t="s">
        <v>23</v>
      </c>
      <c r="H503" s="6" t="s">
        <v>24</v>
      </c>
      <c r="I503" s="6" t="s">
        <v>1373</v>
      </c>
      <c r="J503" s="12">
        <v>2208</v>
      </c>
      <c r="K503" s="12">
        <f t="shared" si="38"/>
        <v>1943.04</v>
      </c>
      <c r="L503" s="13">
        <v>0</v>
      </c>
      <c r="M503" s="13">
        <v>74.88</v>
      </c>
      <c r="N503" s="14">
        <f t="shared" si="39"/>
        <v>264.95999999999998</v>
      </c>
      <c r="O503" s="15">
        <v>60</v>
      </c>
      <c r="P503" s="16">
        <f t="shared" si="40"/>
        <v>3.8537549407114603E-2</v>
      </c>
      <c r="Q503" s="86" t="str">
        <f t="shared" si="41"/>
        <v>Low Then 10%</v>
      </c>
      <c r="R503" s="86" t="str">
        <f t="shared" si="42"/>
        <v>Low Then 20%</v>
      </c>
    </row>
    <row r="504" spans="1:18" ht="15" customHeight="1">
      <c r="A504" s="86" t="s">
        <v>23</v>
      </c>
      <c r="B504" s="7" t="s">
        <v>24</v>
      </c>
      <c r="C504" s="6" t="s">
        <v>1383</v>
      </c>
      <c r="D504" s="6" t="s">
        <v>1384</v>
      </c>
      <c r="E504" s="6" t="s">
        <v>3</v>
      </c>
      <c r="F504" s="6" t="s">
        <v>22</v>
      </c>
      <c r="G504" s="6" t="s">
        <v>23</v>
      </c>
      <c r="H504" s="6" t="s">
        <v>24</v>
      </c>
      <c r="I504" s="6" t="s">
        <v>1373</v>
      </c>
      <c r="J504" s="12">
        <v>4344</v>
      </c>
      <c r="K504" s="12">
        <f t="shared" si="38"/>
        <v>3824.4</v>
      </c>
      <c r="L504" s="13">
        <v>14</v>
      </c>
      <c r="M504" s="13">
        <v>471.84333333333302</v>
      </c>
      <c r="N504" s="14">
        <f t="shared" si="39"/>
        <v>519.6</v>
      </c>
      <c r="O504" s="15">
        <v>117</v>
      </c>
      <c r="P504" s="16">
        <f t="shared" si="40"/>
        <v>0.123377087473416</v>
      </c>
      <c r="Q504" s="86" t="str">
        <f t="shared" si="41"/>
        <v>High then 10%</v>
      </c>
      <c r="R504" s="86" t="str">
        <f t="shared" si="42"/>
        <v>Low Then 20%</v>
      </c>
    </row>
    <row r="505" spans="1:18" ht="15" customHeight="1">
      <c r="A505" s="86" t="s">
        <v>23</v>
      </c>
      <c r="B505" s="7" t="s">
        <v>24</v>
      </c>
      <c r="C505" s="6" t="s">
        <v>1385</v>
      </c>
      <c r="D505" s="6" t="s">
        <v>1386</v>
      </c>
      <c r="E505" s="6" t="s">
        <v>3</v>
      </c>
      <c r="F505" s="6" t="s">
        <v>22</v>
      </c>
      <c r="G505" s="6" t="s">
        <v>23</v>
      </c>
      <c r="H505" s="6" t="s">
        <v>24</v>
      </c>
      <c r="I505" s="6" t="s">
        <v>1387</v>
      </c>
      <c r="J505" s="12">
        <v>1410</v>
      </c>
      <c r="K505" s="12">
        <f t="shared" si="38"/>
        <v>1244.2560000000001</v>
      </c>
      <c r="L505" s="13">
        <v>28.8</v>
      </c>
      <c r="M505" s="13">
        <v>225.4325</v>
      </c>
      <c r="N505" s="14">
        <f t="shared" si="39"/>
        <v>165.744</v>
      </c>
      <c r="O505" s="15">
        <v>30</v>
      </c>
      <c r="P505" s="16">
        <f t="shared" si="40"/>
        <v>0.181178551680683</v>
      </c>
      <c r="Q505" s="86" t="str">
        <f t="shared" si="41"/>
        <v>High then 10%</v>
      </c>
      <c r="R505" s="86" t="str">
        <f t="shared" si="42"/>
        <v>Low Then 20%</v>
      </c>
    </row>
    <row r="506" spans="1:18" ht="15" customHeight="1">
      <c r="A506" s="86" t="s">
        <v>23</v>
      </c>
      <c r="B506" s="7" t="s">
        <v>24</v>
      </c>
      <c r="C506" s="6" t="s">
        <v>1388</v>
      </c>
      <c r="D506" s="6" t="s">
        <v>1389</v>
      </c>
      <c r="E506" s="6" t="s">
        <v>3</v>
      </c>
      <c r="F506" s="6" t="s">
        <v>22</v>
      </c>
      <c r="G506" s="6" t="s">
        <v>23</v>
      </c>
      <c r="H506" s="6" t="s">
        <v>24</v>
      </c>
      <c r="I506" s="6" t="s">
        <v>1387</v>
      </c>
      <c r="J506" s="12">
        <v>1659</v>
      </c>
      <c r="K506" s="12">
        <f t="shared" si="38"/>
        <v>1459.92</v>
      </c>
      <c r="L506" s="13">
        <v>0</v>
      </c>
      <c r="M506" s="13">
        <v>176.6925</v>
      </c>
      <c r="N506" s="14">
        <f t="shared" si="39"/>
        <v>199.08</v>
      </c>
      <c r="O506" s="15">
        <v>36</v>
      </c>
      <c r="P506" s="16">
        <f t="shared" si="40"/>
        <v>0.121028891994082</v>
      </c>
      <c r="Q506" s="86" t="str">
        <f t="shared" si="41"/>
        <v>High then 10%</v>
      </c>
      <c r="R506" s="86" t="str">
        <f t="shared" si="42"/>
        <v>Low Then 20%</v>
      </c>
    </row>
    <row r="507" spans="1:18" ht="15" customHeight="1">
      <c r="A507" s="86" t="s">
        <v>23</v>
      </c>
      <c r="B507" s="7" t="s">
        <v>24</v>
      </c>
      <c r="C507" s="6" t="s">
        <v>1390</v>
      </c>
      <c r="D507" s="6" t="s">
        <v>1391</v>
      </c>
      <c r="E507" s="6" t="s">
        <v>3</v>
      </c>
      <c r="F507" s="6" t="s">
        <v>22</v>
      </c>
      <c r="G507" s="6" t="s">
        <v>23</v>
      </c>
      <c r="H507" s="6" t="s">
        <v>24</v>
      </c>
      <c r="I507" s="6" t="s">
        <v>1387</v>
      </c>
      <c r="J507" s="12">
        <v>1821</v>
      </c>
      <c r="K507" s="12">
        <f t="shared" si="38"/>
        <v>1602.48</v>
      </c>
      <c r="L507" s="13">
        <v>0</v>
      </c>
      <c r="M507" s="13">
        <v>209.73</v>
      </c>
      <c r="N507" s="14">
        <f t="shared" si="39"/>
        <v>218.52</v>
      </c>
      <c r="O507" s="15">
        <v>39</v>
      </c>
      <c r="P507" s="16">
        <f t="shared" si="40"/>
        <v>0.13087838849782801</v>
      </c>
      <c r="Q507" s="86" t="str">
        <f t="shared" si="41"/>
        <v>High then 10%</v>
      </c>
      <c r="R507" s="86" t="str">
        <f t="shared" si="42"/>
        <v>Low Then 20%</v>
      </c>
    </row>
    <row r="508" spans="1:18" ht="15" customHeight="1">
      <c r="A508" s="86" t="s">
        <v>23</v>
      </c>
      <c r="B508" s="7" t="s">
        <v>24</v>
      </c>
      <c r="C508" s="6" t="s">
        <v>1392</v>
      </c>
      <c r="D508" s="6" t="s">
        <v>1393</v>
      </c>
      <c r="E508" s="6" t="s">
        <v>3</v>
      </c>
      <c r="F508" s="6" t="s">
        <v>22</v>
      </c>
      <c r="G508" s="6" t="s">
        <v>23</v>
      </c>
      <c r="H508" s="6" t="s">
        <v>24</v>
      </c>
      <c r="I508" s="6" t="s">
        <v>1394</v>
      </c>
      <c r="J508" s="12">
        <v>375</v>
      </c>
      <c r="K508" s="12">
        <f t="shared" si="38"/>
        <v>330</v>
      </c>
      <c r="L508" s="13">
        <v>0</v>
      </c>
      <c r="M508" s="13">
        <v>61.3</v>
      </c>
      <c r="N508" s="14">
        <f t="shared" si="39"/>
        <v>45</v>
      </c>
      <c r="O508" s="15">
        <v>6</v>
      </c>
      <c r="P508" s="16">
        <f t="shared" si="40"/>
        <v>0.18575757575757601</v>
      </c>
      <c r="Q508" s="86" t="str">
        <f t="shared" si="41"/>
        <v>High then 10%</v>
      </c>
      <c r="R508" s="86" t="str">
        <f t="shared" si="42"/>
        <v>Low Then 20%</v>
      </c>
    </row>
    <row r="509" spans="1:18" ht="15" customHeight="1">
      <c r="A509" s="86" t="s">
        <v>23</v>
      </c>
      <c r="B509" s="7" t="s">
        <v>24</v>
      </c>
      <c r="C509" s="6" t="s">
        <v>1395</v>
      </c>
      <c r="D509" s="6" t="s">
        <v>1396</v>
      </c>
      <c r="E509" s="6" t="s">
        <v>3</v>
      </c>
      <c r="F509" s="6" t="s">
        <v>22</v>
      </c>
      <c r="G509" s="6" t="s">
        <v>23</v>
      </c>
      <c r="H509" s="6" t="s">
        <v>24</v>
      </c>
      <c r="I509" s="6" t="s">
        <v>1394</v>
      </c>
      <c r="J509" s="12">
        <v>165</v>
      </c>
      <c r="K509" s="12">
        <f t="shared" si="38"/>
        <v>145.19999999999999</v>
      </c>
      <c r="L509" s="13">
        <v>0</v>
      </c>
      <c r="M509" s="13">
        <v>12.95</v>
      </c>
      <c r="N509" s="14">
        <f t="shared" si="39"/>
        <v>19.8</v>
      </c>
      <c r="O509" s="15">
        <v>3</v>
      </c>
      <c r="P509" s="16">
        <f t="shared" si="40"/>
        <v>8.9187327823691501E-2</v>
      </c>
      <c r="Q509" s="86" t="str">
        <f t="shared" si="41"/>
        <v>Low Then 10%</v>
      </c>
      <c r="R509" s="86" t="str">
        <f t="shared" si="42"/>
        <v>Low Then 20%</v>
      </c>
    </row>
    <row r="510" spans="1:18" ht="15" customHeight="1">
      <c r="A510" s="86" t="s">
        <v>23</v>
      </c>
      <c r="B510" s="7" t="s">
        <v>24</v>
      </c>
      <c r="C510" s="6" t="s">
        <v>1397</v>
      </c>
      <c r="D510" s="6" t="s">
        <v>1398</v>
      </c>
      <c r="E510" s="6" t="s">
        <v>3</v>
      </c>
      <c r="F510" s="6" t="s">
        <v>22</v>
      </c>
      <c r="G510" s="6" t="s">
        <v>23</v>
      </c>
      <c r="H510" s="6" t="s">
        <v>24</v>
      </c>
      <c r="I510" s="6" t="s">
        <v>1394</v>
      </c>
      <c r="J510" s="12">
        <v>2090</v>
      </c>
      <c r="K510" s="12">
        <f t="shared" si="38"/>
        <v>1839.2</v>
      </c>
      <c r="L510" s="13">
        <v>0</v>
      </c>
      <c r="M510" s="13">
        <v>171.83500000000001</v>
      </c>
      <c r="N510" s="14">
        <f t="shared" si="39"/>
        <v>250.8</v>
      </c>
      <c r="O510" s="15">
        <v>38</v>
      </c>
      <c r="P510" s="16">
        <f t="shared" si="40"/>
        <v>9.3429208351457196E-2</v>
      </c>
      <c r="Q510" s="86" t="str">
        <f t="shared" si="41"/>
        <v>Low Then 10%</v>
      </c>
      <c r="R510" s="86" t="str">
        <f t="shared" si="42"/>
        <v>Low Then 20%</v>
      </c>
    </row>
    <row r="511" spans="1:18" ht="15" customHeight="1">
      <c r="A511" s="86" t="s">
        <v>23</v>
      </c>
      <c r="B511" s="7" t="s">
        <v>24</v>
      </c>
      <c r="C511" s="6" t="s">
        <v>1399</v>
      </c>
      <c r="D511" s="6" t="s">
        <v>1400</v>
      </c>
      <c r="E511" s="6" t="s">
        <v>3</v>
      </c>
      <c r="F511" s="6" t="s">
        <v>22</v>
      </c>
      <c r="G511" s="6" t="s">
        <v>23</v>
      </c>
      <c r="H511" s="6" t="s">
        <v>24</v>
      </c>
      <c r="I511" s="6" t="s">
        <v>1394</v>
      </c>
      <c r="J511" s="12">
        <v>3050</v>
      </c>
      <c r="K511" s="12">
        <f t="shared" si="38"/>
        <v>2686.4</v>
      </c>
      <c r="L511" s="13">
        <v>20</v>
      </c>
      <c r="M511" s="13">
        <v>63.113333333333301</v>
      </c>
      <c r="N511" s="14">
        <f t="shared" si="39"/>
        <v>363.6</v>
      </c>
      <c r="O511" s="15">
        <v>61</v>
      </c>
      <c r="P511" s="16">
        <f t="shared" si="40"/>
        <v>2.3493647012110399E-2</v>
      </c>
      <c r="Q511" s="86" t="str">
        <f t="shared" si="41"/>
        <v>Low Then 10%</v>
      </c>
      <c r="R511" s="86" t="str">
        <f t="shared" si="42"/>
        <v>Low Then 20%</v>
      </c>
    </row>
    <row r="512" spans="1:18" ht="15" customHeight="1">
      <c r="A512" s="86" t="s">
        <v>23</v>
      </c>
      <c r="B512" s="7" t="s">
        <v>24</v>
      </c>
      <c r="C512" s="6" t="s">
        <v>1401</v>
      </c>
      <c r="D512" s="6" t="s">
        <v>1402</v>
      </c>
      <c r="E512" s="6" t="s">
        <v>3</v>
      </c>
      <c r="F512" s="6" t="s">
        <v>22</v>
      </c>
      <c r="G512" s="6" t="s">
        <v>23</v>
      </c>
      <c r="H512" s="6" t="s">
        <v>24</v>
      </c>
      <c r="I512" s="6" t="s">
        <v>1394</v>
      </c>
      <c r="J512" s="12">
        <v>250</v>
      </c>
      <c r="K512" s="12">
        <f t="shared" si="38"/>
        <v>220</v>
      </c>
      <c r="L512" s="13">
        <v>0</v>
      </c>
      <c r="M512" s="13">
        <v>47.32</v>
      </c>
      <c r="N512" s="14">
        <f t="shared" si="39"/>
        <v>30</v>
      </c>
      <c r="O512" s="15">
        <v>4</v>
      </c>
      <c r="P512" s="16">
        <f t="shared" si="40"/>
        <v>0.215090909090909</v>
      </c>
      <c r="Q512" s="86" t="str">
        <f t="shared" si="41"/>
        <v>High then 10%</v>
      </c>
      <c r="R512" s="86" t="str">
        <f t="shared" si="42"/>
        <v>High Then 20%</v>
      </c>
    </row>
    <row r="513" spans="1:18" ht="15" customHeight="1">
      <c r="A513" s="86" t="s">
        <v>23</v>
      </c>
      <c r="B513" s="7" t="s">
        <v>24</v>
      </c>
      <c r="C513" s="6" t="s">
        <v>1403</v>
      </c>
      <c r="D513" s="6" t="s">
        <v>1404</v>
      </c>
      <c r="E513" s="6" t="s">
        <v>3</v>
      </c>
      <c r="F513" s="6" t="s">
        <v>22</v>
      </c>
      <c r="G513" s="6" t="s">
        <v>23</v>
      </c>
      <c r="H513" s="6" t="s">
        <v>24</v>
      </c>
      <c r="I513" s="6" t="s">
        <v>1394</v>
      </c>
      <c r="J513" s="12">
        <v>220</v>
      </c>
      <c r="K513" s="12">
        <f t="shared" si="38"/>
        <v>193.6</v>
      </c>
      <c r="L513" s="13">
        <v>0</v>
      </c>
      <c r="M513" s="13">
        <v>64.930000000000007</v>
      </c>
      <c r="N513" s="14">
        <f t="shared" si="39"/>
        <v>26.4</v>
      </c>
      <c r="O513" s="15">
        <v>4</v>
      </c>
      <c r="P513" s="16">
        <f t="shared" si="40"/>
        <v>0.33538223140495899</v>
      </c>
      <c r="Q513" s="86" t="str">
        <f t="shared" si="41"/>
        <v>High then 10%</v>
      </c>
      <c r="R513" s="86" t="str">
        <f t="shared" si="42"/>
        <v>High Then 20%</v>
      </c>
    </row>
    <row r="514" spans="1:18" ht="15" customHeight="1">
      <c r="A514" s="86" t="s">
        <v>23</v>
      </c>
      <c r="B514" s="7" t="s">
        <v>24</v>
      </c>
      <c r="C514" s="6" t="s">
        <v>1405</v>
      </c>
      <c r="D514" s="6" t="s">
        <v>1406</v>
      </c>
      <c r="E514" s="6" t="s">
        <v>3</v>
      </c>
      <c r="F514" s="6" t="s">
        <v>22</v>
      </c>
      <c r="G514" s="6" t="s">
        <v>23</v>
      </c>
      <c r="H514" s="6" t="s">
        <v>24</v>
      </c>
      <c r="I514" s="6" t="s">
        <v>1394</v>
      </c>
      <c r="J514" s="12">
        <v>60</v>
      </c>
      <c r="K514" s="12">
        <f t="shared" si="38"/>
        <v>52.8</v>
      </c>
      <c r="L514" s="13">
        <v>0</v>
      </c>
      <c r="M514" s="13">
        <v>7.44</v>
      </c>
      <c r="N514" s="14">
        <f t="shared" si="39"/>
        <v>7.2</v>
      </c>
      <c r="O514" s="15">
        <v>1</v>
      </c>
      <c r="P514" s="16">
        <f t="shared" si="40"/>
        <v>0.14090909090909101</v>
      </c>
      <c r="Q514" s="86" t="str">
        <f t="shared" si="41"/>
        <v>High then 10%</v>
      </c>
      <c r="R514" s="86" t="str">
        <f t="shared" si="42"/>
        <v>Low Then 20%</v>
      </c>
    </row>
    <row r="515" spans="1:18" ht="15" customHeight="1">
      <c r="A515" s="86" t="s">
        <v>23</v>
      </c>
      <c r="B515" s="7" t="s">
        <v>24</v>
      </c>
      <c r="C515" s="6" t="s">
        <v>1407</v>
      </c>
      <c r="D515" s="6" t="s">
        <v>1408</v>
      </c>
      <c r="E515" s="6" t="s">
        <v>3</v>
      </c>
      <c r="F515" s="6" t="s">
        <v>22</v>
      </c>
      <c r="G515" s="6" t="s">
        <v>23</v>
      </c>
      <c r="H515" s="6" t="s">
        <v>24</v>
      </c>
      <c r="I515" s="6" t="s">
        <v>1394</v>
      </c>
      <c r="J515" s="12">
        <v>720</v>
      </c>
      <c r="K515" s="12">
        <f t="shared" ref="K515:K578" si="43">J515-N515</f>
        <v>633.6</v>
      </c>
      <c r="L515" s="13">
        <v>0</v>
      </c>
      <c r="M515" s="13">
        <v>48.75</v>
      </c>
      <c r="N515" s="14">
        <f t="shared" ref="N515:N578" si="44">(J515-L515)*12%</f>
        <v>86.4</v>
      </c>
      <c r="O515" s="15">
        <v>12</v>
      </c>
      <c r="P515" s="16">
        <f t="shared" ref="P515:P578" si="45">IFERROR(M515/K515,100%)</f>
        <v>7.6941287878787901E-2</v>
      </c>
      <c r="Q515" s="86" t="str">
        <f t="shared" ref="Q515:Q578" si="46">IF(P515&gt;10%,"High then 10%","Low Then 10%")</f>
        <v>Low Then 10%</v>
      </c>
      <c r="R515" s="86" t="str">
        <f t="shared" ref="R515:R578" si="47">IF(P515&gt;20%,"High Then 20%","Low Then 20%")</f>
        <v>Low Then 20%</v>
      </c>
    </row>
    <row r="516" spans="1:18" ht="15" customHeight="1">
      <c r="A516" s="86" t="s">
        <v>23</v>
      </c>
      <c r="B516" s="7" t="s">
        <v>24</v>
      </c>
      <c r="C516" s="6" t="s">
        <v>1409</v>
      </c>
      <c r="D516" s="6" t="s">
        <v>1410</v>
      </c>
      <c r="E516" s="6" t="s">
        <v>3</v>
      </c>
      <c r="F516" s="6" t="s">
        <v>22</v>
      </c>
      <c r="G516" s="6" t="s">
        <v>23</v>
      </c>
      <c r="H516" s="6" t="s">
        <v>24</v>
      </c>
      <c r="I516" s="6" t="s">
        <v>1394</v>
      </c>
      <c r="J516" s="12">
        <v>350</v>
      </c>
      <c r="K516" s="12">
        <f t="shared" si="43"/>
        <v>308</v>
      </c>
      <c r="L516" s="13">
        <v>0</v>
      </c>
      <c r="M516" s="13">
        <v>7.21</v>
      </c>
      <c r="N516" s="14">
        <f t="shared" si="44"/>
        <v>42</v>
      </c>
      <c r="O516" s="15">
        <v>7</v>
      </c>
      <c r="P516" s="16">
        <f t="shared" si="45"/>
        <v>2.34090909090909E-2</v>
      </c>
      <c r="Q516" s="86" t="str">
        <f t="shared" si="46"/>
        <v>Low Then 10%</v>
      </c>
      <c r="R516" s="86" t="str">
        <f t="shared" si="47"/>
        <v>Low Then 20%</v>
      </c>
    </row>
    <row r="517" spans="1:18" ht="15" customHeight="1">
      <c r="A517" s="86" t="s">
        <v>23</v>
      </c>
      <c r="B517" s="7" t="s">
        <v>24</v>
      </c>
      <c r="C517" s="6" t="s">
        <v>1411</v>
      </c>
      <c r="D517" s="6" t="s">
        <v>1412</v>
      </c>
      <c r="E517" s="6" t="s">
        <v>3</v>
      </c>
      <c r="F517" s="6" t="s">
        <v>22</v>
      </c>
      <c r="G517" s="6" t="s">
        <v>23</v>
      </c>
      <c r="H517" s="6" t="s">
        <v>24</v>
      </c>
      <c r="I517" s="6" t="s">
        <v>1394</v>
      </c>
      <c r="J517" s="12">
        <v>630</v>
      </c>
      <c r="K517" s="12">
        <f t="shared" si="43"/>
        <v>554.4</v>
      </c>
      <c r="L517" s="13">
        <v>0</v>
      </c>
      <c r="M517" s="13">
        <v>109.5</v>
      </c>
      <c r="N517" s="14">
        <f t="shared" si="44"/>
        <v>75.599999999999994</v>
      </c>
      <c r="O517" s="15">
        <v>10</v>
      </c>
      <c r="P517" s="16">
        <f t="shared" si="45"/>
        <v>0.197510822510823</v>
      </c>
      <c r="Q517" s="86" t="str">
        <f t="shared" si="46"/>
        <v>High then 10%</v>
      </c>
      <c r="R517" s="86" t="str">
        <f t="shared" si="47"/>
        <v>Low Then 20%</v>
      </c>
    </row>
    <row r="518" spans="1:18" ht="15" customHeight="1">
      <c r="A518" s="86" t="s">
        <v>23</v>
      </c>
      <c r="B518" s="7" t="s">
        <v>24</v>
      </c>
      <c r="C518" s="6" t="s">
        <v>1413</v>
      </c>
      <c r="D518" s="6" t="s">
        <v>1414</v>
      </c>
      <c r="E518" s="6" t="s">
        <v>3</v>
      </c>
      <c r="F518" s="6" t="s">
        <v>22</v>
      </c>
      <c r="G518" s="6" t="s">
        <v>23</v>
      </c>
      <c r="H518" s="6" t="s">
        <v>24</v>
      </c>
      <c r="I518" s="6" t="s">
        <v>1394</v>
      </c>
      <c r="J518" s="12">
        <v>860</v>
      </c>
      <c r="K518" s="12">
        <f t="shared" si="43"/>
        <v>756.8</v>
      </c>
      <c r="L518" s="13">
        <v>0</v>
      </c>
      <c r="M518" s="13">
        <v>175.5</v>
      </c>
      <c r="N518" s="14">
        <f t="shared" si="44"/>
        <v>103.2</v>
      </c>
      <c r="O518" s="15">
        <v>13</v>
      </c>
      <c r="P518" s="16">
        <f t="shared" si="45"/>
        <v>0.231897463002114</v>
      </c>
      <c r="Q518" s="86" t="str">
        <f t="shared" si="46"/>
        <v>High then 10%</v>
      </c>
      <c r="R518" s="86" t="str">
        <f t="shared" si="47"/>
        <v>High Then 20%</v>
      </c>
    </row>
    <row r="519" spans="1:18" ht="15" customHeight="1">
      <c r="A519" s="86" t="s">
        <v>23</v>
      </c>
      <c r="B519" s="7" t="s">
        <v>24</v>
      </c>
      <c r="C519" s="6" t="s">
        <v>1415</v>
      </c>
      <c r="D519" s="6" t="s">
        <v>1416</v>
      </c>
      <c r="E519" s="6" t="s">
        <v>3</v>
      </c>
      <c r="F519" s="6" t="s">
        <v>22</v>
      </c>
      <c r="G519" s="6" t="s">
        <v>23</v>
      </c>
      <c r="H519" s="6" t="s">
        <v>24</v>
      </c>
      <c r="I519" s="6" t="s">
        <v>1394</v>
      </c>
      <c r="J519" s="12">
        <v>185</v>
      </c>
      <c r="K519" s="12">
        <f t="shared" si="43"/>
        <v>162.80000000000001</v>
      </c>
      <c r="L519" s="13">
        <v>0</v>
      </c>
      <c r="M519" s="13">
        <v>36</v>
      </c>
      <c r="N519" s="14">
        <f t="shared" si="44"/>
        <v>22.2</v>
      </c>
      <c r="O519" s="15">
        <v>3</v>
      </c>
      <c r="P519" s="16">
        <f t="shared" si="45"/>
        <v>0.22113022113022099</v>
      </c>
      <c r="Q519" s="86" t="str">
        <f t="shared" si="46"/>
        <v>High then 10%</v>
      </c>
      <c r="R519" s="86" t="str">
        <f t="shared" si="47"/>
        <v>High Then 20%</v>
      </c>
    </row>
    <row r="520" spans="1:18" ht="15" customHeight="1">
      <c r="A520" s="86" t="s">
        <v>23</v>
      </c>
      <c r="B520" s="7" t="s">
        <v>24</v>
      </c>
      <c r="C520" s="6" t="s">
        <v>1417</v>
      </c>
      <c r="D520" s="6" t="s">
        <v>1418</v>
      </c>
      <c r="E520" s="6" t="s">
        <v>3</v>
      </c>
      <c r="F520" s="6" t="s">
        <v>22</v>
      </c>
      <c r="G520" s="6" t="s">
        <v>23</v>
      </c>
      <c r="H520" s="6" t="s">
        <v>24</v>
      </c>
      <c r="I520" s="6" t="s">
        <v>1394</v>
      </c>
      <c r="J520" s="12">
        <v>715</v>
      </c>
      <c r="K520" s="12">
        <f t="shared" si="43"/>
        <v>629.20000000000005</v>
      </c>
      <c r="L520" s="13">
        <v>0</v>
      </c>
      <c r="M520" s="13">
        <v>78.540000000000006</v>
      </c>
      <c r="N520" s="14">
        <f t="shared" si="44"/>
        <v>85.8</v>
      </c>
      <c r="O520" s="15">
        <v>13</v>
      </c>
      <c r="P520" s="16">
        <f t="shared" si="45"/>
        <v>0.12482517482517499</v>
      </c>
      <c r="Q520" s="86" t="str">
        <f t="shared" si="46"/>
        <v>High then 10%</v>
      </c>
      <c r="R520" s="86" t="str">
        <f t="shared" si="47"/>
        <v>Low Then 20%</v>
      </c>
    </row>
    <row r="521" spans="1:18" ht="15" customHeight="1">
      <c r="A521" s="86" t="s">
        <v>23</v>
      </c>
      <c r="B521" s="7" t="s">
        <v>24</v>
      </c>
      <c r="C521" s="6" t="s">
        <v>1419</v>
      </c>
      <c r="D521" s="6" t="s">
        <v>1420</v>
      </c>
      <c r="E521" s="6" t="s">
        <v>3</v>
      </c>
      <c r="F521" s="6" t="s">
        <v>22</v>
      </c>
      <c r="G521" s="6" t="s">
        <v>23</v>
      </c>
      <c r="H521" s="6" t="s">
        <v>24</v>
      </c>
      <c r="I521" s="6" t="s">
        <v>1394</v>
      </c>
      <c r="J521" s="12">
        <v>600</v>
      </c>
      <c r="K521" s="12">
        <f t="shared" si="43"/>
        <v>528</v>
      </c>
      <c r="L521" s="13">
        <v>0</v>
      </c>
      <c r="M521" s="13">
        <v>74.290000000000006</v>
      </c>
      <c r="N521" s="14">
        <f t="shared" si="44"/>
        <v>72</v>
      </c>
      <c r="O521" s="15">
        <v>10</v>
      </c>
      <c r="P521" s="16">
        <f t="shared" si="45"/>
        <v>0.14070075757575801</v>
      </c>
      <c r="Q521" s="86" t="str">
        <f t="shared" si="46"/>
        <v>High then 10%</v>
      </c>
      <c r="R521" s="86" t="str">
        <f t="shared" si="47"/>
        <v>Low Then 20%</v>
      </c>
    </row>
    <row r="522" spans="1:18" ht="15" customHeight="1">
      <c r="A522" s="86" t="s">
        <v>23</v>
      </c>
      <c r="B522" s="7" t="s">
        <v>24</v>
      </c>
      <c r="C522" s="6" t="s">
        <v>1421</v>
      </c>
      <c r="D522" s="6" t="s">
        <v>1422</v>
      </c>
      <c r="E522" s="6" t="s">
        <v>3</v>
      </c>
      <c r="F522" s="6" t="s">
        <v>22</v>
      </c>
      <c r="G522" s="6" t="s">
        <v>23</v>
      </c>
      <c r="H522" s="6" t="s">
        <v>24</v>
      </c>
      <c r="I522" s="6" t="s">
        <v>1394</v>
      </c>
      <c r="J522" s="12">
        <v>715</v>
      </c>
      <c r="K522" s="12">
        <f t="shared" si="43"/>
        <v>629.20000000000005</v>
      </c>
      <c r="L522" s="13">
        <v>0</v>
      </c>
      <c r="M522" s="13">
        <v>42.045000000000002</v>
      </c>
      <c r="N522" s="14">
        <f t="shared" si="44"/>
        <v>85.8</v>
      </c>
      <c r="O522" s="15">
        <v>13</v>
      </c>
      <c r="P522" s="16">
        <f t="shared" si="45"/>
        <v>6.68229497774952E-2</v>
      </c>
      <c r="Q522" s="86" t="str">
        <f t="shared" si="46"/>
        <v>Low Then 10%</v>
      </c>
      <c r="R522" s="86" t="str">
        <f t="shared" si="47"/>
        <v>Low Then 20%</v>
      </c>
    </row>
    <row r="523" spans="1:18" ht="15" customHeight="1">
      <c r="A523" s="86" t="s">
        <v>23</v>
      </c>
      <c r="B523" s="7" t="s">
        <v>24</v>
      </c>
      <c r="C523" s="6" t="s">
        <v>1423</v>
      </c>
      <c r="D523" s="6" t="s">
        <v>1424</v>
      </c>
      <c r="E523" s="6" t="s">
        <v>3</v>
      </c>
      <c r="F523" s="6" t="s">
        <v>22</v>
      </c>
      <c r="G523" s="6" t="s">
        <v>23</v>
      </c>
      <c r="H523" s="6" t="s">
        <v>24</v>
      </c>
      <c r="I523" s="6" t="s">
        <v>1394</v>
      </c>
      <c r="J523" s="12">
        <v>1485</v>
      </c>
      <c r="K523" s="12">
        <f t="shared" si="43"/>
        <v>1306.8</v>
      </c>
      <c r="L523" s="13">
        <v>0</v>
      </c>
      <c r="M523" s="13">
        <v>113.66</v>
      </c>
      <c r="N523" s="14">
        <f t="shared" si="44"/>
        <v>178.2</v>
      </c>
      <c r="O523" s="15">
        <v>27</v>
      </c>
      <c r="P523" s="16">
        <f t="shared" si="45"/>
        <v>8.6975818794000598E-2</v>
      </c>
      <c r="Q523" s="86" t="str">
        <f t="shared" si="46"/>
        <v>Low Then 10%</v>
      </c>
      <c r="R523" s="86" t="str">
        <f t="shared" si="47"/>
        <v>Low Then 20%</v>
      </c>
    </row>
    <row r="524" spans="1:18" ht="15" customHeight="1">
      <c r="A524" s="86" t="s">
        <v>23</v>
      </c>
      <c r="B524" s="7" t="s">
        <v>24</v>
      </c>
      <c r="C524" s="6" t="s">
        <v>1425</v>
      </c>
      <c r="D524" s="6" t="s">
        <v>1426</v>
      </c>
      <c r="E524" s="6" t="s">
        <v>3</v>
      </c>
      <c r="F524" s="6" t="s">
        <v>22</v>
      </c>
      <c r="G524" s="6" t="s">
        <v>23</v>
      </c>
      <c r="H524" s="6" t="s">
        <v>24</v>
      </c>
      <c r="I524" s="6" t="s">
        <v>1394</v>
      </c>
      <c r="J524" s="12">
        <v>3190</v>
      </c>
      <c r="K524" s="12">
        <f t="shared" si="43"/>
        <v>2807.2</v>
      </c>
      <c r="L524" s="13">
        <v>0</v>
      </c>
      <c r="M524" s="13">
        <v>186.44499999999999</v>
      </c>
      <c r="N524" s="14">
        <f t="shared" si="44"/>
        <v>382.8</v>
      </c>
      <c r="O524" s="15">
        <v>58</v>
      </c>
      <c r="P524" s="16">
        <f t="shared" si="45"/>
        <v>6.6416714163579402E-2</v>
      </c>
      <c r="Q524" s="86" t="str">
        <f t="shared" si="46"/>
        <v>Low Then 10%</v>
      </c>
      <c r="R524" s="86" t="str">
        <f t="shared" si="47"/>
        <v>Low Then 20%</v>
      </c>
    </row>
    <row r="525" spans="1:18" ht="15" customHeight="1">
      <c r="A525" s="86" t="s">
        <v>23</v>
      </c>
      <c r="B525" s="7" t="s">
        <v>24</v>
      </c>
      <c r="C525" s="6" t="s">
        <v>1427</v>
      </c>
      <c r="D525" s="6" t="s">
        <v>1428</v>
      </c>
      <c r="E525" s="6" t="s">
        <v>3</v>
      </c>
      <c r="F525" s="6" t="s">
        <v>22</v>
      </c>
      <c r="G525" s="6" t="s">
        <v>23</v>
      </c>
      <c r="H525" s="6" t="s">
        <v>24</v>
      </c>
      <c r="I525" s="6" t="s">
        <v>1394</v>
      </c>
      <c r="J525" s="12">
        <v>2350</v>
      </c>
      <c r="K525" s="12">
        <f t="shared" si="43"/>
        <v>2068</v>
      </c>
      <c r="L525" s="13">
        <v>0</v>
      </c>
      <c r="M525" s="13">
        <v>103.04</v>
      </c>
      <c r="N525" s="14">
        <f t="shared" si="44"/>
        <v>282</v>
      </c>
      <c r="O525" s="15">
        <v>47</v>
      </c>
      <c r="P525" s="16">
        <f t="shared" si="45"/>
        <v>4.9825918762089E-2</v>
      </c>
      <c r="Q525" s="86" t="str">
        <f t="shared" si="46"/>
        <v>Low Then 10%</v>
      </c>
      <c r="R525" s="86" t="str">
        <f t="shared" si="47"/>
        <v>Low Then 20%</v>
      </c>
    </row>
    <row r="526" spans="1:18" ht="15" customHeight="1">
      <c r="A526" s="86" t="s">
        <v>23</v>
      </c>
      <c r="B526" s="7" t="s">
        <v>24</v>
      </c>
      <c r="C526" s="6" t="s">
        <v>1429</v>
      </c>
      <c r="D526" s="6" t="s">
        <v>1430</v>
      </c>
      <c r="E526" s="6" t="s">
        <v>3</v>
      </c>
      <c r="F526" s="6" t="s">
        <v>22</v>
      </c>
      <c r="G526" s="6" t="s">
        <v>23</v>
      </c>
      <c r="H526" s="6" t="s">
        <v>24</v>
      </c>
      <c r="I526" s="6" t="s">
        <v>1394</v>
      </c>
      <c r="J526" s="12">
        <v>825</v>
      </c>
      <c r="K526" s="12">
        <f t="shared" si="43"/>
        <v>726</v>
      </c>
      <c r="L526" s="13">
        <v>0</v>
      </c>
      <c r="M526" s="13">
        <v>18</v>
      </c>
      <c r="N526" s="14">
        <f t="shared" si="44"/>
        <v>99</v>
      </c>
      <c r="O526" s="15">
        <v>15</v>
      </c>
      <c r="P526" s="16">
        <f t="shared" si="45"/>
        <v>2.4793388429752101E-2</v>
      </c>
      <c r="Q526" s="86" t="str">
        <f t="shared" si="46"/>
        <v>Low Then 10%</v>
      </c>
      <c r="R526" s="86" t="str">
        <f t="shared" si="47"/>
        <v>Low Then 20%</v>
      </c>
    </row>
    <row r="527" spans="1:18" ht="15" customHeight="1">
      <c r="A527" s="86" t="s">
        <v>23</v>
      </c>
      <c r="B527" s="7" t="s">
        <v>24</v>
      </c>
      <c r="C527" s="6" t="s">
        <v>1431</v>
      </c>
      <c r="D527" s="6" t="s">
        <v>35</v>
      </c>
      <c r="E527" s="6" t="s">
        <v>3</v>
      </c>
      <c r="F527" s="6" t="s">
        <v>22</v>
      </c>
      <c r="G527" s="6" t="s">
        <v>23</v>
      </c>
      <c r="H527" s="6" t="s">
        <v>24</v>
      </c>
      <c r="I527" s="6" t="s">
        <v>1432</v>
      </c>
      <c r="J527" s="12">
        <v>6608</v>
      </c>
      <c r="K527" s="12">
        <f t="shared" si="43"/>
        <v>5816.0479999999998</v>
      </c>
      <c r="L527" s="13">
        <v>8.4</v>
      </c>
      <c r="M527" s="13">
        <v>682.58275882571502</v>
      </c>
      <c r="N527" s="14">
        <f t="shared" si="44"/>
        <v>791.952</v>
      </c>
      <c r="O527" s="15">
        <v>236</v>
      </c>
      <c r="P527" s="16">
        <f t="shared" si="45"/>
        <v>0.117361954169862</v>
      </c>
      <c r="Q527" s="86" t="str">
        <f t="shared" si="46"/>
        <v>High then 10%</v>
      </c>
      <c r="R527" s="86" t="str">
        <f t="shared" si="47"/>
        <v>Low Then 20%</v>
      </c>
    </row>
    <row r="528" spans="1:18" ht="15" customHeight="1">
      <c r="A528" s="86" t="s">
        <v>23</v>
      </c>
      <c r="B528" s="7" t="s">
        <v>24</v>
      </c>
      <c r="C528" s="6" t="s">
        <v>1433</v>
      </c>
      <c r="D528" s="6" t="s">
        <v>38</v>
      </c>
      <c r="E528" s="6" t="s">
        <v>3</v>
      </c>
      <c r="F528" s="6" t="s">
        <v>22</v>
      </c>
      <c r="G528" s="6" t="s">
        <v>23</v>
      </c>
      <c r="H528" s="6" t="s">
        <v>24</v>
      </c>
      <c r="I528" s="6" t="s">
        <v>1432</v>
      </c>
      <c r="J528" s="12">
        <v>7672</v>
      </c>
      <c r="K528" s="12">
        <f t="shared" si="43"/>
        <v>6756.2164000000002</v>
      </c>
      <c r="L528" s="13">
        <v>40.47</v>
      </c>
      <c r="M528" s="13">
        <v>791.55205048219796</v>
      </c>
      <c r="N528" s="14">
        <f t="shared" si="44"/>
        <v>915.78359999999998</v>
      </c>
      <c r="O528" s="15">
        <v>274</v>
      </c>
      <c r="P528" s="16">
        <f t="shared" si="45"/>
        <v>0.117159073010479</v>
      </c>
      <c r="Q528" s="86" t="str">
        <f t="shared" si="46"/>
        <v>High then 10%</v>
      </c>
      <c r="R528" s="86" t="str">
        <f t="shared" si="47"/>
        <v>Low Then 20%</v>
      </c>
    </row>
    <row r="529" spans="1:18" ht="15" customHeight="1">
      <c r="A529" s="86" t="s">
        <v>23</v>
      </c>
      <c r="B529" s="7" t="s">
        <v>24</v>
      </c>
      <c r="C529" s="6" t="s">
        <v>1434</v>
      </c>
      <c r="D529" s="6" t="s">
        <v>1435</v>
      </c>
      <c r="E529" s="6" t="s">
        <v>3</v>
      </c>
      <c r="F529" s="6" t="s">
        <v>22</v>
      </c>
      <c r="G529" s="6" t="s">
        <v>23</v>
      </c>
      <c r="H529" s="6" t="s">
        <v>24</v>
      </c>
      <c r="I529" s="6" t="s">
        <v>1432</v>
      </c>
      <c r="J529" s="12">
        <v>588</v>
      </c>
      <c r="K529" s="12">
        <f t="shared" si="43"/>
        <v>517.44000000000005</v>
      </c>
      <c r="L529" s="13">
        <v>0</v>
      </c>
      <c r="M529" s="13">
        <v>52.003333333333302</v>
      </c>
      <c r="N529" s="14">
        <f t="shared" si="44"/>
        <v>70.56</v>
      </c>
      <c r="O529" s="15">
        <v>21</v>
      </c>
      <c r="P529" s="16">
        <f t="shared" si="45"/>
        <v>0.100501185322614</v>
      </c>
      <c r="Q529" s="86" t="str">
        <f t="shared" si="46"/>
        <v>High then 10%</v>
      </c>
      <c r="R529" s="86" t="str">
        <f t="shared" si="47"/>
        <v>Low Then 20%</v>
      </c>
    </row>
    <row r="530" spans="1:18" ht="15" customHeight="1">
      <c r="A530" s="86" t="s">
        <v>23</v>
      </c>
      <c r="B530" s="7" t="s">
        <v>24</v>
      </c>
      <c r="C530" s="6" t="s">
        <v>1436</v>
      </c>
      <c r="D530" s="6" t="s">
        <v>1237</v>
      </c>
      <c r="E530" s="6" t="s">
        <v>3</v>
      </c>
      <c r="F530" s="6" t="s">
        <v>22</v>
      </c>
      <c r="G530" s="6" t="s">
        <v>23</v>
      </c>
      <c r="H530" s="6" t="s">
        <v>24</v>
      </c>
      <c r="I530" s="6" t="s">
        <v>1432</v>
      </c>
      <c r="J530" s="12">
        <v>924</v>
      </c>
      <c r="K530" s="12">
        <f t="shared" si="43"/>
        <v>813.12</v>
      </c>
      <c r="L530" s="13">
        <v>0</v>
      </c>
      <c r="M530" s="13">
        <v>68.094999999999999</v>
      </c>
      <c r="N530" s="14">
        <f t="shared" si="44"/>
        <v>110.88</v>
      </c>
      <c r="O530" s="15">
        <v>33</v>
      </c>
      <c r="P530" s="16">
        <f t="shared" si="45"/>
        <v>8.3745326643053897E-2</v>
      </c>
      <c r="Q530" s="86" t="str">
        <f t="shared" si="46"/>
        <v>Low Then 10%</v>
      </c>
      <c r="R530" s="86" t="str">
        <f t="shared" si="47"/>
        <v>Low Then 20%</v>
      </c>
    </row>
    <row r="531" spans="1:18" ht="15" customHeight="1">
      <c r="A531" s="86" t="s">
        <v>23</v>
      </c>
      <c r="B531" s="7" t="s">
        <v>24</v>
      </c>
      <c r="C531" s="6" t="s">
        <v>1437</v>
      </c>
      <c r="D531" s="6" t="s">
        <v>1438</v>
      </c>
      <c r="E531" s="6" t="s">
        <v>3</v>
      </c>
      <c r="F531" s="6" t="s">
        <v>22</v>
      </c>
      <c r="G531" s="6" t="s">
        <v>23</v>
      </c>
      <c r="H531" s="6" t="s">
        <v>24</v>
      </c>
      <c r="I531" s="6" t="s">
        <v>1432</v>
      </c>
      <c r="J531" s="12">
        <v>192</v>
      </c>
      <c r="K531" s="12">
        <f t="shared" si="43"/>
        <v>168.96</v>
      </c>
      <c r="L531" s="13">
        <v>0</v>
      </c>
      <c r="M531" s="13">
        <v>37.51</v>
      </c>
      <c r="N531" s="14">
        <f t="shared" si="44"/>
        <v>23.04</v>
      </c>
      <c r="O531" s="15">
        <v>4</v>
      </c>
      <c r="P531" s="16">
        <f t="shared" si="45"/>
        <v>0.22200520833333301</v>
      </c>
      <c r="Q531" s="86" t="str">
        <f t="shared" si="46"/>
        <v>High then 10%</v>
      </c>
      <c r="R531" s="86" t="str">
        <f t="shared" si="47"/>
        <v>High Then 20%</v>
      </c>
    </row>
    <row r="532" spans="1:18" ht="15" customHeight="1">
      <c r="A532" s="86" t="s">
        <v>23</v>
      </c>
      <c r="B532" s="7" t="s">
        <v>24</v>
      </c>
      <c r="C532" s="6" t="s">
        <v>1439</v>
      </c>
      <c r="D532" s="6" t="s">
        <v>1440</v>
      </c>
      <c r="E532" s="6" t="s">
        <v>3</v>
      </c>
      <c r="F532" s="6" t="s">
        <v>22</v>
      </c>
      <c r="G532" s="6" t="s">
        <v>23</v>
      </c>
      <c r="H532" s="6" t="s">
        <v>24</v>
      </c>
      <c r="I532" s="6" t="s">
        <v>1432</v>
      </c>
      <c r="J532" s="12">
        <v>96</v>
      </c>
      <c r="K532" s="12">
        <f t="shared" si="43"/>
        <v>84.48</v>
      </c>
      <c r="L532" s="13">
        <v>0</v>
      </c>
      <c r="M532" s="13">
        <v>18.98</v>
      </c>
      <c r="N532" s="14">
        <f t="shared" si="44"/>
        <v>11.52</v>
      </c>
      <c r="O532" s="15">
        <v>2</v>
      </c>
      <c r="P532" s="16">
        <f t="shared" si="45"/>
        <v>0.224668560606061</v>
      </c>
      <c r="Q532" s="86" t="str">
        <f t="shared" si="46"/>
        <v>High then 10%</v>
      </c>
      <c r="R532" s="86" t="str">
        <f t="shared" si="47"/>
        <v>High Then 20%</v>
      </c>
    </row>
    <row r="533" spans="1:18" ht="15" customHeight="1">
      <c r="A533" s="86" t="s">
        <v>23</v>
      </c>
      <c r="B533" s="7" t="s">
        <v>24</v>
      </c>
      <c r="C533" s="6" t="s">
        <v>1441</v>
      </c>
      <c r="D533" s="6" t="s">
        <v>1442</v>
      </c>
      <c r="E533" s="6" t="s">
        <v>3</v>
      </c>
      <c r="F533" s="6" t="s">
        <v>22</v>
      </c>
      <c r="G533" s="6" t="s">
        <v>23</v>
      </c>
      <c r="H533" s="6" t="s">
        <v>24</v>
      </c>
      <c r="I533" s="6" t="s">
        <v>1432</v>
      </c>
      <c r="J533" s="12">
        <v>84</v>
      </c>
      <c r="K533" s="12">
        <f t="shared" si="43"/>
        <v>73.92</v>
      </c>
      <c r="L533" s="13">
        <v>0</v>
      </c>
      <c r="M533" s="13">
        <v>3.6</v>
      </c>
      <c r="N533" s="14">
        <f t="shared" si="44"/>
        <v>10.08</v>
      </c>
      <c r="O533" s="15">
        <v>3</v>
      </c>
      <c r="P533" s="16">
        <f t="shared" si="45"/>
        <v>4.8701298701298697E-2</v>
      </c>
      <c r="Q533" s="86" t="str">
        <f t="shared" si="46"/>
        <v>Low Then 10%</v>
      </c>
      <c r="R533" s="86" t="str">
        <f t="shared" si="47"/>
        <v>Low Then 20%</v>
      </c>
    </row>
    <row r="534" spans="1:18" ht="15" customHeight="1">
      <c r="A534" s="86" t="s">
        <v>23</v>
      </c>
      <c r="B534" s="7" t="s">
        <v>24</v>
      </c>
      <c r="C534" s="6" t="s">
        <v>1443</v>
      </c>
      <c r="D534" s="6" t="s">
        <v>1444</v>
      </c>
      <c r="E534" s="6" t="s">
        <v>3</v>
      </c>
      <c r="F534" s="6" t="s">
        <v>22</v>
      </c>
      <c r="G534" s="6" t="s">
        <v>23</v>
      </c>
      <c r="H534" s="6" t="s">
        <v>24</v>
      </c>
      <c r="I534" s="6" t="s">
        <v>1432</v>
      </c>
      <c r="J534" s="12">
        <v>1680</v>
      </c>
      <c r="K534" s="12">
        <f t="shared" si="43"/>
        <v>1478.4</v>
      </c>
      <c r="L534" s="13">
        <v>0</v>
      </c>
      <c r="M534" s="13">
        <v>148.652619047619</v>
      </c>
      <c r="N534" s="14">
        <f t="shared" si="44"/>
        <v>201.6</v>
      </c>
      <c r="O534" s="15">
        <v>60</v>
      </c>
      <c r="P534" s="16">
        <f t="shared" si="45"/>
        <v>0.10054966115234</v>
      </c>
      <c r="Q534" s="86" t="str">
        <f t="shared" si="46"/>
        <v>High then 10%</v>
      </c>
      <c r="R534" s="86" t="str">
        <f t="shared" si="47"/>
        <v>Low Then 20%</v>
      </c>
    </row>
    <row r="535" spans="1:18" ht="15" customHeight="1">
      <c r="A535" s="86" t="s">
        <v>23</v>
      </c>
      <c r="B535" s="7" t="s">
        <v>24</v>
      </c>
      <c r="C535" s="6" t="s">
        <v>1445</v>
      </c>
      <c r="D535" s="6" t="s">
        <v>1446</v>
      </c>
      <c r="E535" s="6" t="s">
        <v>3</v>
      </c>
      <c r="F535" s="6" t="s">
        <v>22</v>
      </c>
      <c r="G535" s="6" t="s">
        <v>23</v>
      </c>
      <c r="H535" s="6" t="s">
        <v>24</v>
      </c>
      <c r="I535" s="6" t="s">
        <v>1432</v>
      </c>
      <c r="J535" s="12">
        <v>112</v>
      </c>
      <c r="K535" s="12">
        <f t="shared" si="43"/>
        <v>98.56</v>
      </c>
      <c r="L535" s="13">
        <v>0</v>
      </c>
      <c r="M535" s="13">
        <v>8.24</v>
      </c>
      <c r="N535" s="14">
        <f t="shared" si="44"/>
        <v>13.44</v>
      </c>
      <c r="O535" s="15">
        <v>4</v>
      </c>
      <c r="P535" s="16">
        <f t="shared" si="45"/>
        <v>8.3603896103896097E-2</v>
      </c>
      <c r="Q535" s="86" t="str">
        <f t="shared" si="46"/>
        <v>Low Then 10%</v>
      </c>
      <c r="R535" s="86" t="str">
        <f t="shared" si="47"/>
        <v>Low Then 20%</v>
      </c>
    </row>
    <row r="536" spans="1:18" ht="15" customHeight="1">
      <c r="A536" s="86" t="s">
        <v>23</v>
      </c>
      <c r="B536" s="7" t="s">
        <v>24</v>
      </c>
      <c r="C536" s="6" t="s">
        <v>1447</v>
      </c>
      <c r="D536" s="6" t="s">
        <v>1448</v>
      </c>
      <c r="E536" s="6" t="s">
        <v>3</v>
      </c>
      <c r="F536" s="6" t="s">
        <v>22</v>
      </c>
      <c r="G536" s="6" t="s">
        <v>23</v>
      </c>
      <c r="H536" s="6" t="s">
        <v>24</v>
      </c>
      <c r="I536" s="6" t="s">
        <v>1449</v>
      </c>
      <c r="J536" s="12">
        <v>462</v>
      </c>
      <c r="K536" s="12">
        <f t="shared" si="43"/>
        <v>406.56</v>
      </c>
      <c r="L536" s="13">
        <v>0</v>
      </c>
      <c r="M536" s="13">
        <v>2.665</v>
      </c>
      <c r="N536" s="14">
        <f t="shared" si="44"/>
        <v>55.44</v>
      </c>
      <c r="O536" s="15">
        <v>21</v>
      </c>
      <c r="P536" s="16">
        <f t="shared" si="45"/>
        <v>6.5549980322707601E-3</v>
      </c>
      <c r="Q536" s="86" t="str">
        <f t="shared" si="46"/>
        <v>Low Then 10%</v>
      </c>
      <c r="R536" s="86" t="str">
        <f t="shared" si="47"/>
        <v>Low Then 20%</v>
      </c>
    </row>
    <row r="537" spans="1:18" ht="15" customHeight="1">
      <c r="A537" s="86" t="s">
        <v>23</v>
      </c>
      <c r="B537" s="7" t="s">
        <v>24</v>
      </c>
      <c r="C537" s="6" t="s">
        <v>1450</v>
      </c>
      <c r="D537" s="6" t="s">
        <v>1451</v>
      </c>
      <c r="E537" s="6" t="s">
        <v>3</v>
      </c>
      <c r="F537" s="6" t="s">
        <v>22</v>
      </c>
      <c r="G537" s="6" t="s">
        <v>23</v>
      </c>
      <c r="H537" s="6" t="s">
        <v>24</v>
      </c>
      <c r="I537" s="6" t="s">
        <v>1449</v>
      </c>
      <c r="J537" s="12">
        <v>1023</v>
      </c>
      <c r="K537" s="12">
        <f t="shared" si="43"/>
        <v>900.88800000000003</v>
      </c>
      <c r="L537" s="13">
        <v>5.4</v>
      </c>
      <c r="M537" s="13">
        <v>9.8849999999999998</v>
      </c>
      <c r="N537" s="14">
        <f t="shared" si="44"/>
        <v>122.11199999999999</v>
      </c>
      <c r="O537" s="15">
        <v>46.5</v>
      </c>
      <c r="P537" s="16">
        <f t="shared" si="45"/>
        <v>1.0972507126302E-2</v>
      </c>
      <c r="Q537" s="86" t="str">
        <f t="shared" si="46"/>
        <v>Low Then 10%</v>
      </c>
      <c r="R537" s="86" t="str">
        <f t="shared" si="47"/>
        <v>Low Then 20%</v>
      </c>
    </row>
    <row r="538" spans="1:18" ht="15" customHeight="1">
      <c r="A538" s="86" t="s">
        <v>23</v>
      </c>
      <c r="B538" s="7" t="s">
        <v>24</v>
      </c>
      <c r="C538" s="6" t="s">
        <v>1452</v>
      </c>
      <c r="D538" s="6" t="s">
        <v>1453</v>
      </c>
      <c r="E538" s="6" t="s">
        <v>3</v>
      </c>
      <c r="F538" s="6" t="s">
        <v>22</v>
      </c>
      <c r="G538" s="6" t="s">
        <v>23</v>
      </c>
      <c r="H538" s="6" t="s">
        <v>24</v>
      </c>
      <c r="I538" s="6" t="s">
        <v>1449</v>
      </c>
      <c r="J538" s="12">
        <v>2068</v>
      </c>
      <c r="K538" s="12">
        <f t="shared" si="43"/>
        <v>1821.16</v>
      </c>
      <c r="L538" s="13">
        <v>11</v>
      </c>
      <c r="M538" s="13">
        <v>16.5997435897436</v>
      </c>
      <c r="N538" s="14">
        <f t="shared" si="44"/>
        <v>246.84</v>
      </c>
      <c r="O538" s="15">
        <v>94</v>
      </c>
      <c r="P538" s="16">
        <f t="shared" si="45"/>
        <v>9.1149287211137898E-3</v>
      </c>
      <c r="Q538" s="86" t="str">
        <f t="shared" si="46"/>
        <v>Low Then 10%</v>
      </c>
      <c r="R538" s="86" t="str">
        <f t="shared" si="47"/>
        <v>Low Then 20%</v>
      </c>
    </row>
    <row r="539" spans="1:18" ht="15" customHeight="1">
      <c r="A539" s="86" t="s">
        <v>23</v>
      </c>
      <c r="B539" s="7" t="s">
        <v>24</v>
      </c>
      <c r="C539" s="6" t="s">
        <v>1454</v>
      </c>
      <c r="D539" s="6" t="s">
        <v>1455</v>
      </c>
      <c r="E539" s="6" t="s">
        <v>3</v>
      </c>
      <c r="F539" s="6" t="s">
        <v>22</v>
      </c>
      <c r="G539" s="6" t="s">
        <v>23</v>
      </c>
      <c r="H539" s="6" t="s">
        <v>24</v>
      </c>
      <c r="I539" s="6" t="s">
        <v>1449</v>
      </c>
      <c r="J539" s="12">
        <v>330</v>
      </c>
      <c r="K539" s="12">
        <f t="shared" si="43"/>
        <v>290.39999999999998</v>
      </c>
      <c r="L539" s="13">
        <v>0</v>
      </c>
      <c r="M539" s="13">
        <v>0.28166666666666701</v>
      </c>
      <c r="N539" s="14">
        <f t="shared" si="44"/>
        <v>39.6</v>
      </c>
      <c r="O539" s="15">
        <v>15</v>
      </c>
      <c r="P539" s="16">
        <f t="shared" si="45"/>
        <v>9.6992653810835797E-4</v>
      </c>
      <c r="Q539" s="86" t="str">
        <f t="shared" si="46"/>
        <v>Low Then 10%</v>
      </c>
      <c r="R539" s="86" t="str">
        <f t="shared" si="47"/>
        <v>Low Then 20%</v>
      </c>
    </row>
    <row r="540" spans="1:18" ht="15" customHeight="1">
      <c r="A540" s="86" t="s">
        <v>23</v>
      </c>
      <c r="B540" s="7" t="s">
        <v>24</v>
      </c>
      <c r="C540" s="6" t="s">
        <v>1456</v>
      </c>
      <c r="D540" s="6" t="s">
        <v>1457</v>
      </c>
      <c r="E540" s="6" t="s">
        <v>3</v>
      </c>
      <c r="F540" s="6" t="s">
        <v>22</v>
      </c>
      <c r="G540" s="6" t="s">
        <v>23</v>
      </c>
      <c r="H540" s="6" t="s">
        <v>24</v>
      </c>
      <c r="I540" s="6" t="s">
        <v>1449</v>
      </c>
      <c r="J540" s="12">
        <v>836</v>
      </c>
      <c r="K540" s="12">
        <f t="shared" si="43"/>
        <v>735.68</v>
      </c>
      <c r="L540" s="13">
        <v>0</v>
      </c>
      <c r="M540" s="13">
        <v>9.6649999999999991</v>
      </c>
      <c r="N540" s="14">
        <f t="shared" si="44"/>
        <v>100.32</v>
      </c>
      <c r="O540" s="15">
        <v>38</v>
      </c>
      <c r="P540" s="16">
        <f t="shared" si="45"/>
        <v>1.3137505437146599E-2</v>
      </c>
      <c r="Q540" s="86" t="str">
        <f t="shared" si="46"/>
        <v>Low Then 10%</v>
      </c>
      <c r="R540" s="86" t="str">
        <f t="shared" si="47"/>
        <v>Low Then 20%</v>
      </c>
    </row>
    <row r="541" spans="1:18" ht="15" customHeight="1">
      <c r="A541" s="86" t="s">
        <v>23</v>
      </c>
      <c r="B541" s="7" t="s">
        <v>24</v>
      </c>
      <c r="C541" s="6" t="s">
        <v>1458</v>
      </c>
      <c r="D541" s="6" t="s">
        <v>1459</v>
      </c>
      <c r="E541" s="6" t="s">
        <v>3</v>
      </c>
      <c r="F541" s="6" t="s">
        <v>22</v>
      </c>
      <c r="G541" s="6" t="s">
        <v>23</v>
      </c>
      <c r="H541" s="6" t="s">
        <v>24</v>
      </c>
      <c r="I541" s="6" t="s">
        <v>1449</v>
      </c>
      <c r="J541" s="12">
        <v>44</v>
      </c>
      <c r="K541" s="12">
        <f t="shared" si="43"/>
        <v>38.72</v>
      </c>
      <c r="L541" s="13">
        <v>0</v>
      </c>
      <c r="M541" s="13">
        <v>0</v>
      </c>
      <c r="N541" s="14">
        <f t="shared" si="44"/>
        <v>5.28</v>
      </c>
      <c r="O541" s="15">
        <v>2</v>
      </c>
      <c r="P541" s="16">
        <f t="shared" si="45"/>
        <v>0</v>
      </c>
      <c r="Q541" s="86" t="str">
        <f t="shared" si="46"/>
        <v>Low Then 10%</v>
      </c>
      <c r="R541" s="86" t="str">
        <f t="shared" si="47"/>
        <v>Low Then 20%</v>
      </c>
    </row>
    <row r="542" spans="1:18" ht="15" customHeight="1">
      <c r="A542" s="86" t="s">
        <v>23</v>
      </c>
      <c r="B542" s="7" t="s">
        <v>24</v>
      </c>
      <c r="C542" s="6" t="s">
        <v>1460</v>
      </c>
      <c r="D542" s="6" t="s">
        <v>1461</v>
      </c>
      <c r="E542" s="6" t="s">
        <v>3</v>
      </c>
      <c r="F542" s="6" t="s">
        <v>22</v>
      </c>
      <c r="G542" s="6" t="s">
        <v>23</v>
      </c>
      <c r="H542" s="6" t="s">
        <v>24</v>
      </c>
      <c r="I542" s="6" t="s">
        <v>1449</v>
      </c>
      <c r="J542" s="12">
        <v>132</v>
      </c>
      <c r="K542" s="12">
        <f t="shared" si="43"/>
        <v>116.16</v>
      </c>
      <c r="L542" s="13">
        <v>0</v>
      </c>
      <c r="M542" s="13">
        <v>10.8</v>
      </c>
      <c r="N542" s="14">
        <f t="shared" si="44"/>
        <v>15.84</v>
      </c>
      <c r="O542" s="15">
        <v>6</v>
      </c>
      <c r="P542" s="16">
        <f t="shared" si="45"/>
        <v>9.2975206611570299E-2</v>
      </c>
      <c r="Q542" s="86" t="str">
        <f t="shared" si="46"/>
        <v>Low Then 10%</v>
      </c>
      <c r="R542" s="86" t="str">
        <f t="shared" si="47"/>
        <v>Low Then 20%</v>
      </c>
    </row>
    <row r="543" spans="1:18" ht="15" customHeight="1">
      <c r="A543" s="86" t="s">
        <v>23</v>
      </c>
      <c r="B543" s="7" t="s">
        <v>24</v>
      </c>
      <c r="C543" s="6" t="s">
        <v>1462</v>
      </c>
      <c r="D543" s="6" t="s">
        <v>1463</v>
      </c>
      <c r="E543" s="6" t="s">
        <v>3</v>
      </c>
      <c r="F543" s="6" t="s">
        <v>22</v>
      </c>
      <c r="G543" s="6" t="s">
        <v>23</v>
      </c>
      <c r="H543" s="6" t="s">
        <v>24</v>
      </c>
      <c r="I543" s="6" t="s">
        <v>1449</v>
      </c>
      <c r="J543" s="12">
        <v>550</v>
      </c>
      <c r="K543" s="12">
        <f t="shared" si="43"/>
        <v>484</v>
      </c>
      <c r="L543" s="13">
        <v>0</v>
      </c>
      <c r="M543" s="13">
        <v>3.2879999999999998</v>
      </c>
      <c r="N543" s="14">
        <f t="shared" si="44"/>
        <v>66</v>
      </c>
      <c r="O543" s="15">
        <v>25</v>
      </c>
      <c r="P543" s="16">
        <f t="shared" si="45"/>
        <v>6.7933884297520699E-3</v>
      </c>
      <c r="Q543" s="86" t="str">
        <f t="shared" si="46"/>
        <v>Low Then 10%</v>
      </c>
      <c r="R543" s="86" t="str">
        <f t="shared" si="47"/>
        <v>Low Then 20%</v>
      </c>
    </row>
    <row r="544" spans="1:18" ht="15" customHeight="1">
      <c r="A544" s="86" t="s">
        <v>23</v>
      </c>
      <c r="B544" s="7" t="s">
        <v>24</v>
      </c>
      <c r="C544" s="6" t="s">
        <v>1464</v>
      </c>
      <c r="D544" s="6" t="s">
        <v>1465</v>
      </c>
      <c r="E544" s="6" t="s">
        <v>3</v>
      </c>
      <c r="F544" s="6" t="s">
        <v>22</v>
      </c>
      <c r="G544" s="6" t="s">
        <v>23</v>
      </c>
      <c r="H544" s="6" t="s">
        <v>24</v>
      </c>
      <c r="I544" s="6" t="s">
        <v>1449</v>
      </c>
      <c r="J544" s="12">
        <v>22</v>
      </c>
      <c r="K544" s="12">
        <f t="shared" si="43"/>
        <v>19.36</v>
      </c>
      <c r="L544" s="13">
        <v>0</v>
      </c>
      <c r="M544" s="13">
        <v>0.35</v>
      </c>
      <c r="N544" s="14">
        <f t="shared" si="44"/>
        <v>2.64</v>
      </c>
      <c r="O544" s="15">
        <v>1</v>
      </c>
      <c r="P544" s="16">
        <f t="shared" si="45"/>
        <v>1.80785123966942E-2</v>
      </c>
      <c r="Q544" s="86" t="str">
        <f t="shared" si="46"/>
        <v>Low Then 10%</v>
      </c>
      <c r="R544" s="86" t="str">
        <f t="shared" si="47"/>
        <v>Low Then 20%</v>
      </c>
    </row>
    <row r="545" spans="1:18" ht="15" customHeight="1">
      <c r="A545" s="86" t="s">
        <v>23</v>
      </c>
      <c r="B545" s="7" t="s">
        <v>24</v>
      </c>
      <c r="C545" s="6" t="s">
        <v>1466</v>
      </c>
      <c r="D545" s="6" t="s">
        <v>1467</v>
      </c>
      <c r="E545" s="6" t="s">
        <v>3</v>
      </c>
      <c r="F545" s="6" t="s">
        <v>22</v>
      </c>
      <c r="G545" s="6" t="s">
        <v>23</v>
      </c>
      <c r="H545" s="6" t="s">
        <v>24</v>
      </c>
      <c r="I545" s="6" t="s">
        <v>1449</v>
      </c>
      <c r="J545" s="12">
        <v>902</v>
      </c>
      <c r="K545" s="12">
        <f t="shared" si="43"/>
        <v>794.55200000000002</v>
      </c>
      <c r="L545" s="13">
        <v>6.6</v>
      </c>
      <c r="M545" s="13">
        <v>9.35</v>
      </c>
      <c r="N545" s="14">
        <f t="shared" si="44"/>
        <v>107.44799999999999</v>
      </c>
      <c r="O545" s="15">
        <v>41</v>
      </c>
      <c r="P545" s="16">
        <f t="shared" si="45"/>
        <v>1.17676376121387E-2</v>
      </c>
      <c r="Q545" s="86" t="str">
        <f t="shared" si="46"/>
        <v>Low Then 10%</v>
      </c>
      <c r="R545" s="86" t="str">
        <f t="shared" si="47"/>
        <v>Low Then 20%</v>
      </c>
    </row>
    <row r="546" spans="1:18" ht="15" customHeight="1">
      <c r="A546" s="86" t="s">
        <v>23</v>
      </c>
      <c r="B546" s="7" t="s">
        <v>24</v>
      </c>
      <c r="C546" s="6" t="s">
        <v>1468</v>
      </c>
      <c r="D546" s="6" t="s">
        <v>1469</v>
      </c>
      <c r="E546" s="6" t="s">
        <v>3</v>
      </c>
      <c r="F546" s="6" t="s">
        <v>22</v>
      </c>
      <c r="G546" s="6" t="s">
        <v>23</v>
      </c>
      <c r="H546" s="6" t="s">
        <v>24</v>
      </c>
      <c r="I546" s="6" t="s">
        <v>1449</v>
      </c>
      <c r="J546" s="12">
        <v>594</v>
      </c>
      <c r="K546" s="12">
        <f t="shared" si="43"/>
        <v>522.72</v>
      </c>
      <c r="L546" s="13">
        <v>0</v>
      </c>
      <c r="M546" s="13">
        <v>5.84</v>
      </c>
      <c r="N546" s="14">
        <f t="shared" si="44"/>
        <v>71.28</v>
      </c>
      <c r="O546" s="15">
        <v>27</v>
      </c>
      <c r="P546" s="16">
        <f t="shared" si="45"/>
        <v>1.1172329354147499E-2</v>
      </c>
      <c r="Q546" s="86" t="str">
        <f t="shared" si="46"/>
        <v>Low Then 10%</v>
      </c>
      <c r="R546" s="86" t="str">
        <f t="shared" si="47"/>
        <v>Low Then 20%</v>
      </c>
    </row>
    <row r="547" spans="1:18" ht="15" customHeight="1">
      <c r="A547" s="86" t="s">
        <v>23</v>
      </c>
      <c r="B547" s="7" t="s">
        <v>24</v>
      </c>
      <c r="C547" s="6" t="s">
        <v>1470</v>
      </c>
      <c r="D547" s="6" t="s">
        <v>1471</v>
      </c>
      <c r="E547" s="6" t="s">
        <v>3</v>
      </c>
      <c r="F547" s="6" t="s">
        <v>22</v>
      </c>
      <c r="G547" s="6" t="s">
        <v>23</v>
      </c>
      <c r="H547" s="6" t="s">
        <v>24</v>
      </c>
      <c r="I547" s="6" t="s">
        <v>1449</v>
      </c>
      <c r="J547" s="12">
        <v>198</v>
      </c>
      <c r="K547" s="12">
        <f t="shared" si="43"/>
        <v>174.24</v>
      </c>
      <c r="L547" s="13">
        <v>0</v>
      </c>
      <c r="M547" s="13">
        <v>2.7</v>
      </c>
      <c r="N547" s="14">
        <f t="shared" si="44"/>
        <v>23.76</v>
      </c>
      <c r="O547" s="15">
        <v>9</v>
      </c>
      <c r="P547" s="16">
        <f t="shared" si="45"/>
        <v>1.5495867768595E-2</v>
      </c>
      <c r="Q547" s="86" t="str">
        <f t="shared" si="46"/>
        <v>Low Then 10%</v>
      </c>
      <c r="R547" s="86" t="str">
        <f t="shared" si="47"/>
        <v>Low Then 20%</v>
      </c>
    </row>
    <row r="548" spans="1:18" ht="15" customHeight="1">
      <c r="A548" s="86" t="s">
        <v>23</v>
      </c>
      <c r="B548" s="7" t="s">
        <v>24</v>
      </c>
      <c r="C548" s="6" t="s">
        <v>1472</v>
      </c>
      <c r="D548" s="6" t="s">
        <v>1473</v>
      </c>
      <c r="E548" s="6" t="s">
        <v>3</v>
      </c>
      <c r="F548" s="6" t="s">
        <v>22</v>
      </c>
      <c r="G548" s="6" t="s">
        <v>23</v>
      </c>
      <c r="H548" s="6" t="s">
        <v>24</v>
      </c>
      <c r="I548" s="6" t="s">
        <v>1449</v>
      </c>
      <c r="J548" s="12">
        <v>176</v>
      </c>
      <c r="K548" s="12">
        <f t="shared" si="43"/>
        <v>154.88</v>
      </c>
      <c r="L548" s="13">
        <v>0</v>
      </c>
      <c r="M548" s="13">
        <v>0.87</v>
      </c>
      <c r="N548" s="14">
        <f t="shared" si="44"/>
        <v>21.12</v>
      </c>
      <c r="O548" s="15">
        <v>8</v>
      </c>
      <c r="P548" s="16">
        <f t="shared" si="45"/>
        <v>5.6172520661157003E-3</v>
      </c>
      <c r="Q548" s="86" t="str">
        <f t="shared" si="46"/>
        <v>Low Then 10%</v>
      </c>
      <c r="R548" s="86" t="str">
        <f t="shared" si="47"/>
        <v>Low Then 20%</v>
      </c>
    </row>
    <row r="549" spans="1:18" ht="15" customHeight="1">
      <c r="A549" s="86" t="s">
        <v>23</v>
      </c>
      <c r="B549" s="7" t="s">
        <v>24</v>
      </c>
      <c r="C549" s="6" t="s">
        <v>1474</v>
      </c>
      <c r="D549" s="6" t="s">
        <v>1475</v>
      </c>
      <c r="E549" s="6" t="s">
        <v>3</v>
      </c>
      <c r="F549" s="6" t="s">
        <v>22</v>
      </c>
      <c r="G549" s="6" t="s">
        <v>23</v>
      </c>
      <c r="H549" s="6" t="s">
        <v>24</v>
      </c>
      <c r="I549" s="6" t="s">
        <v>1449</v>
      </c>
      <c r="J549" s="12">
        <v>286</v>
      </c>
      <c r="K549" s="12">
        <f t="shared" si="43"/>
        <v>251.68</v>
      </c>
      <c r="L549" s="13">
        <v>0</v>
      </c>
      <c r="M549" s="13">
        <v>1.27</v>
      </c>
      <c r="N549" s="14">
        <f t="shared" si="44"/>
        <v>34.32</v>
      </c>
      <c r="O549" s="15">
        <v>13</v>
      </c>
      <c r="P549" s="16">
        <f t="shared" si="45"/>
        <v>5.0460902733630002E-3</v>
      </c>
      <c r="Q549" s="86" t="str">
        <f t="shared" si="46"/>
        <v>Low Then 10%</v>
      </c>
      <c r="R549" s="86" t="str">
        <f t="shared" si="47"/>
        <v>Low Then 20%</v>
      </c>
    </row>
    <row r="550" spans="1:18" ht="15" customHeight="1">
      <c r="A550" s="86" t="s">
        <v>23</v>
      </c>
      <c r="B550" s="7" t="s">
        <v>24</v>
      </c>
      <c r="C550" s="6" t="s">
        <v>1476</v>
      </c>
      <c r="D550" s="6" t="s">
        <v>1477</v>
      </c>
      <c r="E550" s="6" t="s">
        <v>3</v>
      </c>
      <c r="F550" s="6" t="s">
        <v>22</v>
      </c>
      <c r="G550" s="6" t="s">
        <v>23</v>
      </c>
      <c r="H550" s="6" t="s">
        <v>24</v>
      </c>
      <c r="I550" s="6" t="s">
        <v>1449</v>
      </c>
      <c r="J550" s="12">
        <v>22</v>
      </c>
      <c r="K550" s="12">
        <f t="shared" si="43"/>
        <v>19.36</v>
      </c>
      <c r="L550" s="13">
        <v>0</v>
      </c>
      <c r="M550" s="13">
        <v>0.06</v>
      </c>
      <c r="N550" s="14">
        <f t="shared" si="44"/>
        <v>2.64</v>
      </c>
      <c r="O550" s="15">
        <v>1</v>
      </c>
      <c r="P550" s="16">
        <f t="shared" si="45"/>
        <v>3.0991735537190101E-3</v>
      </c>
      <c r="Q550" s="86" t="str">
        <f t="shared" si="46"/>
        <v>Low Then 10%</v>
      </c>
      <c r="R550" s="86" t="str">
        <f t="shared" si="47"/>
        <v>Low Then 20%</v>
      </c>
    </row>
    <row r="551" spans="1:18" ht="15" customHeight="1">
      <c r="A551" s="86" t="s">
        <v>23</v>
      </c>
      <c r="B551" s="7" t="s">
        <v>24</v>
      </c>
      <c r="C551" s="6" t="s">
        <v>1478</v>
      </c>
      <c r="D551" s="6" t="s">
        <v>1479</v>
      </c>
      <c r="E551" s="6" t="s">
        <v>3</v>
      </c>
      <c r="F551" s="6" t="s">
        <v>22</v>
      </c>
      <c r="G551" s="6" t="s">
        <v>23</v>
      </c>
      <c r="H551" s="6" t="s">
        <v>24</v>
      </c>
      <c r="I551" s="6" t="s">
        <v>1449</v>
      </c>
      <c r="J551" s="12">
        <v>198</v>
      </c>
      <c r="K551" s="12">
        <f t="shared" si="43"/>
        <v>174.24</v>
      </c>
      <c r="L551" s="13">
        <v>0</v>
      </c>
      <c r="M551" s="13">
        <v>1.34</v>
      </c>
      <c r="N551" s="14">
        <f t="shared" si="44"/>
        <v>23.76</v>
      </c>
      <c r="O551" s="15">
        <v>9</v>
      </c>
      <c r="P551" s="16">
        <f t="shared" si="45"/>
        <v>7.6905417814508697E-3</v>
      </c>
      <c r="Q551" s="86" t="str">
        <f t="shared" si="46"/>
        <v>Low Then 10%</v>
      </c>
      <c r="R551" s="86" t="str">
        <f t="shared" si="47"/>
        <v>Low Then 20%</v>
      </c>
    </row>
    <row r="552" spans="1:18" ht="15" customHeight="1">
      <c r="A552" s="86" t="s">
        <v>23</v>
      </c>
      <c r="B552" s="7" t="s">
        <v>24</v>
      </c>
      <c r="C552" s="6" t="s">
        <v>1480</v>
      </c>
      <c r="D552" s="6" t="s">
        <v>1481</v>
      </c>
      <c r="E552" s="6" t="s">
        <v>3</v>
      </c>
      <c r="F552" s="6" t="s">
        <v>22</v>
      </c>
      <c r="G552" s="6" t="s">
        <v>23</v>
      </c>
      <c r="H552" s="6" t="s">
        <v>24</v>
      </c>
      <c r="I552" s="6" t="s">
        <v>1449</v>
      </c>
      <c r="J552" s="12">
        <v>264</v>
      </c>
      <c r="K552" s="12">
        <f t="shared" si="43"/>
        <v>233.376</v>
      </c>
      <c r="L552" s="13">
        <v>8.8000000000000007</v>
      </c>
      <c r="M552" s="13">
        <v>2.0699999999999998</v>
      </c>
      <c r="N552" s="14">
        <f t="shared" si="44"/>
        <v>30.623999999999999</v>
      </c>
      <c r="O552" s="15">
        <v>12</v>
      </c>
      <c r="P552" s="16">
        <f t="shared" si="45"/>
        <v>8.8698066639243105E-3</v>
      </c>
      <c r="Q552" s="86" t="str">
        <f t="shared" si="46"/>
        <v>Low Then 10%</v>
      </c>
      <c r="R552" s="86" t="str">
        <f t="shared" si="47"/>
        <v>Low Then 20%</v>
      </c>
    </row>
    <row r="553" spans="1:18" ht="15" customHeight="1">
      <c r="A553" s="86" t="s">
        <v>23</v>
      </c>
      <c r="B553" s="7" t="s">
        <v>24</v>
      </c>
      <c r="C553" s="6" t="s">
        <v>1482</v>
      </c>
      <c r="D553" s="6" t="s">
        <v>1483</v>
      </c>
      <c r="E553" s="6" t="s">
        <v>3</v>
      </c>
      <c r="F553" s="6" t="s">
        <v>22</v>
      </c>
      <c r="G553" s="6" t="s">
        <v>23</v>
      </c>
      <c r="H553" s="6" t="s">
        <v>24</v>
      </c>
      <c r="I553" s="6" t="s">
        <v>137</v>
      </c>
      <c r="J553" s="12">
        <v>25746</v>
      </c>
      <c r="K553" s="12">
        <f t="shared" si="43"/>
        <v>22660.3704</v>
      </c>
      <c r="L553" s="13">
        <v>32.42</v>
      </c>
      <c r="M553" s="13">
        <v>3371.5</v>
      </c>
      <c r="N553" s="14">
        <f t="shared" si="44"/>
        <v>3085.6296000000002</v>
      </c>
      <c r="O553" s="15">
        <v>613</v>
      </c>
      <c r="P553" s="16">
        <f t="shared" si="45"/>
        <v>0.148783975746486</v>
      </c>
      <c r="Q553" s="86" t="str">
        <f t="shared" si="46"/>
        <v>High then 10%</v>
      </c>
      <c r="R553" s="86" t="str">
        <f t="shared" si="47"/>
        <v>Low Then 20%</v>
      </c>
    </row>
    <row r="554" spans="1:18" ht="15" customHeight="1">
      <c r="A554" s="86" t="s">
        <v>23</v>
      </c>
      <c r="B554" s="7" t="s">
        <v>24</v>
      </c>
      <c r="C554" s="6" t="s">
        <v>1484</v>
      </c>
      <c r="D554" s="6" t="s">
        <v>1485</v>
      </c>
      <c r="E554" s="6" t="s">
        <v>3</v>
      </c>
      <c r="F554" s="6" t="s">
        <v>22</v>
      </c>
      <c r="G554" s="6" t="s">
        <v>23</v>
      </c>
      <c r="H554" s="6" t="s">
        <v>24</v>
      </c>
      <c r="I554" s="6" t="s">
        <v>137</v>
      </c>
      <c r="J554" s="12">
        <v>2112</v>
      </c>
      <c r="K554" s="12">
        <f t="shared" si="43"/>
        <v>1858.56</v>
      </c>
      <c r="L554" s="13">
        <v>0</v>
      </c>
      <c r="M554" s="13">
        <v>242.00116666666699</v>
      </c>
      <c r="N554" s="14">
        <f t="shared" si="44"/>
        <v>253.44</v>
      </c>
      <c r="O554" s="15">
        <v>66</v>
      </c>
      <c r="P554" s="16">
        <f t="shared" si="45"/>
        <v>0.13020896105945801</v>
      </c>
      <c r="Q554" s="86" t="str">
        <f t="shared" si="46"/>
        <v>High then 10%</v>
      </c>
      <c r="R554" s="86" t="str">
        <f t="shared" si="47"/>
        <v>Low Then 20%</v>
      </c>
    </row>
    <row r="555" spans="1:18" ht="15" customHeight="1">
      <c r="A555" s="86" t="s">
        <v>23</v>
      </c>
      <c r="B555" s="7" t="s">
        <v>24</v>
      </c>
      <c r="C555" s="6" t="s">
        <v>1486</v>
      </c>
      <c r="D555" s="6" t="s">
        <v>1487</v>
      </c>
      <c r="E555" s="6" t="s">
        <v>3</v>
      </c>
      <c r="F555" s="6" t="s">
        <v>22</v>
      </c>
      <c r="G555" s="6" t="s">
        <v>23</v>
      </c>
      <c r="H555" s="6" t="s">
        <v>24</v>
      </c>
      <c r="I555" s="6" t="s">
        <v>137</v>
      </c>
      <c r="J555" s="12">
        <v>6510</v>
      </c>
      <c r="K555" s="12">
        <f t="shared" si="43"/>
        <v>5728.8</v>
      </c>
      <c r="L555" s="13">
        <v>0</v>
      </c>
      <c r="M555" s="13">
        <v>865.41666666666595</v>
      </c>
      <c r="N555" s="14">
        <f t="shared" si="44"/>
        <v>781.2</v>
      </c>
      <c r="O555" s="15">
        <v>155</v>
      </c>
      <c r="P555" s="16">
        <f t="shared" si="45"/>
        <v>0.15106421356421301</v>
      </c>
      <c r="Q555" s="86" t="str">
        <f t="shared" si="46"/>
        <v>High then 10%</v>
      </c>
      <c r="R555" s="86" t="str">
        <f t="shared" si="47"/>
        <v>Low Then 20%</v>
      </c>
    </row>
    <row r="556" spans="1:18" ht="15" customHeight="1">
      <c r="A556" s="86" t="s">
        <v>23</v>
      </c>
      <c r="B556" s="7" t="s">
        <v>24</v>
      </c>
      <c r="C556" s="6" t="s">
        <v>1488</v>
      </c>
      <c r="D556" s="6" t="s">
        <v>1489</v>
      </c>
      <c r="E556" s="6" t="s">
        <v>3</v>
      </c>
      <c r="F556" s="6" t="s">
        <v>22</v>
      </c>
      <c r="G556" s="6" t="s">
        <v>23</v>
      </c>
      <c r="H556" s="6" t="s">
        <v>24</v>
      </c>
      <c r="I556" s="6" t="s">
        <v>137</v>
      </c>
      <c r="J556" s="12">
        <v>1600</v>
      </c>
      <c r="K556" s="12">
        <f t="shared" si="43"/>
        <v>1408</v>
      </c>
      <c r="L556" s="13">
        <v>0</v>
      </c>
      <c r="M556" s="13">
        <v>206.24166666666699</v>
      </c>
      <c r="N556" s="14">
        <f t="shared" si="44"/>
        <v>192</v>
      </c>
      <c r="O556" s="15">
        <v>50</v>
      </c>
      <c r="P556" s="16">
        <f t="shared" si="45"/>
        <v>0.146478456439394</v>
      </c>
      <c r="Q556" s="86" t="str">
        <f t="shared" si="46"/>
        <v>High then 10%</v>
      </c>
      <c r="R556" s="86" t="str">
        <f t="shared" si="47"/>
        <v>Low Then 20%</v>
      </c>
    </row>
    <row r="557" spans="1:18" ht="15" customHeight="1">
      <c r="A557" s="6" t="s">
        <v>16</v>
      </c>
      <c r="B557" s="87" t="s">
        <v>1949</v>
      </c>
      <c r="C557" s="6" t="s">
        <v>1490</v>
      </c>
      <c r="D557" s="6" t="s">
        <v>1491</v>
      </c>
      <c r="E557" s="6" t="s">
        <v>3</v>
      </c>
      <c r="F557" s="6" t="s">
        <v>16</v>
      </c>
      <c r="G557" s="6" t="s">
        <v>17</v>
      </c>
      <c r="H557" s="6" t="s">
        <v>226</v>
      </c>
      <c r="I557" s="6" t="s">
        <v>230</v>
      </c>
      <c r="J557" s="12">
        <v>6390</v>
      </c>
      <c r="K557" s="12">
        <f t="shared" si="43"/>
        <v>5631.7619999999997</v>
      </c>
      <c r="L557" s="13">
        <v>71.349999999999994</v>
      </c>
      <c r="M557" s="13">
        <v>1119.52</v>
      </c>
      <c r="N557" s="14">
        <f t="shared" si="44"/>
        <v>758.23800000000006</v>
      </c>
      <c r="O557" s="15">
        <v>426</v>
      </c>
      <c r="P557" s="16">
        <f t="shared" si="45"/>
        <v>0.19878680952781699</v>
      </c>
      <c r="Q557" s="86" t="str">
        <f t="shared" si="46"/>
        <v>High then 10%</v>
      </c>
      <c r="R557" s="86" t="str">
        <f t="shared" si="47"/>
        <v>Low Then 20%</v>
      </c>
    </row>
    <row r="558" spans="1:18" ht="15" customHeight="1">
      <c r="A558" s="6" t="s">
        <v>16</v>
      </c>
      <c r="B558" s="87" t="s">
        <v>1949</v>
      </c>
      <c r="C558" s="6" t="s">
        <v>1492</v>
      </c>
      <c r="D558" s="6" t="s">
        <v>1493</v>
      </c>
      <c r="E558" s="6" t="s">
        <v>3</v>
      </c>
      <c r="F558" s="6" t="s">
        <v>16</v>
      </c>
      <c r="G558" s="6" t="s">
        <v>17</v>
      </c>
      <c r="H558" s="6" t="s">
        <v>226</v>
      </c>
      <c r="I558" s="6" t="s">
        <v>230</v>
      </c>
      <c r="J558" s="12">
        <v>2250</v>
      </c>
      <c r="K558" s="12">
        <f t="shared" si="43"/>
        <v>1980.5976000000001</v>
      </c>
      <c r="L558" s="13">
        <v>4.9800000000000004</v>
      </c>
      <c r="M558" s="13">
        <v>123.33</v>
      </c>
      <c r="N558" s="14">
        <f t="shared" si="44"/>
        <v>269.4024</v>
      </c>
      <c r="O558" s="15">
        <v>45</v>
      </c>
      <c r="P558" s="16">
        <f t="shared" si="45"/>
        <v>6.2269084845907097E-2</v>
      </c>
      <c r="Q558" s="86" t="str">
        <f t="shared" si="46"/>
        <v>Low Then 10%</v>
      </c>
      <c r="R558" s="86" t="str">
        <f t="shared" si="47"/>
        <v>Low Then 20%</v>
      </c>
    </row>
    <row r="559" spans="1:18" ht="15" customHeight="1">
      <c r="A559" s="6" t="s">
        <v>16</v>
      </c>
      <c r="B559" s="87" t="s">
        <v>1949</v>
      </c>
      <c r="C559" s="6" t="s">
        <v>1494</v>
      </c>
      <c r="D559" s="6" t="s">
        <v>1495</v>
      </c>
      <c r="E559" s="6" t="s">
        <v>3</v>
      </c>
      <c r="F559" s="6" t="s">
        <v>16</v>
      </c>
      <c r="G559" s="6" t="s">
        <v>17</v>
      </c>
      <c r="H559" s="6" t="s">
        <v>226</v>
      </c>
      <c r="I559" s="6" t="s">
        <v>227</v>
      </c>
      <c r="J559" s="12">
        <v>2340</v>
      </c>
      <c r="K559" s="12">
        <f t="shared" si="43"/>
        <v>2059.4027999999998</v>
      </c>
      <c r="L559" s="13">
        <v>1.69</v>
      </c>
      <c r="M559" s="13">
        <v>402.55</v>
      </c>
      <c r="N559" s="14">
        <f t="shared" si="44"/>
        <v>280.59719999999999</v>
      </c>
      <c r="O559" s="15">
        <v>234</v>
      </c>
      <c r="P559" s="16">
        <f t="shared" si="45"/>
        <v>0.19546928847528</v>
      </c>
      <c r="Q559" s="86" t="str">
        <f t="shared" si="46"/>
        <v>High then 10%</v>
      </c>
      <c r="R559" s="86" t="str">
        <f t="shared" si="47"/>
        <v>Low Then 20%</v>
      </c>
    </row>
    <row r="560" spans="1:18" ht="15" customHeight="1">
      <c r="A560" s="6" t="s">
        <v>16</v>
      </c>
      <c r="B560" s="87" t="s">
        <v>1949</v>
      </c>
      <c r="C560" s="6" t="s">
        <v>1496</v>
      </c>
      <c r="D560" s="6" t="s">
        <v>1497</v>
      </c>
      <c r="E560" s="6" t="s">
        <v>3</v>
      </c>
      <c r="F560" s="6" t="s">
        <v>16</v>
      </c>
      <c r="G560" s="6" t="s">
        <v>17</v>
      </c>
      <c r="H560" s="6" t="s">
        <v>226</v>
      </c>
      <c r="I560" s="6" t="s">
        <v>227</v>
      </c>
      <c r="J560" s="12">
        <v>490</v>
      </c>
      <c r="K560" s="12">
        <f t="shared" si="43"/>
        <v>431.30079999999998</v>
      </c>
      <c r="L560" s="13">
        <v>0.84</v>
      </c>
      <c r="M560" s="13">
        <v>108.7</v>
      </c>
      <c r="N560" s="14">
        <f t="shared" si="44"/>
        <v>58.699199999999998</v>
      </c>
      <c r="O560" s="15">
        <v>49</v>
      </c>
      <c r="P560" s="16">
        <f t="shared" si="45"/>
        <v>0.25202828281329398</v>
      </c>
      <c r="Q560" s="86" t="str">
        <f t="shared" si="46"/>
        <v>High then 10%</v>
      </c>
      <c r="R560" s="86" t="str">
        <f t="shared" si="47"/>
        <v>High Then 20%</v>
      </c>
    </row>
    <row r="561" spans="1:18" ht="15" customHeight="1">
      <c r="A561" s="6" t="s">
        <v>16</v>
      </c>
      <c r="B561" s="87" t="s">
        <v>1949</v>
      </c>
      <c r="C561" s="6" t="s">
        <v>1498</v>
      </c>
      <c r="D561" s="6" t="s">
        <v>1499</v>
      </c>
      <c r="E561" s="6" t="s">
        <v>3</v>
      </c>
      <c r="F561" s="6" t="s">
        <v>16</v>
      </c>
      <c r="G561" s="6" t="s">
        <v>17</v>
      </c>
      <c r="H561" s="6" t="s">
        <v>226</v>
      </c>
      <c r="I561" s="6" t="s">
        <v>227</v>
      </c>
      <c r="J561" s="12">
        <v>2798</v>
      </c>
      <c r="K561" s="12">
        <f t="shared" si="43"/>
        <v>2467.6723999999999</v>
      </c>
      <c r="L561" s="13">
        <v>45.27</v>
      </c>
      <c r="M561" s="13">
        <v>545.48</v>
      </c>
      <c r="N561" s="14">
        <f t="shared" si="44"/>
        <v>330.32760000000002</v>
      </c>
      <c r="O561" s="15">
        <v>257</v>
      </c>
      <c r="P561" s="16">
        <f t="shared" si="45"/>
        <v>0.221050411715915</v>
      </c>
      <c r="Q561" s="86" t="str">
        <f t="shared" si="46"/>
        <v>High then 10%</v>
      </c>
      <c r="R561" s="86" t="str">
        <f t="shared" si="47"/>
        <v>High Then 20%</v>
      </c>
    </row>
    <row r="562" spans="1:18" ht="15" customHeight="1">
      <c r="A562" s="6" t="s">
        <v>16</v>
      </c>
      <c r="B562" s="87" t="s">
        <v>1949</v>
      </c>
      <c r="C562" s="6" t="s">
        <v>1500</v>
      </c>
      <c r="D562" s="6" t="s">
        <v>1501</v>
      </c>
      <c r="E562" s="6" t="s">
        <v>3</v>
      </c>
      <c r="F562" s="6" t="s">
        <v>16</v>
      </c>
      <c r="G562" s="6" t="s">
        <v>17</v>
      </c>
      <c r="H562" s="6" t="s">
        <v>226</v>
      </c>
      <c r="I562" s="6" t="s">
        <v>227</v>
      </c>
      <c r="J562" s="12">
        <v>2416</v>
      </c>
      <c r="K562" s="12">
        <f t="shared" si="43"/>
        <v>2126.4268000000002</v>
      </c>
      <c r="L562" s="13">
        <v>2.89</v>
      </c>
      <c r="M562" s="13">
        <v>564.63</v>
      </c>
      <c r="N562" s="14">
        <f t="shared" si="44"/>
        <v>289.57319999999999</v>
      </c>
      <c r="O562" s="15">
        <v>156</v>
      </c>
      <c r="P562" s="16">
        <f t="shared" si="45"/>
        <v>0.26552994911463701</v>
      </c>
      <c r="Q562" s="86" t="str">
        <f t="shared" si="46"/>
        <v>High then 10%</v>
      </c>
      <c r="R562" s="86" t="str">
        <f t="shared" si="47"/>
        <v>High Then 20%</v>
      </c>
    </row>
    <row r="563" spans="1:18" ht="15" customHeight="1">
      <c r="A563" s="6" t="s">
        <v>16</v>
      </c>
      <c r="B563" s="87" t="s">
        <v>1949</v>
      </c>
      <c r="C563" s="6" t="s">
        <v>1502</v>
      </c>
      <c r="D563" s="6" t="s">
        <v>1503</v>
      </c>
      <c r="E563" s="6" t="s">
        <v>3</v>
      </c>
      <c r="F563" s="6" t="s">
        <v>16</v>
      </c>
      <c r="G563" s="6" t="s">
        <v>17</v>
      </c>
      <c r="H563" s="6" t="s">
        <v>226</v>
      </c>
      <c r="I563" s="6" t="s">
        <v>227</v>
      </c>
      <c r="J563" s="12">
        <v>2400</v>
      </c>
      <c r="K563" s="12">
        <f t="shared" si="43"/>
        <v>2112.1415999999999</v>
      </c>
      <c r="L563" s="13">
        <v>1.18</v>
      </c>
      <c r="M563" s="13">
        <v>523.76</v>
      </c>
      <c r="N563" s="14">
        <f t="shared" si="44"/>
        <v>287.85840000000002</v>
      </c>
      <c r="O563" s="15">
        <v>80</v>
      </c>
      <c r="P563" s="16">
        <f t="shared" si="45"/>
        <v>0.24797579859229099</v>
      </c>
      <c r="Q563" s="86" t="str">
        <f t="shared" si="46"/>
        <v>High then 10%</v>
      </c>
      <c r="R563" s="86" t="str">
        <f t="shared" si="47"/>
        <v>High Then 20%</v>
      </c>
    </row>
    <row r="564" spans="1:18" ht="15" customHeight="1">
      <c r="A564" s="6" t="s">
        <v>16</v>
      </c>
      <c r="B564" s="87" t="s">
        <v>1949</v>
      </c>
      <c r="C564" s="6" t="s">
        <v>1504</v>
      </c>
      <c r="D564" s="6" t="s">
        <v>1505</v>
      </c>
      <c r="E564" s="6" t="s">
        <v>3</v>
      </c>
      <c r="F564" s="6" t="s">
        <v>16</v>
      </c>
      <c r="G564" s="6" t="s">
        <v>17</v>
      </c>
      <c r="H564" s="6" t="s">
        <v>226</v>
      </c>
      <c r="I564" s="6" t="s">
        <v>227</v>
      </c>
      <c r="J564" s="12">
        <v>795</v>
      </c>
      <c r="K564" s="12">
        <f t="shared" si="43"/>
        <v>705.24599999999998</v>
      </c>
      <c r="L564" s="13">
        <v>47.05</v>
      </c>
      <c r="M564" s="13">
        <v>255.65</v>
      </c>
      <c r="N564" s="14">
        <f t="shared" si="44"/>
        <v>89.754000000000005</v>
      </c>
      <c r="O564" s="15">
        <v>53</v>
      </c>
      <c r="P564" s="16">
        <f t="shared" si="45"/>
        <v>0.36249762494221899</v>
      </c>
      <c r="Q564" s="86" t="str">
        <f t="shared" si="46"/>
        <v>High then 10%</v>
      </c>
      <c r="R564" s="86" t="str">
        <f t="shared" si="47"/>
        <v>High Then 20%</v>
      </c>
    </row>
    <row r="565" spans="1:18" ht="15" customHeight="1">
      <c r="A565" s="6" t="s">
        <v>16</v>
      </c>
      <c r="B565" s="87" t="s">
        <v>1949</v>
      </c>
      <c r="C565" s="6" t="s">
        <v>1506</v>
      </c>
      <c r="D565" s="6" t="s">
        <v>1507</v>
      </c>
      <c r="E565" s="6" t="s">
        <v>3</v>
      </c>
      <c r="F565" s="6" t="s">
        <v>16</v>
      </c>
      <c r="G565" s="6" t="s">
        <v>17</v>
      </c>
      <c r="H565" s="6" t="s">
        <v>226</v>
      </c>
      <c r="I565" s="6" t="s">
        <v>227</v>
      </c>
      <c r="J565" s="12">
        <v>772</v>
      </c>
      <c r="K565" s="12">
        <f t="shared" si="43"/>
        <v>680.38840000000005</v>
      </c>
      <c r="L565" s="13">
        <v>8.57</v>
      </c>
      <c r="M565" s="13">
        <v>124.15</v>
      </c>
      <c r="N565" s="14">
        <f t="shared" si="44"/>
        <v>91.611599999999996</v>
      </c>
      <c r="O565" s="15">
        <v>38.6</v>
      </c>
      <c r="P565" s="16">
        <f t="shared" si="45"/>
        <v>0.182469307236866</v>
      </c>
      <c r="Q565" s="86" t="str">
        <f t="shared" si="46"/>
        <v>High then 10%</v>
      </c>
      <c r="R565" s="86" t="str">
        <f t="shared" si="47"/>
        <v>Low Then 20%</v>
      </c>
    </row>
    <row r="566" spans="1:18" ht="15" customHeight="1">
      <c r="A566" s="6" t="s">
        <v>16</v>
      </c>
      <c r="B566" s="87" t="s">
        <v>1949</v>
      </c>
      <c r="C566" s="6" t="s">
        <v>1508</v>
      </c>
      <c r="D566" s="6" t="s">
        <v>1509</v>
      </c>
      <c r="E566" s="6" t="s">
        <v>3</v>
      </c>
      <c r="F566" s="6" t="s">
        <v>16</v>
      </c>
      <c r="G566" s="6" t="s">
        <v>17</v>
      </c>
      <c r="H566" s="6" t="s">
        <v>226</v>
      </c>
      <c r="I566" s="6" t="s">
        <v>227</v>
      </c>
      <c r="J566" s="12">
        <v>940</v>
      </c>
      <c r="K566" s="12">
        <f t="shared" si="43"/>
        <v>832.51840000000004</v>
      </c>
      <c r="L566" s="13">
        <v>44.32</v>
      </c>
      <c r="M566" s="13">
        <v>251.75</v>
      </c>
      <c r="N566" s="14">
        <f t="shared" si="44"/>
        <v>107.4816</v>
      </c>
      <c r="O566" s="15">
        <v>47</v>
      </c>
      <c r="P566" s="16">
        <f t="shared" si="45"/>
        <v>0.30239571882135002</v>
      </c>
      <c r="Q566" s="86" t="str">
        <f t="shared" si="46"/>
        <v>High then 10%</v>
      </c>
      <c r="R566" s="86" t="str">
        <f t="shared" si="47"/>
        <v>High Then 20%</v>
      </c>
    </row>
    <row r="567" spans="1:18" ht="15" customHeight="1">
      <c r="A567" s="6" t="s">
        <v>16</v>
      </c>
      <c r="B567" s="87" t="s">
        <v>1949</v>
      </c>
      <c r="C567" s="6" t="s">
        <v>1510</v>
      </c>
      <c r="D567" s="6" t="s">
        <v>1511</v>
      </c>
      <c r="E567" s="6" t="s">
        <v>3</v>
      </c>
      <c r="F567" s="6" t="s">
        <v>16</v>
      </c>
      <c r="G567" s="6" t="s">
        <v>17</v>
      </c>
      <c r="H567" s="6" t="s">
        <v>226</v>
      </c>
      <c r="I567" s="6" t="s">
        <v>227</v>
      </c>
      <c r="J567" s="12">
        <v>2152</v>
      </c>
      <c r="K567" s="12">
        <f t="shared" si="43"/>
        <v>1898.2588000000001</v>
      </c>
      <c r="L567" s="13">
        <v>37.49</v>
      </c>
      <c r="M567" s="13">
        <v>491.8</v>
      </c>
      <c r="N567" s="14">
        <f t="shared" si="44"/>
        <v>253.74119999999999</v>
      </c>
      <c r="O567" s="15">
        <v>107.6</v>
      </c>
      <c r="P567" s="16">
        <f t="shared" si="45"/>
        <v>0.259079531199855</v>
      </c>
      <c r="Q567" s="86" t="str">
        <f t="shared" si="46"/>
        <v>High then 10%</v>
      </c>
      <c r="R567" s="86" t="str">
        <f t="shared" si="47"/>
        <v>High Then 20%</v>
      </c>
    </row>
    <row r="568" spans="1:18" ht="15" customHeight="1">
      <c r="A568" s="6" t="s">
        <v>16</v>
      </c>
      <c r="B568" s="87" t="s">
        <v>1949</v>
      </c>
      <c r="C568" s="6" t="s">
        <v>1512</v>
      </c>
      <c r="D568" s="6" t="s">
        <v>1513</v>
      </c>
      <c r="E568" s="6" t="s">
        <v>3</v>
      </c>
      <c r="F568" s="6" t="s">
        <v>16</v>
      </c>
      <c r="G568" s="6" t="s">
        <v>17</v>
      </c>
      <c r="H568" s="6" t="s">
        <v>226</v>
      </c>
      <c r="I568" s="6" t="s">
        <v>227</v>
      </c>
      <c r="J568" s="12">
        <v>30</v>
      </c>
      <c r="K568" s="12">
        <f t="shared" si="43"/>
        <v>26.4</v>
      </c>
      <c r="L568" s="13">
        <v>0</v>
      </c>
      <c r="M568" s="13">
        <v>2.76</v>
      </c>
      <c r="N568" s="14">
        <f t="shared" si="44"/>
        <v>3.6</v>
      </c>
      <c r="O568" s="15">
        <v>1</v>
      </c>
      <c r="P568" s="16">
        <f t="shared" si="45"/>
        <v>0.104545454545455</v>
      </c>
      <c r="Q568" s="86" t="str">
        <f t="shared" si="46"/>
        <v>High then 10%</v>
      </c>
      <c r="R568" s="86" t="str">
        <f t="shared" si="47"/>
        <v>Low Then 20%</v>
      </c>
    </row>
    <row r="569" spans="1:18" ht="15" customHeight="1">
      <c r="A569" s="6" t="s">
        <v>156</v>
      </c>
      <c r="B569" s="7" t="s">
        <v>165</v>
      </c>
      <c r="C569" s="6" t="s">
        <v>1514</v>
      </c>
      <c r="D569" s="6" t="s">
        <v>1515</v>
      </c>
      <c r="E569" s="6" t="s">
        <v>3</v>
      </c>
      <c r="F569" s="6" t="s">
        <v>16</v>
      </c>
      <c r="G569" s="6" t="s">
        <v>17</v>
      </c>
      <c r="H569" s="6" t="s">
        <v>165</v>
      </c>
      <c r="I569" s="6" t="s">
        <v>841</v>
      </c>
      <c r="J569" s="12">
        <v>5500</v>
      </c>
      <c r="K569" s="12">
        <f t="shared" si="43"/>
        <v>4841.1004000000003</v>
      </c>
      <c r="L569" s="13">
        <v>9.17</v>
      </c>
      <c r="M569" s="13">
        <v>891.57249999999999</v>
      </c>
      <c r="N569" s="14">
        <f t="shared" si="44"/>
        <v>658.89959999999996</v>
      </c>
      <c r="O569" s="15">
        <v>22</v>
      </c>
      <c r="P569" s="16">
        <f t="shared" si="45"/>
        <v>0.18416732278471201</v>
      </c>
      <c r="Q569" s="86" t="str">
        <f t="shared" si="46"/>
        <v>High then 10%</v>
      </c>
      <c r="R569" s="86" t="str">
        <f t="shared" si="47"/>
        <v>Low Then 20%</v>
      </c>
    </row>
    <row r="570" spans="1:18" ht="15" customHeight="1">
      <c r="A570" s="6" t="s">
        <v>156</v>
      </c>
      <c r="B570" s="7" t="s">
        <v>165</v>
      </c>
      <c r="C570" s="8" t="s">
        <v>1514</v>
      </c>
      <c r="D570" s="8" t="s">
        <v>1515</v>
      </c>
      <c r="E570" s="8" t="s">
        <v>3</v>
      </c>
      <c r="F570" s="6" t="s">
        <v>16</v>
      </c>
      <c r="G570" s="6" t="s">
        <v>156</v>
      </c>
      <c r="H570" s="6" t="s">
        <v>165</v>
      </c>
      <c r="I570" s="6" t="s">
        <v>841</v>
      </c>
      <c r="J570" s="12">
        <v>1250</v>
      </c>
      <c r="K570" s="12">
        <f t="shared" si="43"/>
        <v>1118.8699999999999</v>
      </c>
      <c r="L570" s="13">
        <v>157.25</v>
      </c>
      <c r="M570" s="13">
        <v>213.65</v>
      </c>
      <c r="N570" s="14">
        <f t="shared" si="44"/>
        <v>131.13</v>
      </c>
      <c r="O570" s="15">
        <v>5</v>
      </c>
      <c r="P570" s="16">
        <f t="shared" si="45"/>
        <v>0.190951585081377</v>
      </c>
      <c r="Q570" s="86" t="str">
        <f t="shared" si="46"/>
        <v>High then 10%</v>
      </c>
      <c r="R570" s="86" t="str">
        <f t="shared" si="47"/>
        <v>Low Then 20%</v>
      </c>
    </row>
    <row r="571" spans="1:18" ht="15" customHeight="1">
      <c r="A571" s="6" t="s">
        <v>16</v>
      </c>
      <c r="B571" s="87" t="s">
        <v>1949</v>
      </c>
      <c r="C571" s="6" t="s">
        <v>1516</v>
      </c>
      <c r="D571" s="6" t="s">
        <v>1517</v>
      </c>
      <c r="E571" s="6" t="s">
        <v>3</v>
      </c>
      <c r="F571" s="6" t="s">
        <v>16</v>
      </c>
      <c r="G571" s="6" t="s">
        <v>17</v>
      </c>
      <c r="H571" s="6" t="s">
        <v>226</v>
      </c>
      <c r="I571" s="6" t="s">
        <v>841</v>
      </c>
      <c r="J571" s="12">
        <v>5178</v>
      </c>
      <c r="K571" s="12">
        <f t="shared" si="43"/>
        <v>4557.9084000000003</v>
      </c>
      <c r="L571" s="13">
        <v>10.57</v>
      </c>
      <c r="M571" s="13">
        <v>1076.75</v>
      </c>
      <c r="N571" s="14">
        <f t="shared" si="44"/>
        <v>620.09159999999997</v>
      </c>
      <c r="O571" s="15">
        <v>21.68</v>
      </c>
      <c r="P571" s="16">
        <f t="shared" si="45"/>
        <v>0.236237744488239</v>
      </c>
      <c r="Q571" s="86" t="str">
        <f t="shared" si="46"/>
        <v>High then 10%</v>
      </c>
      <c r="R571" s="86" t="str">
        <f t="shared" si="47"/>
        <v>High Then 20%</v>
      </c>
    </row>
    <row r="572" spans="1:18" ht="15" customHeight="1">
      <c r="A572" s="6" t="s">
        <v>16</v>
      </c>
      <c r="B572" s="87" t="s">
        <v>1949</v>
      </c>
      <c r="C572" s="6" t="s">
        <v>1518</v>
      </c>
      <c r="D572" s="6" t="s">
        <v>1519</v>
      </c>
      <c r="E572" s="6" t="s">
        <v>3</v>
      </c>
      <c r="F572" s="6" t="s">
        <v>16</v>
      </c>
      <c r="G572" s="6" t="s">
        <v>17</v>
      </c>
      <c r="H572" s="6" t="s">
        <v>226</v>
      </c>
      <c r="I572" s="6" t="s">
        <v>233</v>
      </c>
      <c r="J572" s="12">
        <v>1200</v>
      </c>
      <c r="K572" s="12">
        <f t="shared" si="43"/>
        <v>1056</v>
      </c>
      <c r="L572" s="13">
        <v>0</v>
      </c>
      <c r="M572" s="13">
        <v>112.97</v>
      </c>
      <c r="N572" s="14">
        <f t="shared" si="44"/>
        <v>144</v>
      </c>
      <c r="O572" s="15">
        <v>6</v>
      </c>
      <c r="P572" s="16">
        <f t="shared" si="45"/>
        <v>0.106979166666667</v>
      </c>
      <c r="Q572" s="86" t="str">
        <f t="shared" si="46"/>
        <v>High then 10%</v>
      </c>
      <c r="R572" s="86" t="str">
        <f t="shared" si="47"/>
        <v>Low Then 20%</v>
      </c>
    </row>
    <row r="573" spans="1:18" ht="15" customHeight="1">
      <c r="A573" s="6" t="s">
        <v>16</v>
      </c>
      <c r="B573" s="87" t="s">
        <v>1949</v>
      </c>
      <c r="C573" s="6" t="s">
        <v>1520</v>
      </c>
      <c r="D573" s="6" t="s">
        <v>1521</v>
      </c>
      <c r="E573" s="6" t="s">
        <v>3</v>
      </c>
      <c r="F573" s="6" t="s">
        <v>16</v>
      </c>
      <c r="G573" s="6" t="s">
        <v>17</v>
      </c>
      <c r="H573" s="6" t="s">
        <v>226</v>
      </c>
      <c r="I573" s="6" t="s">
        <v>233</v>
      </c>
      <c r="J573" s="12">
        <v>345</v>
      </c>
      <c r="K573" s="12">
        <f t="shared" si="43"/>
        <v>303.60000000000002</v>
      </c>
      <c r="L573" s="13">
        <v>0</v>
      </c>
      <c r="M573" s="13">
        <v>68.290000000000006</v>
      </c>
      <c r="N573" s="14">
        <f t="shared" si="44"/>
        <v>41.4</v>
      </c>
      <c r="O573" s="15">
        <v>3</v>
      </c>
      <c r="P573" s="16">
        <f t="shared" si="45"/>
        <v>0.22493412384716699</v>
      </c>
      <c r="Q573" s="86" t="str">
        <f t="shared" si="46"/>
        <v>High then 10%</v>
      </c>
      <c r="R573" s="86" t="str">
        <f t="shared" si="47"/>
        <v>High Then 20%</v>
      </c>
    </row>
    <row r="574" spans="1:18" ht="15" customHeight="1">
      <c r="A574" s="86" t="s">
        <v>17</v>
      </c>
      <c r="B574" s="87" t="s">
        <v>1948</v>
      </c>
      <c r="C574" s="6" t="s">
        <v>1522</v>
      </c>
      <c r="D574" s="6" t="s">
        <v>1523</v>
      </c>
      <c r="E574" s="6" t="s">
        <v>3</v>
      </c>
      <c r="F574" s="6" t="s">
        <v>16</v>
      </c>
      <c r="G574" s="6" t="s">
        <v>427</v>
      </c>
      <c r="H574" s="6" t="s">
        <v>18</v>
      </c>
      <c r="I574" s="6" t="s">
        <v>240</v>
      </c>
      <c r="J574" s="12">
        <v>1365</v>
      </c>
      <c r="K574" s="12">
        <f t="shared" si="43"/>
        <v>1201.71</v>
      </c>
      <c r="L574" s="13">
        <v>4.25</v>
      </c>
      <c r="M574" s="13">
        <v>234.79</v>
      </c>
      <c r="N574" s="14">
        <f t="shared" si="44"/>
        <v>163.29</v>
      </c>
      <c r="O574" s="15">
        <v>13</v>
      </c>
      <c r="P574" s="16">
        <f t="shared" si="45"/>
        <v>0.195379916951677</v>
      </c>
      <c r="Q574" s="86" t="str">
        <f t="shared" si="46"/>
        <v>High then 10%</v>
      </c>
      <c r="R574" s="86" t="str">
        <f t="shared" si="47"/>
        <v>Low Then 20%</v>
      </c>
    </row>
    <row r="575" spans="1:18" ht="15" customHeight="1">
      <c r="A575" s="6" t="s">
        <v>16</v>
      </c>
      <c r="B575" s="87" t="s">
        <v>1949</v>
      </c>
      <c r="C575" s="6" t="s">
        <v>1524</v>
      </c>
      <c r="D575" s="6" t="s">
        <v>1525</v>
      </c>
      <c r="E575" s="6" t="s">
        <v>3</v>
      </c>
      <c r="F575" s="6" t="s">
        <v>16</v>
      </c>
      <c r="G575" s="6" t="s">
        <v>17</v>
      </c>
      <c r="H575" s="6" t="s">
        <v>226</v>
      </c>
      <c r="I575" s="6" t="s">
        <v>233</v>
      </c>
      <c r="J575" s="12">
        <v>2640</v>
      </c>
      <c r="K575" s="12">
        <f t="shared" si="43"/>
        <v>2329.4856</v>
      </c>
      <c r="L575" s="13">
        <v>52.38</v>
      </c>
      <c r="M575" s="13">
        <v>731.89</v>
      </c>
      <c r="N575" s="14">
        <f t="shared" si="44"/>
        <v>310.51440000000002</v>
      </c>
      <c r="O575" s="15">
        <v>17.399999999999999</v>
      </c>
      <c r="P575" s="16">
        <f t="shared" si="45"/>
        <v>0.31418524330006598</v>
      </c>
      <c r="Q575" s="86" t="str">
        <f t="shared" si="46"/>
        <v>High then 10%</v>
      </c>
      <c r="R575" s="86" t="str">
        <f t="shared" si="47"/>
        <v>High Then 20%</v>
      </c>
    </row>
    <row r="576" spans="1:18" ht="15" customHeight="1">
      <c r="A576" s="6" t="s">
        <v>16</v>
      </c>
      <c r="B576" s="87" t="s">
        <v>1949</v>
      </c>
      <c r="C576" s="6" t="s">
        <v>1526</v>
      </c>
      <c r="D576" s="6" t="s">
        <v>1527</v>
      </c>
      <c r="E576" s="6" t="s">
        <v>3</v>
      </c>
      <c r="F576" s="6" t="s">
        <v>16</v>
      </c>
      <c r="G576" s="6" t="s">
        <v>17</v>
      </c>
      <c r="H576" s="6" t="s">
        <v>226</v>
      </c>
      <c r="I576" s="6" t="s">
        <v>233</v>
      </c>
      <c r="J576" s="12">
        <v>4440</v>
      </c>
      <c r="K576" s="12">
        <f t="shared" si="43"/>
        <v>3913.7195999999999</v>
      </c>
      <c r="L576" s="13">
        <v>54.33</v>
      </c>
      <c r="M576" s="13">
        <v>1636.28</v>
      </c>
      <c r="N576" s="14">
        <f t="shared" si="44"/>
        <v>526.28039999999999</v>
      </c>
      <c r="O576" s="15">
        <v>29.4</v>
      </c>
      <c r="P576" s="16">
        <f t="shared" si="45"/>
        <v>0.41808820437723698</v>
      </c>
      <c r="Q576" s="86" t="str">
        <f t="shared" si="46"/>
        <v>High then 10%</v>
      </c>
      <c r="R576" s="86" t="str">
        <f t="shared" si="47"/>
        <v>High Then 20%</v>
      </c>
    </row>
    <row r="577" spans="1:18" ht="15" customHeight="1">
      <c r="A577" s="6" t="s">
        <v>16</v>
      </c>
      <c r="B577" s="87" t="s">
        <v>1949</v>
      </c>
      <c r="C577" s="6" t="s">
        <v>1528</v>
      </c>
      <c r="D577" s="6" t="s">
        <v>1529</v>
      </c>
      <c r="E577" s="6" t="s">
        <v>3</v>
      </c>
      <c r="F577" s="6" t="s">
        <v>16</v>
      </c>
      <c r="G577" s="6" t="s">
        <v>17</v>
      </c>
      <c r="H577" s="6" t="s">
        <v>226</v>
      </c>
      <c r="I577" s="6" t="s">
        <v>233</v>
      </c>
      <c r="J577" s="12">
        <v>3125</v>
      </c>
      <c r="K577" s="12">
        <f t="shared" si="43"/>
        <v>2757.7939999999999</v>
      </c>
      <c r="L577" s="13">
        <v>64.95</v>
      </c>
      <c r="M577" s="13">
        <v>314.8</v>
      </c>
      <c r="N577" s="14">
        <f t="shared" si="44"/>
        <v>367.20600000000002</v>
      </c>
      <c r="O577" s="15">
        <v>25</v>
      </c>
      <c r="P577" s="16">
        <f t="shared" si="45"/>
        <v>0.114149207663807</v>
      </c>
      <c r="Q577" s="86" t="str">
        <f t="shared" si="46"/>
        <v>High then 10%</v>
      </c>
      <c r="R577" s="86" t="str">
        <f t="shared" si="47"/>
        <v>Low Then 20%</v>
      </c>
    </row>
    <row r="578" spans="1:18" ht="15" customHeight="1">
      <c r="A578" s="6" t="s">
        <v>16</v>
      </c>
      <c r="B578" s="87" t="s">
        <v>1949</v>
      </c>
      <c r="C578" s="6" t="s">
        <v>1530</v>
      </c>
      <c r="D578" s="6" t="s">
        <v>1531</v>
      </c>
      <c r="E578" s="6" t="s">
        <v>3</v>
      </c>
      <c r="F578" s="6" t="s">
        <v>16</v>
      </c>
      <c r="G578" s="6" t="s">
        <v>17</v>
      </c>
      <c r="H578" s="6" t="s">
        <v>226</v>
      </c>
      <c r="I578" s="6" t="s">
        <v>240</v>
      </c>
      <c r="J578" s="12">
        <v>4050</v>
      </c>
      <c r="K578" s="12">
        <f t="shared" si="43"/>
        <v>3570.5279999999998</v>
      </c>
      <c r="L578" s="13">
        <v>54.4</v>
      </c>
      <c r="M578" s="13">
        <v>515.17999999999995</v>
      </c>
      <c r="N578" s="14">
        <f t="shared" si="44"/>
        <v>479.47199999999998</v>
      </c>
      <c r="O578" s="15">
        <v>54</v>
      </c>
      <c r="P578" s="16">
        <f t="shared" si="45"/>
        <v>0.14428678335529099</v>
      </c>
      <c r="Q578" s="86" t="str">
        <f t="shared" si="46"/>
        <v>High then 10%</v>
      </c>
      <c r="R578" s="86" t="str">
        <f t="shared" si="47"/>
        <v>Low Then 20%</v>
      </c>
    </row>
    <row r="579" spans="1:18" ht="15" customHeight="1">
      <c r="A579" s="6" t="s">
        <v>16</v>
      </c>
      <c r="B579" s="87" t="s">
        <v>1949</v>
      </c>
      <c r="C579" s="6" t="s">
        <v>1532</v>
      </c>
      <c r="D579" s="6" t="s">
        <v>1533</v>
      </c>
      <c r="E579" s="6" t="s">
        <v>3</v>
      </c>
      <c r="F579" s="6" t="s">
        <v>16</v>
      </c>
      <c r="G579" s="6" t="s">
        <v>17</v>
      </c>
      <c r="H579" s="6" t="s">
        <v>226</v>
      </c>
      <c r="I579" s="6" t="s">
        <v>240</v>
      </c>
      <c r="J579" s="12">
        <v>1800</v>
      </c>
      <c r="K579" s="12">
        <f t="shared" ref="K579:K642" si="48">J579-N579</f>
        <v>1584.1487999999999</v>
      </c>
      <c r="L579" s="13">
        <v>1.24</v>
      </c>
      <c r="M579" s="13">
        <v>313.863333333333</v>
      </c>
      <c r="N579" s="14">
        <f t="shared" ref="N579:N642" si="49">(J579-L579)*12%</f>
        <v>215.85120000000001</v>
      </c>
      <c r="O579" s="15">
        <v>24</v>
      </c>
      <c r="P579" s="16">
        <f t="shared" ref="P579:P642" si="50">IFERROR(M579/K579,100%)</f>
        <v>0.198127431800178</v>
      </c>
      <c r="Q579" s="86" t="str">
        <f t="shared" ref="Q579:Q642" si="51">IF(P579&gt;10%,"High then 10%","Low Then 10%")</f>
        <v>High then 10%</v>
      </c>
      <c r="R579" s="86" t="str">
        <f t="shared" ref="R579:R642" si="52">IF(P579&gt;20%,"High Then 20%","Low Then 20%")</f>
        <v>Low Then 20%</v>
      </c>
    </row>
    <row r="580" spans="1:18" ht="15" customHeight="1">
      <c r="A580" s="6" t="s">
        <v>16</v>
      </c>
      <c r="B580" s="87" t="s">
        <v>1949</v>
      </c>
      <c r="C580" s="6" t="s">
        <v>1534</v>
      </c>
      <c r="D580" s="6" t="s">
        <v>1535</v>
      </c>
      <c r="E580" s="6" t="s">
        <v>3</v>
      </c>
      <c r="F580" s="6" t="s">
        <v>16</v>
      </c>
      <c r="G580" s="6" t="s">
        <v>17</v>
      </c>
      <c r="H580" s="6" t="s">
        <v>226</v>
      </c>
      <c r="I580" s="6" t="s">
        <v>240</v>
      </c>
      <c r="J580" s="12">
        <v>855</v>
      </c>
      <c r="K580" s="12">
        <f t="shared" si="48"/>
        <v>752.57280000000003</v>
      </c>
      <c r="L580" s="13">
        <v>1.44</v>
      </c>
      <c r="M580" s="13">
        <v>238.4</v>
      </c>
      <c r="N580" s="14">
        <f t="shared" si="49"/>
        <v>102.4272</v>
      </c>
      <c r="O580" s="15">
        <v>9</v>
      </c>
      <c r="P580" s="16">
        <f t="shared" si="50"/>
        <v>0.31677998460746898</v>
      </c>
      <c r="Q580" s="86" t="str">
        <f t="shared" si="51"/>
        <v>High then 10%</v>
      </c>
      <c r="R580" s="86" t="str">
        <f t="shared" si="52"/>
        <v>High Then 20%</v>
      </c>
    </row>
    <row r="581" spans="1:18" ht="15" customHeight="1">
      <c r="A581" s="6" t="s">
        <v>16</v>
      </c>
      <c r="B581" s="87" t="s">
        <v>1949</v>
      </c>
      <c r="C581" s="6" t="s">
        <v>1536</v>
      </c>
      <c r="D581" s="6" t="s">
        <v>1537</v>
      </c>
      <c r="E581" s="6" t="s">
        <v>3</v>
      </c>
      <c r="F581" s="6" t="s">
        <v>16</v>
      </c>
      <c r="G581" s="6" t="s">
        <v>17</v>
      </c>
      <c r="H581" s="6" t="s">
        <v>226</v>
      </c>
      <c r="I581" s="6" t="s">
        <v>240</v>
      </c>
      <c r="J581" s="12">
        <v>2635</v>
      </c>
      <c r="K581" s="12">
        <f t="shared" si="48"/>
        <v>2319.3112000000001</v>
      </c>
      <c r="L581" s="13">
        <v>4.26</v>
      </c>
      <c r="M581" s="13">
        <v>480.51</v>
      </c>
      <c r="N581" s="14">
        <f t="shared" si="49"/>
        <v>315.68880000000001</v>
      </c>
      <c r="O581" s="15">
        <v>31</v>
      </c>
      <c r="P581" s="16">
        <f t="shared" si="50"/>
        <v>0.207177889711394</v>
      </c>
      <c r="Q581" s="86" t="str">
        <f t="shared" si="51"/>
        <v>High then 10%</v>
      </c>
      <c r="R581" s="86" t="str">
        <f t="shared" si="52"/>
        <v>High Then 20%</v>
      </c>
    </row>
    <row r="582" spans="1:18" ht="15" customHeight="1">
      <c r="A582" s="6" t="s">
        <v>16</v>
      </c>
      <c r="B582" s="87" t="s">
        <v>1949</v>
      </c>
      <c r="C582" s="6" t="s">
        <v>1538</v>
      </c>
      <c r="D582" s="6" t="s">
        <v>1539</v>
      </c>
      <c r="E582" s="6" t="s">
        <v>3</v>
      </c>
      <c r="F582" s="6" t="s">
        <v>16</v>
      </c>
      <c r="G582" s="6" t="s">
        <v>17</v>
      </c>
      <c r="H582" s="6" t="s">
        <v>226</v>
      </c>
      <c r="I582" s="6" t="s">
        <v>245</v>
      </c>
      <c r="J582" s="12">
        <v>3825</v>
      </c>
      <c r="K582" s="12">
        <f t="shared" si="48"/>
        <v>3380.5956000000001</v>
      </c>
      <c r="L582" s="13">
        <v>121.63</v>
      </c>
      <c r="M582" s="13">
        <v>961.30454545454597</v>
      </c>
      <c r="N582" s="14">
        <f t="shared" si="49"/>
        <v>444.40440000000001</v>
      </c>
      <c r="O582" s="15">
        <v>45</v>
      </c>
      <c r="P582" s="16">
        <f t="shared" si="50"/>
        <v>0.28435952098338702</v>
      </c>
      <c r="Q582" s="86" t="str">
        <f t="shared" si="51"/>
        <v>High then 10%</v>
      </c>
      <c r="R582" s="86" t="str">
        <f t="shared" si="52"/>
        <v>High Then 20%</v>
      </c>
    </row>
    <row r="583" spans="1:18" ht="15" customHeight="1">
      <c r="A583" s="6" t="s">
        <v>16</v>
      </c>
      <c r="B583" s="87" t="s">
        <v>1949</v>
      </c>
      <c r="C583" s="6" t="s">
        <v>1540</v>
      </c>
      <c r="D583" s="6" t="s">
        <v>1541</v>
      </c>
      <c r="E583" s="6" t="s">
        <v>3</v>
      </c>
      <c r="F583" s="6" t="s">
        <v>16</v>
      </c>
      <c r="G583" s="6" t="s">
        <v>17</v>
      </c>
      <c r="H583" s="6" t="s">
        <v>226</v>
      </c>
      <c r="I583" s="6" t="s">
        <v>245</v>
      </c>
      <c r="J583" s="12">
        <v>2585</v>
      </c>
      <c r="K583" s="12">
        <f t="shared" si="48"/>
        <v>2275.0459999999998</v>
      </c>
      <c r="L583" s="13">
        <v>2.0499999999999998</v>
      </c>
      <c r="M583" s="13">
        <v>554.35</v>
      </c>
      <c r="N583" s="14">
        <f t="shared" si="49"/>
        <v>309.95400000000001</v>
      </c>
      <c r="O583" s="15">
        <v>47</v>
      </c>
      <c r="P583" s="16">
        <f t="shared" si="50"/>
        <v>0.24366540280943799</v>
      </c>
      <c r="Q583" s="86" t="str">
        <f t="shared" si="51"/>
        <v>High then 10%</v>
      </c>
      <c r="R583" s="86" t="str">
        <f t="shared" si="52"/>
        <v>High Then 20%</v>
      </c>
    </row>
    <row r="584" spans="1:18" ht="15" customHeight="1">
      <c r="A584" s="6" t="s">
        <v>16</v>
      </c>
      <c r="B584" s="87" t="s">
        <v>1949</v>
      </c>
      <c r="C584" s="6" t="s">
        <v>1542</v>
      </c>
      <c r="D584" s="6" t="s">
        <v>1543</v>
      </c>
      <c r="E584" s="6" t="s">
        <v>3</v>
      </c>
      <c r="F584" s="6" t="s">
        <v>16</v>
      </c>
      <c r="G584" s="6" t="s">
        <v>17</v>
      </c>
      <c r="H584" s="6" t="s">
        <v>226</v>
      </c>
      <c r="I584" s="6" t="s">
        <v>245</v>
      </c>
      <c r="J584" s="12">
        <v>210</v>
      </c>
      <c r="K584" s="12">
        <f t="shared" si="48"/>
        <v>184.8</v>
      </c>
      <c r="L584" s="13">
        <v>0</v>
      </c>
      <c r="M584" s="13">
        <v>59.35</v>
      </c>
      <c r="N584" s="14">
        <f t="shared" si="49"/>
        <v>25.2</v>
      </c>
      <c r="O584" s="15">
        <v>3</v>
      </c>
      <c r="P584" s="16">
        <f t="shared" si="50"/>
        <v>0.32115800865800898</v>
      </c>
      <c r="Q584" s="86" t="str">
        <f t="shared" si="51"/>
        <v>High then 10%</v>
      </c>
      <c r="R584" s="86" t="str">
        <f t="shared" si="52"/>
        <v>High Then 20%</v>
      </c>
    </row>
    <row r="585" spans="1:18" ht="15" customHeight="1">
      <c r="A585" s="86" t="s">
        <v>17</v>
      </c>
      <c r="B585" s="87" t="s">
        <v>1948</v>
      </c>
      <c r="C585" s="6" t="s">
        <v>1544</v>
      </c>
      <c r="D585" s="6" t="s">
        <v>1545</v>
      </c>
      <c r="E585" s="6" t="s">
        <v>3</v>
      </c>
      <c r="F585" s="6" t="s">
        <v>16</v>
      </c>
      <c r="G585" s="6" t="s">
        <v>17</v>
      </c>
      <c r="H585" s="6" t="s">
        <v>18</v>
      </c>
      <c r="I585" s="6" t="s">
        <v>252</v>
      </c>
      <c r="J585" s="12">
        <v>1350</v>
      </c>
      <c r="K585" s="12">
        <f t="shared" si="48"/>
        <v>1188.7164</v>
      </c>
      <c r="L585" s="13">
        <v>5.97</v>
      </c>
      <c r="M585" s="13">
        <v>764.78</v>
      </c>
      <c r="N585" s="14">
        <f t="shared" si="49"/>
        <v>161.28360000000001</v>
      </c>
      <c r="O585" s="15">
        <v>3</v>
      </c>
      <c r="P585" s="16">
        <f t="shared" si="50"/>
        <v>0.64336623941589399</v>
      </c>
      <c r="Q585" s="86" t="str">
        <f t="shared" si="51"/>
        <v>High then 10%</v>
      </c>
      <c r="R585" s="86" t="str">
        <f t="shared" si="52"/>
        <v>High Then 20%</v>
      </c>
    </row>
    <row r="586" spans="1:18" ht="15" customHeight="1">
      <c r="A586" s="86" t="s">
        <v>17</v>
      </c>
      <c r="B586" s="87" t="s">
        <v>1948</v>
      </c>
      <c r="C586" s="6" t="s">
        <v>1546</v>
      </c>
      <c r="D586" s="6" t="s">
        <v>1547</v>
      </c>
      <c r="E586" s="6" t="s">
        <v>3</v>
      </c>
      <c r="F586" s="6" t="s">
        <v>16</v>
      </c>
      <c r="G586" s="6" t="s">
        <v>17</v>
      </c>
      <c r="H586" s="6" t="s">
        <v>18</v>
      </c>
      <c r="I586" s="6" t="s">
        <v>252</v>
      </c>
      <c r="J586" s="12">
        <v>2500</v>
      </c>
      <c r="K586" s="12">
        <f t="shared" si="48"/>
        <v>2206.0947999999999</v>
      </c>
      <c r="L586" s="13">
        <v>50.79</v>
      </c>
      <c r="M586" s="13">
        <v>559.59</v>
      </c>
      <c r="N586" s="14">
        <f t="shared" si="49"/>
        <v>293.90519999999998</v>
      </c>
      <c r="O586" s="15">
        <v>2</v>
      </c>
      <c r="P586" s="16">
        <f t="shared" si="50"/>
        <v>0.25365637052405898</v>
      </c>
      <c r="Q586" s="86" t="str">
        <f t="shared" si="51"/>
        <v>High then 10%</v>
      </c>
      <c r="R586" s="86" t="str">
        <f t="shared" si="52"/>
        <v>High Then 20%</v>
      </c>
    </row>
    <row r="587" spans="1:18" ht="15" customHeight="1">
      <c r="A587" s="86" t="s">
        <v>17</v>
      </c>
      <c r="B587" s="87" t="s">
        <v>1948</v>
      </c>
      <c r="C587" s="6" t="s">
        <v>1548</v>
      </c>
      <c r="D587" s="6" t="s">
        <v>1549</v>
      </c>
      <c r="E587" s="6" t="s">
        <v>3</v>
      </c>
      <c r="F587" s="6" t="s">
        <v>16</v>
      </c>
      <c r="G587" s="6" t="s">
        <v>17</v>
      </c>
      <c r="H587" s="6" t="s">
        <v>18</v>
      </c>
      <c r="I587" s="6" t="s">
        <v>252</v>
      </c>
      <c r="J587" s="12">
        <v>5400</v>
      </c>
      <c r="K587" s="12">
        <f t="shared" si="48"/>
        <v>4753.4628000000002</v>
      </c>
      <c r="L587" s="13">
        <v>12.19</v>
      </c>
      <c r="M587" s="13">
        <v>717.22</v>
      </c>
      <c r="N587" s="14">
        <f t="shared" si="49"/>
        <v>646.53719999999998</v>
      </c>
      <c r="O587" s="15">
        <v>3</v>
      </c>
      <c r="P587" s="16">
        <f t="shared" si="50"/>
        <v>0.15088368841342401</v>
      </c>
      <c r="Q587" s="86" t="str">
        <f t="shared" si="51"/>
        <v>High then 10%</v>
      </c>
      <c r="R587" s="86" t="str">
        <f t="shared" si="52"/>
        <v>Low Then 20%</v>
      </c>
    </row>
    <row r="588" spans="1:18" ht="15" customHeight="1">
      <c r="A588" s="86" t="s">
        <v>17</v>
      </c>
      <c r="B588" s="87" t="s">
        <v>1948</v>
      </c>
      <c r="C588" s="6" t="s">
        <v>1550</v>
      </c>
      <c r="D588" s="6" t="s">
        <v>1551</v>
      </c>
      <c r="E588" s="6" t="s">
        <v>3</v>
      </c>
      <c r="F588" s="6" t="s">
        <v>16</v>
      </c>
      <c r="G588" s="6" t="s">
        <v>17</v>
      </c>
      <c r="H588" s="6" t="s">
        <v>18</v>
      </c>
      <c r="I588" s="6" t="s">
        <v>252</v>
      </c>
      <c r="J588" s="12">
        <v>700</v>
      </c>
      <c r="K588" s="12">
        <f t="shared" si="48"/>
        <v>617.70640000000003</v>
      </c>
      <c r="L588" s="13">
        <v>14.22</v>
      </c>
      <c r="M588" s="13">
        <v>130.75</v>
      </c>
      <c r="N588" s="14">
        <f t="shared" si="49"/>
        <v>82.293599999999998</v>
      </c>
      <c r="O588" s="15">
        <v>2</v>
      </c>
      <c r="P588" s="16">
        <f t="shared" si="50"/>
        <v>0.21167013972981299</v>
      </c>
      <c r="Q588" s="86" t="str">
        <f t="shared" si="51"/>
        <v>High then 10%</v>
      </c>
      <c r="R588" s="86" t="str">
        <f t="shared" si="52"/>
        <v>High Then 20%</v>
      </c>
    </row>
    <row r="589" spans="1:18" ht="15" customHeight="1">
      <c r="A589" s="6" t="s">
        <v>16</v>
      </c>
      <c r="B589" s="87" t="s">
        <v>1949</v>
      </c>
      <c r="C589" s="6" t="s">
        <v>1552</v>
      </c>
      <c r="D589" s="6" t="s">
        <v>261</v>
      </c>
      <c r="E589" s="6" t="s">
        <v>3</v>
      </c>
      <c r="F589" s="6" t="s">
        <v>16</v>
      </c>
      <c r="G589" s="6" t="s">
        <v>17</v>
      </c>
      <c r="H589" s="6" t="s">
        <v>226</v>
      </c>
      <c r="I589" s="6" t="s">
        <v>1553</v>
      </c>
      <c r="J589" s="12">
        <v>1152</v>
      </c>
      <c r="K589" s="12">
        <f t="shared" si="48"/>
        <v>1014.162</v>
      </c>
      <c r="L589" s="13">
        <v>3.35</v>
      </c>
      <c r="M589" s="13">
        <v>57.46</v>
      </c>
      <c r="N589" s="14">
        <f t="shared" si="49"/>
        <v>137.83799999999999</v>
      </c>
      <c r="O589" s="15">
        <v>32</v>
      </c>
      <c r="P589" s="16">
        <f t="shared" si="50"/>
        <v>5.6657614858375699E-2</v>
      </c>
      <c r="Q589" s="86" t="str">
        <f t="shared" si="51"/>
        <v>Low Then 10%</v>
      </c>
      <c r="R589" s="86" t="str">
        <f t="shared" si="52"/>
        <v>Low Then 20%</v>
      </c>
    </row>
    <row r="590" spans="1:18" ht="15" customHeight="1">
      <c r="A590" s="6" t="s">
        <v>16</v>
      </c>
      <c r="B590" s="87" t="s">
        <v>1949</v>
      </c>
      <c r="C590" s="6" t="s">
        <v>1554</v>
      </c>
      <c r="D590" s="6" t="s">
        <v>1555</v>
      </c>
      <c r="E590" s="6" t="s">
        <v>3</v>
      </c>
      <c r="F590" s="6" t="s">
        <v>16</v>
      </c>
      <c r="G590" s="6" t="s">
        <v>17</v>
      </c>
      <c r="H590" s="6" t="s">
        <v>226</v>
      </c>
      <c r="I590" s="6" t="s">
        <v>1553</v>
      </c>
      <c r="J590" s="12">
        <v>576</v>
      </c>
      <c r="K590" s="12">
        <f t="shared" si="48"/>
        <v>507.4008</v>
      </c>
      <c r="L590" s="13">
        <v>4.34</v>
      </c>
      <c r="M590" s="13">
        <v>145.93</v>
      </c>
      <c r="N590" s="14">
        <f t="shared" si="49"/>
        <v>68.599199999999996</v>
      </c>
      <c r="O590" s="15">
        <v>16</v>
      </c>
      <c r="P590" s="16">
        <f t="shared" si="50"/>
        <v>0.28760301521006698</v>
      </c>
      <c r="Q590" s="86" t="str">
        <f t="shared" si="51"/>
        <v>High then 10%</v>
      </c>
      <c r="R590" s="86" t="str">
        <f t="shared" si="52"/>
        <v>High Then 20%</v>
      </c>
    </row>
    <row r="591" spans="1:18" ht="15" customHeight="1">
      <c r="A591" s="6" t="s">
        <v>16</v>
      </c>
      <c r="B591" s="87" t="s">
        <v>1949</v>
      </c>
      <c r="C591" s="6" t="s">
        <v>1556</v>
      </c>
      <c r="D591" s="6" t="s">
        <v>1557</v>
      </c>
      <c r="E591" s="6" t="s">
        <v>3</v>
      </c>
      <c r="F591" s="6" t="s">
        <v>16</v>
      </c>
      <c r="G591" s="6" t="s">
        <v>17</v>
      </c>
      <c r="H591" s="6" t="s">
        <v>226</v>
      </c>
      <c r="I591" s="6" t="s">
        <v>1553</v>
      </c>
      <c r="J591" s="12">
        <v>360</v>
      </c>
      <c r="K591" s="12">
        <f t="shared" si="48"/>
        <v>317.2944</v>
      </c>
      <c r="L591" s="13">
        <v>4.12</v>
      </c>
      <c r="M591" s="13">
        <v>55.54</v>
      </c>
      <c r="N591" s="14">
        <f t="shared" si="49"/>
        <v>42.705599999999997</v>
      </c>
      <c r="O591" s="15">
        <v>10</v>
      </c>
      <c r="P591" s="16">
        <f t="shared" si="50"/>
        <v>0.175042484203944</v>
      </c>
      <c r="Q591" s="86" t="str">
        <f t="shared" si="51"/>
        <v>High then 10%</v>
      </c>
      <c r="R591" s="86" t="str">
        <f t="shared" si="52"/>
        <v>Low Then 20%</v>
      </c>
    </row>
    <row r="592" spans="1:18" ht="15" customHeight="1">
      <c r="A592" s="6" t="s">
        <v>16</v>
      </c>
      <c r="B592" s="87" t="s">
        <v>1949</v>
      </c>
      <c r="C592" s="6" t="s">
        <v>1558</v>
      </c>
      <c r="D592" s="6" t="s">
        <v>1559</v>
      </c>
      <c r="E592" s="6" t="s">
        <v>3</v>
      </c>
      <c r="F592" s="6" t="s">
        <v>16</v>
      </c>
      <c r="G592" s="6" t="s">
        <v>17</v>
      </c>
      <c r="H592" s="6" t="s">
        <v>226</v>
      </c>
      <c r="I592" s="6" t="s">
        <v>1553</v>
      </c>
      <c r="J592" s="12">
        <v>828</v>
      </c>
      <c r="K592" s="12">
        <f t="shared" si="48"/>
        <v>728.84040000000005</v>
      </c>
      <c r="L592" s="13">
        <v>1.67</v>
      </c>
      <c r="M592" s="13">
        <v>173.11</v>
      </c>
      <c r="N592" s="14">
        <f t="shared" si="49"/>
        <v>99.159599999999998</v>
      </c>
      <c r="O592" s="15">
        <v>23</v>
      </c>
      <c r="P592" s="16">
        <f t="shared" si="50"/>
        <v>0.23751427610214801</v>
      </c>
      <c r="Q592" s="86" t="str">
        <f t="shared" si="51"/>
        <v>High then 10%</v>
      </c>
      <c r="R592" s="86" t="str">
        <f t="shared" si="52"/>
        <v>High Then 20%</v>
      </c>
    </row>
    <row r="593" spans="1:18" ht="15" customHeight="1">
      <c r="A593" s="6" t="s">
        <v>16</v>
      </c>
      <c r="B593" s="87" t="s">
        <v>1949</v>
      </c>
      <c r="C593" s="6" t="s">
        <v>1560</v>
      </c>
      <c r="D593" s="6" t="s">
        <v>1561</v>
      </c>
      <c r="E593" s="6" t="s">
        <v>3</v>
      </c>
      <c r="F593" s="6" t="s">
        <v>16</v>
      </c>
      <c r="G593" s="6" t="s">
        <v>17</v>
      </c>
      <c r="H593" s="6" t="s">
        <v>226</v>
      </c>
      <c r="I593" s="6" t="s">
        <v>875</v>
      </c>
      <c r="J593" s="12">
        <v>12455</v>
      </c>
      <c r="K593" s="12">
        <f t="shared" si="48"/>
        <v>10987.8464</v>
      </c>
      <c r="L593" s="13">
        <v>228.72</v>
      </c>
      <c r="M593" s="13">
        <v>1203.8410478015901</v>
      </c>
      <c r="N593" s="14">
        <f t="shared" si="49"/>
        <v>1467.1536000000001</v>
      </c>
      <c r="O593" s="15">
        <v>155</v>
      </c>
      <c r="P593" s="16">
        <f t="shared" si="50"/>
        <v>0.109561146377291</v>
      </c>
      <c r="Q593" s="86" t="str">
        <f t="shared" si="51"/>
        <v>High then 10%</v>
      </c>
      <c r="R593" s="86" t="str">
        <f t="shared" si="52"/>
        <v>Low Then 20%</v>
      </c>
    </row>
    <row r="594" spans="1:18" ht="15" customHeight="1">
      <c r="A594" s="6" t="s">
        <v>16</v>
      </c>
      <c r="B594" s="87" t="s">
        <v>1949</v>
      </c>
      <c r="C594" s="6" t="s">
        <v>1562</v>
      </c>
      <c r="D594" s="6" t="s">
        <v>1563</v>
      </c>
      <c r="E594" s="6" t="s">
        <v>3</v>
      </c>
      <c r="F594" s="6" t="s">
        <v>16</v>
      </c>
      <c r="G594" s="6" t="s">
        <v>17</v>
      </c>
      <c r="H594" s="6" t="s">
        <v>226</v>
      </c>
      <c r="I594" s="6" t="s">
        <v>1553</v>
      </c>
      <c r="J594" s="12">
        <v>972</v>
      </c>
      <c r="K594" s="12">
        <f t="shared" si="48"/>
        <v>855.86159999999995</v>
      </c>
      <c r="L594" s="13">
        <v>4.18</v>
      </c>
      <c r="M594" s="13">
        <v>137.154</v>
      </c>
      <c r="N594" s="14">
        <f t="shared" si="49"/>
        <v>116.1384</v>
      </c>
      <c r="O594" s="15">
        <v>27</v>
      </c>
      <c r="P594" s="16">
        <f t="shared" si="50"/>
        <v>0.16025254550502099</v>
      </c>
      <c r="Q594" s="86" t="str">
        <f t="shared" si="51"/>
        <v>High then 10%</v>
      </c>
      <c r="R594" s="86" t="str">
        <f t="shared" si="52"/>
        <v>Low Then 20%</v>
      </c>
    </row>
    <row r="595" spans="1:18" ht="15" customHeight="1">
      <c r="A595" s="6" t="s">
        <v>16</v>
      </c>
      <c r="B595" s="87" t="s">
        <v>1949</v>
      </c>
      <c r="C595" s="6" t="s">
        <v>1564</v>
      </c>
      <c r="D595" s="6" t="s">
        <v>1565</v>
      </c>
      <c r="E595" s="6" t="s">
        <v>3</v>
      </c>
      <c r="F595" s="6" t="s">
        <v>16</v>
      </c>
      <c r="G595" s="6" t="s">
        <v>17</v>
      </c>
      <c r="H595" s="6" t="s">
        <v>226</v>
      </c>
      <c r="I595" s="6" t="s">
        <v>875</v>
      </c>
      <c r="J595" s="12">
        <v>3895</v>
      </c>
      <c r="K595" s="12">
        <f t="shared" si="48"/>
        <v>3434.3427999999999</v>
      </c>
      <c r="L595" s="13">
        <v>56.19</v>
      </c>
      <c r="M595" s="13">
        <v>591.80571428571398</v>
      </c>
      <c r="N595" s="14">
        <f t="shared" si="49"/>
        <v>460.65719999999999</v>
      </c>
      <c r="O595" s="15">
        <v>41</v>
      </c>
      <c r="P595" s="16">
        <f t="shared" si="50"/>
        <v>0.172319930988169</v>
      </c>
      <c r="Q595" s="86" t="str">
        <f t="shared" si="51"/>
        <v>High then 10%</v>
      </c>
      <c r="R595" s="86" t="str">
        <f t="shared" si="52"/>
        <v>Low Then 20%</v>
      </c>
    </row>
    <row r="596" spans="1:18" ht="15" customHeight="1">
      <c r="A596" s="6" t="s">
        <v>16</v>
      </c>
      <c r="B596" s="87" t="s">
        <v>1949</v>
      </c>
      <c r="C596" s="6" t="s">
        <v>1566</v>
      </c>
      <c r="D596" s="6" t="s">
        <v>1567</v>
      </c>
      <c r="E596" s="6" t="s">
        <v>3</v>
      </c>
      <c r="F596" s="6" t="s">
        <v>16</v>
      </c>
      <c r="G596" s="6" t="s">
        <v>17</v>
      </c>
      <c r="H596" s="6" t="s">
        <v>226</v>
      </c>
      <c r="I596" s="6" t="s">
        <v>875</v>
      </c>
      <c r="J596" s="12">
        <v>95</v>
      </c>
      <c r="K596" s="12">
        <f t="shared" si="48"/>
        <v>83.6</v>
      </c>
      <c r="L596" s="13">
        <v>0</v>
      </c>
      <c r="M596" s="13">
        <v>13.69</v>
      </c>
      <c r="N596" s="14">
        <f t="shared" si="49"/>
        <v>11.4</v>
      </c>
      <c r="O596" s="15">
        <v>1</v>
      </c>
      <c r="P596" s="16">
        <f t="shared" si="50"/>
        <v>0.16375598086124399</v>
      </c>
      <c r="Q596" s="86" t="str">
        <f t="shared" si="51"/>
        <v>High then 10%</v>
      </c>
      <c r="R596" s="86" t="str">
        <f t="shared" si="52"/>
        <v>Low Then 20%</v>
      </c>
    </row>
    <row r="597" spans="1:18" ht="15" customHeight="1">
      <c r="A597" s="6" t="s">
        <v>16</v>
      </c>
      <c r="B597" s="87" t="s">
        <v>1949</v>
      </c>
      <c r="C597" s="6" t="s">
        <v>1568</v>
      </c>
      <c r="D597" s="6" t="s">
        <v>1569</v>
      </c>
      <c r="E597" s="6" t="s">
        <v>3</v>
      </c>
      <c r="F597" s="6" t="s">
        <v>16</v>
      </c>
      <c r="G597" s="6" t="s">
        <v>17</v>
      </c>
      <c r="H597" s="6" t="s">
        <v>226</v>
      </c>
      <c r="I597" s="6" t="s">
        <v>875</v>
      </c>
      <c r="J597" s="12">
        <v>575</v>
      </c>
      <c r="K597" s="12">
        <f t="shared" si="48"/>
        <v>506.1284</v>
      </c>
      <c r="L597" s="13">
        <v>1.07</v>
      </c>
      <c r="M597" s="13">
        <v>94.805000000000007</v>
      </c>
      <c r="N597" s="14">
        <f t="shared" si="49"/>
        <v>68.871600000000001</v>
      </c>
      <c r="O597" s="15">
        <v>5</v>
      </c>
      <c r="P597" s="16">
        <f t="shared" si="50"/>
        <v>0.187314128193557</v>
      </c>
      <c r="Q597" s="86" t="str">
        <f t="shared" si="51"/>
        <v>High then 10%</v>
      </c>
      <c r="R597" s="86" t="str">
        <f t="shared" si="52"/>
        <v>Low Then 20%</v>
      </c>
    </row>
    <row r="598" spans="1:18" ht="15" customHeight="1">
      <c r="A598" s="6" t="s">
        <v>16</v>
      </c>
      <c r="B598" s="87" t="s">
        <v>1949</v>
      </c>
      <c r="C598" s="6" t="s">
        <v>1570</v>
      </c>
      <c r="D598" s="6" t="s">
        <v>1571</v>
      </c>
      <c r="E598" s="6" t="s">
        <v>3</v>
      </c>
      <c r="F598" s="6" t="s">
        <v>16</v>
      </c>
      <c r="G598" s="6" t="s">
        <v>17</v>
      </c>
      <c r="H598" s="6" t="s">
        <v>226</v>
      </c>
      <c r="I598" s="6" t="s">
        <v>875</v>
      </c>
      <c r="J598" s="12">
        <v>2330</v>
      </c>
      <c r="K598" s="12">
        <f t="shared" si="48"/>
        <v>2055.4663999999998</v>
      </c>
      <c r="L598" s="13">
        <v>42.22</v>
      </c>
      <c r="M598" s="13">
        <v>436.93</v>
      </c>
      <c r="N598" s="14">
        <f t="shared" si="49"/>
        <v>274.53359999999998</v>
      </c>
      <c r="O598" s="15">
        <v>20</v>
      </c>
      <c r="P598" s="16">
        <f t="shared" si="50"/>
        <v>0.21256976032301</v>
      </c>
      <c r="Q598" s="86" t="str">
        <f t="shared" si="51"/>
        <v>High then 10%</v>
      </c>
      <c r="R598" s="86" t="str">
        <f t="shared" si="52"/>
        <v>High Then 20%</v>
      </c>
    </row>
    <row r="599" spans="1:18" ht="15" customHeight="1">
      <c r="A599" s="6" t="s">
        <v>16</v>
      </c>
      <c r="B599" s="87" t="s">
        <v>1949</v>
      </c>
      <c r="C599" s="6" t="s">
        <v>1572</v>
      </c>
      <c r="D599" s="6" t="s">
        <v>1573</v>
      </c>
      <c r="E599" s="6" t="s">
        <v>3</v>
      </c>
      <c r="F599" s="6" t="s">
        <v>16</v>
      </c>
      <c r="G599" s="6" t="s">
        <v>17</v>
      </c>
      <c r="H599" s="6" t="s">
        <v>226</v>
      </c>
      <c r="I599" s="6" t="s">
        <v>875</v>
      </c>
      <c r="J599" s="12">
        <v>850</v>
      </c>
      <c r="K599" s="12">
        <f t="shared" si="48"/>
        <v>751.76080000000002</v>
      </c>
      <c r="L599" s="13">
        <v>31.34</v>
      </c>
      <c r="M599" s="13">
        <v>198.35</v>
      </c>
      <c r="N599" s="14">
        <f t="shared" si="49"/>
        <v>98.239199999999997</v>
      </c>
      <c r="O599" s="15">
        <v>10</v>
      </c>
      <c r="P599" s="16">
        <f t="shared" si="50"/>
        <v>0.26384722374457398</v>
      </c>
      <c r="Q599" s="86" t="str">
        <f t="shared" si="51"/>
        <v>High then 10%</v>
      </c>
      <c r="R599" s="86" t="str">
        <f t="shared" si="52"/>
        <v>High Then 20%</v>
      </c>
    </row>
    <row r="600" spans="1:18" ht="15" customHeight="1">
      <c r="A600" s="6" t="s">
        <v>16</v>
      </c>
      <c r="B600" s="87" t="s">
        <v>1949</v>
      </c>
      <c r="C600" s="6" t="s">
        <v>1574</v>
      </c>
      <c r="D600" s="6" t="s">
        <v>1575</v>
      </c>
      <c r="E600" s="6" t="s">
        <v>3</v>
      </c>
      <c r="F600" s="6" t="s">
        <v>16</v>
      </c>
      <c r="G600" s="6" t="s">
        <v>17</v>
      </c>
      <c r="H600" s="6" t="s">
        <v>226</v>
      </c>
      <c r="I600" s="6" t="s">
        <v>259</v>
      </c>
      <c r="J600" s="12">
        <v>455</v>
      </c>
      <c r="K600" s="12">
        <f t="shared" si="48"/>
        <v>405.68119999999999</v>
      </c>
      <c r="L600" s="13">
        <v>44.01</v>
      </c>
      <c r="M600" s="13">
        <v>29.25</v>
      </c>
      <c r="N600" s="14">
        <f t="shared" si="49"/>
        <v>49.318800000000003</v>
      </c>
      <c r="O600" s="15">
        <v>13</v>
      </c>
      <c r="P600" s="16">
        <f t="shared" si="50"/>
        <v>7.2100950204249101E-2</v>
      </c>
      <c r="Q600" s="86" t="str">
        <f t="shared" si="51"/>
        <v>Low Then 10%</v>
      </c>
      <c r="R600" s="86" t="str">
        <f t="shared" si="52"/>
        <v>Low Then 20%</v>
      </c>
    </row>
    <row r="601" spans="1:18" ht="15" customHeight="1">
      <c r="A601" s="6" t="s">
        <v>16</v>
      </c>
      <c r="B601" s="87" t="s">
        <v>1949</v>
      </c>
      <c r="C601" s="6" t="s">
        <v>1576</v>
      </c>
      <c r="D601" s="6" t="s">
        <v>1577</v>
      </c>
      <c r="E601" s="6" t="s">
        <v>3</v>
      </c>
      <c r="F601" s="6" t="s">
        <v>16</v>
      </c>
      <c r="G601" s="6" t="s">
        <v>17</v>
      </c>
      <c r="H601" s="6" t="s">
        <v>226</v>
      </c>
      <c r="I601" s="6" t="s">
        <v>259</v>
      </c>
      <c r="J601" s="12">
        <v>350</v>
      </c>
      <c r="K601" s="12">
        <f t="shared" si="48"/>
        <v>309.62</v>
      </c>
      <c r="L601" s="13">
        <v>13.5</v>
      </c>
      <c r="M601" s="13">
        <v>33.06</v>
      </c>
      <c r="N601" s="14">
        <f t="shared" si="49"/>
        <v>40.380000000000003</v>
      </c>
      <c r="O601" s="15">
        <v>7</v>
      </c>
      <c r="P601" s="16">
        <f t="shared" si="50"/>
        <v>0.106776048058911</v>
      </c>
      <c r="Q601" s="86" t="str">
        <f t="shared" si="51"/>
        <v>High then 10%</v>
      </c>
      <c r="R601" s="86" t="str">
        <f t="shared" si="52"/>
        <v>Low Then 20%</v>
      </c>
    </row>
    <row r="602" spans="1:18" ht="15" customHeight="1">
      <c r="A602" s="6" t="s">
        <v>16</v>
      </c>
      <c r="B602" s="87" t="s">
        <v>1949</v>
      </c>
      <c r="C602" s="6" t="s">
        <v>1578</v>
      </c>
      <c r="D602" s="6" t="s">
        <v>1579</v>
      </c>
      <c r="E602" s="6" t="s">
        <v>3</v>
      </c>
      <c r="F602" s="6" t="s">
        <v>16</v>
      </c>
      <c r="G602" s="6" t="s">
        <v>17</v>
      </c>
      <c r="H602" s="6" t="s">
        <v>226</v>
      </c>
      <c r="I602" s="6" t="s">
        <v>259</v>
      </c>
      <c r="J602" s="12">
        <v>80</v>
      </c>
      <c r="K602" s="12">
        <f t="shared" si="48"/>
        <v>70.410799999999995</v>
      </c>
      <c r="L602" s="13">
        <v>0.09</v>
      </c>
      <c r="M602" s="13">
        <v>8.08</v>
      </c>
      <c r="N602" s="14">
        <f t="shared" si="49"/>
        <v>9.5891999999999999</v>
      </c>
      <c r="O602" s="15">
        <v>16</v>
      </c>
      <c r="P602" s="16">
        <f t="shared" si="50"/>
        <v>0.114755122793662</v>
      </c>
      <c r="Q602" s="86" t="str">
        <f t="shared" si="51"/>
        <v>High then 10%</v>
      </c>
      <c r="R602" s="86" t="str">
        <f t="shared" si="52"/>
        <v>Low Then 20%</v>
      </c>
    </row>
    <row r="603" spans="1:18" ht="15" customHeight="1">
      <c r="A603" s="6" t="s">
        <v>16</v>
      </c>
      <c r="B603" s="87" t="s">
        <v>1949</v>
      </c>
      <c r="C603" s="6" t="s">
        <v>1580</v>
      </c>
      <c r="D603" s="6" t="s">
        <v>1581</v>
      </c>
      <c r="E603" s="6" t="s">
        <v>3</v>
      </c>
      <c r="F603" s="6" t="s">
        <v>16</v>
      </c>
      <c r="G603" s="6" t="s">
        <v>17</v>
      </c>
      <c r="H603" s="6" t="s">
        <v>226</v>
      </c>
      <c r="I603" s="6" t="s">
        <v>259</v>
      </c>
      <c r="J603" s="12">
        <v>300</v>
      </c>
      <c r="K603" s="12">
        <f t="shared" si="48"/>
        <v>264.2124</v>
      </c>
      <c r="L603" s="13">
        <v>1.77</v>
      </c>
      <c r="M603" s="13">
        <v>50.84</v>
      </c>
      <c r="N603" s="14">
        <f t="shared" si="49"/>
        <v>35.787599999999998</v>
      </c>
      <c r="O603" s="15">
        <v>10</v>
      </c>
      <c r="P603" s="16">
        <f t="shared" si="50"/>
        <v>0.192420946178151</v>
      </c>
      <c r="Q603" s="86" t="str">
        <f t="shared" si="51"/>
        <v>High then 10%</v>
      </c>
      <c r="R603" s="86" t="str">
        <f t="shared" si="52"/>
        <v>Low Then 20%</v>
      </c>
    </row>
    <row r="604" spans="1:18" ht="15" customHeight="1">
      <c r="A604" s="6" t="s">
        <v>16</v>
      </c>
      <c r="B604" s="87" t="s">
        <v>1949</v>
      </c>
      <c r="C604" s="6" t="s">
        <v>1582</v>
      </c>
      <c r="D604" s="6" t="s">
        <v>1583</v>
      </c>
      <c r="E604" s="6" t="s">
        <v>3</v>
      </c>
      <c r="F604" s="6" t="s">
        <v>16</v>
      </c>
      <c r="G604" s="6" t="s">
        <v>17</v>
      </c>
      <c r="H604" s="6" t="s">
        <v>226</v>
      </c>
      <c r="I604" s="6" t="s">
        <v>259</v>
      </c>
      <c r="J604" s="12">
        <v>480</v>
      </c>
      <c r="K604" s="12">
        <f t="shared" si="48"/>
        <v>422.81639999999999</v>
      </c>
      <c r="L604" s="13">
        <v>3.47</v>
      </c>
      <c r="M604" s="13">
        <v>57.02</v>
      </c>
      <c r="N604" s="14">
        <f t="shared" si="49"/>
        <v>57.183599999999998</v>
      </c>
      <c r="O604" s="15">
        <v>16</v>
      </c>
      <c r="P604" s="16">
        <f t="shared" si="50"/>
        <v>0.13485758830546801</v>
      </c>
      <c r="Q604" s="86" t="str">
        <f t="shared" si="51"/>
        <v>High then 10%</v>
      </c>
      <c r="R604" s="86" t="str">
        <f t="shared" si="52"/>
        <v>Low Then 20%</v>
      </c>
    </row>
    <row r="605" spans="1:18" ht="15" customHeight="1">
      <c r="A605" s="6" t="s">
        <v>16</v>
      </c>
      <c r="B605" s="87" t="s">
        <v>1949</v>
      </c>
      <c r="C605" s="6" t="s">
        <v>1584</v>
      </c>
      <c r="D605" s="6" t="s">
        <v>1585</v>
      </c>
      <c r="E605" s="6" t="s">
        <v>3</v>
      </c>
      <c r="F605" s="6" t="s">
        <v>16</v>
      </c>
      <c r="G605" s="6" t="s">
        <v>17</v>
      </c>
      <c r="H605" s="6" t="s">
        <v>226</v>
      </c>
      <c r="I605" s="6" t="s">
        <v>259</v>
      </c>
      <c r="J605" s="12">
        <v>660</v>
      </c>
      <c r="K605" s="12">
        <f t="shared" si="48"/>
        <v>581.11559999999997</v>
      </c>
      <c r="L605" s="13">
        <v>2.63</v>
      </c>
      <c r="M605" s="13">
        <v>260.63</v>
      </c>
      <c r="N605" s="14">
        <f t="shared" si="49"/>
        <v>78.884399999999999</v>
      </c>
      <c r="O605" s="15">
        <v>22</v>
      </c>
      <c r="P605" s="16">
        <f t="shared" si="50"/>
        <v>0.44849940356101298</v>
      </c>
      <c r="Q605" s="86" t="str">
        <f t="shared" si="51"/>
        <v>High then 10%</v>
      </c>
      <c r="R605" s="86" t="str">
        <f t="shared" si="52"/>
        <v>High Then 20%</v>
      </c>
    </row>
    <row r="606" spans="1:18" ht="15" customHeight="1">
      <c r="A606" s="6" t="s">
        <v>16</v>
      </c>
      <c r="B606" s="87" t="s">
        <v>1949</v>
      </c>
      <c r="C606" s="6" t="s">
        <v>1586</v>
      </c>
      <c r="D606" s="6" t="s">
        <v>1587</v>
      </c>
      <c r="E606" s="6" t="s">
        <v>3</v>
      </c>
      <c r="F606" s="6" t="s">
        <v>16</v>
      </c>
      <c r="G606" s="6" t="s">
        <v>17</v>
      </c>
      <c r="H606" s="6" t="s">
        <v>226</v>
      </c>
      <c r="I606" s="6" t="s">
        <v>259</v>
      </c>
      <c r="J606" s="12">
        <v>1530</v>
      </c>
      <c r="K606" s="12">
        <f t="shared" si="48"/>
        <v>1346.9304</v>
      </c>
      <c r="L606" s="13">
        <v>4.42</v>
      </c>
      <c r="M606" s="13">
        <v>281.14</v>
      </c>
      <c r="N606" s="14">
        <f t="shared" si="49"/>
        <v>183.06960000000001</v>
      </c>
      <c r="O606" s="15">
        <v>51</v>
      </c>
      <c r="P606" s="16">
        <f t="shared" si="50"/>
        <v>0.20872644941416399</v>
      </c>
      <c r="Q606" s="86" t="str">
        <f t="shared" si="51"/>
        <v>High then 10%</v>
      </c>
      <c r="R606" s="86" t="str">
        <f t="shared" si="52"/>
        <v>High Then 20%</v>
      </c>
    </row>
    <row r="607" spans="1:18" ht="15" customHeight="1">
      <c r="A607" s="6" t="s">
        <v>16</v>
      </c>
      <c r="B607" s="87" t="s">
        <v>1949</v>
      </c>
      <c r="C607" s="6" t="s">
        <v>1588</v>
      </c>
      <c r="D607" s="6" t="s">
        <v>1589</v>
      </c>
      <c r="E607" s="6" t="s">
        <v>3</v>
      </c>
      <c r="F607" s="6" t="s">
        <v>16</v>
      </c>
      <c r="G607" s="6" t="s">
        <v>17</v>
      </c>
      <c r="H607" s="6" t="s">
        <v>226</v>
      </c>
      <c r="I607" s="6" t="s">
        <v>259</v>
      </c>
      <c r="J607" s="12">
        <v>110</v>
      </c>
      <c r="K607" s="12">
        <f t="shared" si="48"/>
        <v>96.8</v>
      </c>
      <c r="L607" s="13">
        <v>0</v>
      </c>
      <c r="M607" s="13">
        <v>30.44</v>
      </c>
      <c r="N607" s="14">
        <f t="shared" si="49"/>
        <v>13.2</v>
      </c>
      <c r="O607" s="15">
        <v>2</v>
      </c>
      <c r="P607" s="16">
        <f t="shared" si="50"/>
        <v>0.31446280991735498</v>
      </c>
      <c r="Q607" s="86" t="str">
        <f t="shared" si="51"/>
        <v>High then 10%</v>
      </c>
      <c r="R607" s="86" t="str">
        <f t="shared" si="52"/>
        <v>High Then 20%</v>
      </c>
    </row>
    <row r="608" spans="1:18" ht="15" customHeight="1">
      <c r="A608" s="6" t="s">
        <v>16</v>
      </c>
      <c r="B608" s="87" t="s">
        <v>1949</v>
      </c>
      <c r="C608" s="6" t="s">
        <v>1590</v>
      </c>
      <c r="D608" s="6" t="s">
        <v>1591</v>
      </c>
      <c r="E608" s="6" t="s">
        <v>3</v>
      </c>
      <c r="F608" s="6" t="s">
        <v>16</v>
      </c>
      <c r="G608" s="6" t="s">
        <v>17</v>
      </c>
      <c r="H608" s="6" t="s">
        <v>226</v>
      </c>
      <c r="I608" s="6" t="s">
        <v>259</v>
      </c>
      <c r="J608" s="12">
        <v>3465</v>
      </c>
      <c r="K608" s="12">
        <f t="shared" si="48"/>
        <v>3064.0680000000002</v>
      </c>
      <c r="L608" s="13">
        <v>123.9</v>
      </c>
      <c r="M608" s="13">
        <v>778.45</v>
      </c>
      <c r="N608" s="14">
        <f t="shared" si="49"/>
        <v>400.93200000000002</v>
      </c>
      <c r="O608" s="15">
        <v>77</v>
      </c>
      <c r="P608" s="16">
        <f t="shared" si="50"/>
        <v>0.25405767757112402</v>
      </c>
      <c r="Q608" s="86" t="str">
        <f t="shared" si="51"/>
        <v>High then 10%</v>
      </c>
      <c r="R608" s="86" t="str">
        <f t="shared" si="52"/>
        <v>High Then 20%</v>
      </c>
    </row>
    <row r="609" spans="1:18" ht="15" customHeight="1">
      <c r="A609" s="6" t="s">
        <v>16</v>
      </c>
      <c r="B609" s="87" t="s">
        <v>1949</v>
      </c>
      <c r="C609" s="6" t="s">
        <v>1592</v>
      </c>
      <c r="D609" s="6" t="s">
        <v>1593</v>
      </c>
      <c r="E609" s="6" t="s">
        <v>3</v>
      </c>
      <c r="F609" s="6" t="s">
        <v>16</v>
      </c>
      <c r="G609" s="6" t="s">
        <v>17</v>
      </c>
      <c r="H609" s="6" t="s">
        <v>226</v>
      </c>
      <c r="I609" s="6" t="s">
        <v>259</v>
      </c>
      <c r="J609" s="12">
        <v>455</v>
      </c>
      <c r="K609" s="12">
        <f t="shared" si="48"/>
        <v>400.54880000000003</v>
      </c>
      <c r="L609" s="13">
        <v>1.24</v>
      </c>
      <c r="M609" s="13">
        <v>103.42</v>
      </c>
      <c r="N609" s="14">
        <f t="shared" si="49"/>
        <v>54.4512</v>
      </c>
      <c r="O609" s="15">
        <v>13</v>
      </c>
      <c r="P609" s="16">
        <f t="shared" si="50"/>
        <v>0.25819575542355899</v>
      </c>
      <c r="Q609" s="86" t="str">
        <f t="shared" si="51"/>
        <v>High then 10%</v>
      </c>
      <c r="R609" s="86" t="str">
        <f t="shared" si="52"/>
        <v>High Then 20%</v>
      </c>
    </row>
    <row r="610" spans="1:18" ht="15" customHeight="1">
      <c r="A610" s="6" t="s">
        <v>16</v>
      </c>
      <c r="B610" s="87" t="s">
        <v>1949</v>
      </c>
      <c r="C610" s="6" t="s">
        <v>1594</v>
      </c>
      <c r="D610" s="6" t="s">
        <v>1595</v>
      </c>
      <c r="E610" s="6" t="s">
        <v>3</v>
      </c>
      <c r="F610" s="6" t="s">
        <v>16</v>
      </c>
      <c r="G610" s="6" t="s">
        <v>17</v>
      </c>
      <c r="H610" s="6" t="s">
        <v>226</v>
      </c>
      <c r="I610" s="6" t="s">
        <v>259</v>
      </c>
      <c r="J610" s="12">
        <v>70</v>
      </c>
      <c r="K610" s="12">
        <f t="shared" si="48"/>
        <v>61.634799999999998</v>
      </c>
      <c r="L610" s="13">
        <v>0.28999999999999998</v>
      </c>
      <c r="M610" s="13">
        <v>13.21</v>
      </c>
      <c r="N610" s="14">
        <f t="shared" si="49"/>
        <v>8.3651999999999997</v>
      </c>
      <c r="O610" s="15">
        <v>2</v>
      </c>
      <c r="P610" s="16">
        <f t="shared" si="50"/>
        <v>0.21432697112670099</v>
      </c>
      <c r="Q610" s="86" t="str">
        <f t="shared" si="51"/>
        <v>High then 10%</v>
      </c>
      <c r="R610" s="86" t="str">
        <f t="shared" si="52"/>
        <v>High Then 20%</v>
      </c>
    </row>
    <row r="611" spans="1:18" ht="15" customHeight="1">
      <c r="A611" s="6" t="s">
        <v>16</v>
      </c>
      <c r="B611" s="87" t="s">
        <v>1949</v>
      </c>
      <c r="C611" s="6" t="s">
        <v>1596</v>
      </c>
      <c r="D611" s="6" t="s">
        <v>1597</v>
      </c>
      <c r="E611" s="6" t="s">
        <v>3</v>
      </c>
      <c r="F611" s="6" t="s">
        <v>16</v>
      </c>
      <c r="G611" s="6" t="s">
        <v>17</v>
      </c>
      <c r="H611" s="6" t="s">
        <v>226</v>
      </c>
      <c r="I611" s="6" t="s">
        <v>259</v>
      </c>
      <c r="J611" s="12">
        <v>15000</v>
      </c>
      <c r="K611" s="12">
        <f t="shared" si="48"/>
        <v>13227.206399999999</v>
      </c>
      <c r="L611" s="13">
        <v>226.72</v>
      </c>
      <c r="M611" s="13">
        <v>1186.39266666667</v>
      </c>
      <c r="N611" s="14">
        <f t="shared" si="49"/>
        <v>1772.7936</v>
      </c>
      <c r="O611" s="15">
        <v>200</v>
      </c>
      <c r="P611" s="16">
        <f t="shared" si="50"/>
        <v>8.9693366141672198E-2</v>
      </c>
      <c r="Q611" s="86" t="str">
        <f t="shared" si="51"/>
        <v>Low Then 10%</v>
      </c>
      <c r="R611" s="86" t="str">
        <f t="shared" si="52"/>
        <v>Low Then 20%</v>
      </c>
    </row>
    <row r="612" spans="1:18" ht="15" customHeight="1">
      <c r="A612" s="6" t="s">
        <v>16</v>
      </c>
      <c r="B612" s="87" t="s">
        <v>1949</v>
      </c>
      <c r="C612" s="6" t="s">
        <v>1598</v>
      </c>
      <c r="D612" s="6" t="s">
        <v>1599</v>
      </c>
      <c r="E612" s="6" t="s">
        <v>3</v>
      </c>
      <c r="F612" s="6" t="s">
        <v>16</v>
      </c>
      <c r="G612" s="6" t="s">
        <v>17</v>
      </c>
      <c r="H612" s="6" t="s">
        <v>226</v>
      </c>
      <c r="I612" s="6" t="s">
        <v>259</v>
      </c>
      <c r="J612" s="12">
        <v>2760</v>
      </c>
      <c r="K612" s="12">
        <f t="shared" si="48"/>
        <v>2434.4135999999999</v>
      </c>
      <c r="L612" s="13">
        <v>46.78</v>
      </c>
      <c r="M612" s="13">
        <v>306.02</v>
      </c>
      <c r="N612" s="14">
        <f t="shared" si="49"/>
        <v>325.58640000000003</v>
      </c>
      <c r="O612" s="15">
        <v>120</v>
      </c>
      <c r="P612" s="16">
        <f t="shared" si="50"/>
        <v>0.12570583733183199</v>
      </c>
      <c r="Q612" s="86" t="str">
        <f t="shared" si="51"/>
        <v>High then 10%</v>
      </c>
      <c r="R612" s="86" t="str">
        <f t="shared" si="52"/>
        <v>Low Then 20%</v>
      </c>
    </row>
    <row r="613" spans="1:18" ht="15" customHeight="1">
      <c r="A613" s="6" t="s">
        <v>16</v>
      </c>
      <c r="B613" s="87" t="s">
        <v>1949</v>
      </c>
      <c r="C613" s="6" t="s">
        <v>1600</v>
      </c>
      <c r="D613" s="6" t="s">
        <v>1601</v>
      </c>
      <c r="E613" s="6" t="s">
        <v>3</v>
      </c>
      <c r="F613" s="6" t="s">
        <v>16</v>
      </c>
      <c r="G613" s="6" t="s">
        <v>17</v>
      </c>
      <c r="H613" s="6" t="s">
        <v>226</v>
      </c>
      <c r="I613" s="6" t="s">
        <v>259</v>
      </c>
      <c r="J613" s="12">
        <v>1518</v>
      </c>
      <c r="K613" s="12">
        <f t="shared" si="48"/>
        <v>1340.8835999999999</v>
      </c>
      <c r="L613" s="13">
        <v>42.03</v>
      </c>
      <c r="M613" s="13">
        <v>342.6</v>
      </c>
      <c r="N613" s="14">
        <f t="shared" si="49"/>
        <v>177.1164</v>
      </c>
      <c r="O613" s="15">
        <v>66</v>
      </c>
      <c r="P613" s="16">
        <f t="shared" si="50"/>
        <v>0.25550316224316599</v>
      </c>
      <c r="Q613" s="86" t="str">
        <f t="shared" si="51"/>
        <v>High then 10%</v>
      </c>
      <c r="R613" s="86" t="str">
        <f t="shared" si="52"/>
        <v>High Then 20%</v>
      </c>
    </row>
    <row r="614" spans="1:18" ht="15" customHeight="1">
      <c r="A614" s="6" t="s">
        <v>16</v>
      </c>
      <c r="B614" s="87" t="s">
        <v>1949</v>
      </c>
      <c r="C614" s="6" t="s">
        <v>1602</v>
      </c>
      <c r="D614" s="6" t="s">
        <v>1603</v>
      </c>
      <c r="E614" s="6" t="s">
        <v>3</v>
      </c>
      <c r="F614" s="6" t="s">
        <v>16</v>
      </c>
      <c r="G614" s="6" t="s">
        <v>17</v>
      </c>
      <c r="H614" s="6" t="s">
        <v>226</v>
      </c>
      <c r="I614" s="6" t="s">
        <v>230</v>
      </c>
      <c r="J614" s="12">
        <v>1575</v>
      </c>
      <c r="K614" s="12">
        <f t="shared" si="48"/>
        <v>1391.8871999999999</v>
      </c>
      <c r="L614" s="13">
        <v>49.06</v>
      </c>
      <c r="M614" s="13">
        <v>277.06</v>
      </c>
      <c r="N614" s="14">
        <f t="shared" si="49"/>
        <v>183.11279999999999</v>
      </c>
      <c r="O614" s="15">
        <v>105</v>
      </c>
      <c r="P614" s="16">
        <f t="shared" si="50"/>
        <v>0.19905348651815999</v>
      </c>
      <c r="Q614" s="86" t="str">
        <f t="shared" si="51"/>
        <v>High then 10%</v>
      </c>
      <c r="R614" s="86" t="str">
        <f t="shared" si="52"/>
        <v>Low Then 20%</v>
      </c>
    </row>
    <row r="615" spans="1:18" ht="15" customHeight="1">
      <c r="A615" s="6" t="s">
        <v>16</v>
      </c>
      <c r="B615" s="87" t="s">
        <v>1949</v>
      </c>
      <c r="C615" s="6" t="s">
        <v>1604</v>
      </c>
      <c r="D615" s="6" t="s">
        <v>1605</v>
      </c>
      <c r="E615" s="6" t="s">
        <v>3</v>
      </c>
      <c r="F615" s="6" t="s">
        <v>16</v>
      </c>
      <c r="G615" s="6" t="s">
        <v>17</v>
      </c>
      <c r="H615" s="6" t="s">
        <v>226</v>
      </c>
      <c r="I615" s="6" t="s">
        <v>230</v>
      </c>
      <c r="J615" s="12">
        <v>1695</v>
      </c>
      <c r="K615" s="12">
        <f t="shared" si="48"/>
        <v>1491.9972</v>
      </c>
      <c r="L615" s="13">
        <v>3.31</v>
      </c>
      <c r="M615" s="13">
        <v>1220.6500000000001</v>
      </c>
      <c r="N615" s="14">
        <f t="shared" si="49"/>
        <v>203.00280000000001</v>
      </c>
      <c r="O615" s="15">
        <v>113</v>
      </c>
      <c r="P615" s="16">
        <f t="shared" si="50"/>
        <v>0.81813156217719496</v>
      </c>
      <c r="Q615" s="86" t="str">
        <f t="shared" si="51"/>
        <v>High then 10%</v>
      </c>
      <c r="R615" s="86" t="str">
        <f t="shared" si="52"/>
        <v>High Then 20%</v>
      </c>
    </row>
    <row r="616" spans="1:18" ht="15" customHeight="1">
      <c r="A616" s="86" t="s">
        <v>23</v>
      </c>
      <c r="B616" s="7" t="s">
        <v>271</v>
      </c>
      <c r="C616" s="6" t="s">
        <v>1606</v>
      </c>
      <c r="D616" s="6" t="s">
        <v>1607</v>
      </c>
      <c r="E616" s="6" t="s">
        <v>3</v>
      </c>
      <c r="F616" s="6" t="s">
        <v>22</v>
      </c>
      <c r="G616" s="6" t="s">
        <v>23</v>
      </c>
      <c r="H616" s="6" t="s">
        <v>270</v>
      </c>
      <c r="I616" s="6" t="s">
        <v>271</v>
      </c>
      <c r="J616" s="12">
        <v>2080</v>
      </c>
      <c r="K616" s="12">
        <f t="shared" si="48"/>
        <v>1833.8643999999999</v>
      </c>
      <c r="L616" s="13">
        <v>28.87</v>
      </c>
      <c r="M616" s="13">
        <v>163.93</v>
      </c>
      <c r="N616" s="14">
        <f t="shared" si="49"/>
        <v>246.13560000000001</v>
      </c>
      <c r="O616" s="15">
        <v>32</v>
      </c>
      <c r="P616" s="16">
        <f t="shared" si="50"/>
        <v>8.9390469655226401E-2</v>
      </c>
      <c r="Q616" s="86" t="str">
        <f t="shared" si="51"/>
        <v>Low Then 10%</v>
      </c>
      <c r="R616" s="86" t="str">
        <f t="shared" si="52"/>
        <v>Low Then 20%</v>
      </c>
    </row>
    <row r="617" spans="1:18" ht="15" customHeight="1">
      <c r="A617" s="86" t="s">
        <v>23</v>
      </c>
      <c r="B617" s="7" t="s">
        <v>271</v>
      </c>
      <c r="C617" s="6" t="s">
        <v>1608</v>
      </c>
      <c r="D617" s="6" t="s">
        <v>1609</v>
      </c>
      <c r="E617" s="6" t="s">
        <v>3</v>
      </c>
      <c r="F617" s="6" t="s">
        <v>22</v>
      </c>
      <c r="G617" s="6" t="s">
        <v>23</v>
      </c>
      <c r="H617" s="6" t="s">
        <v>270</v>
      </c>
      <c r="I617" s="6" t="s">
        <v>271</v>
      </c>
      <c r="J617" s="12">
        <v>1575</v>
      </c>
      <c r="K617" s="12">
        <f t="shared" si="48"/>
        <v>1386.9336000000001</v>
      </c>
      <c r="L617" s="13">
        <v>7.78</v>
      </c>
      <c r="M617" s="13">
        <v>247.61</v>
      </c>
      <c r="N617" s="14">
        <f t="shared" si="49"/>
        <v>188.06639999999999</v>
      </c>
      <c r="O617" s="15">
        <v>21</v>
      </c>
      <c r="P617" s="16">
        <f t="shared" si="50"/>
        <v>0.178530536717836</v>
      </c>
      <c r="Q617" s="86" t="str">
        <f t="shared" si="51"/>
        <v>High then 10%</v>
      </c>
      <c r="R617" s="86" t="str">
        <f t="shared" si="52"/>
        <v>Low Then 20%</v>
      </c>
    </row>
    <row r="618" spans="1:18" ht="15" customHeight="1">
      <c r="A618" s="86" t="s">
        <v>23</v>
      </c>
      <c r="B618" s="7" t="s">
        <v>271</v>
      </c>
      <c r="C618" s="6" t="s">
        <v>1610</v>
      </c>
      <c r="D618" s="6" t="s">
        <v>1611</v>
      </c>
      <c r="E618" s="6" t="s">
        <v>3</v>
      </c>
      <c r="F618" s="6" t="s">
        <v>22</v>
      </c>
      <c r="G618" s="6" t="s">
        <v>23</v>
      </c>
      <c r="H618" s="6" t="s">
        <v>270</v>
      </c>
      <c r="I618" s="6" t="s">
        <v>271</v>
      </c>
      <c r="J618" s="12">
        <v>5950</v>
      </c>
      <c r="K618" s="12">
        <f t="shared" si="48"/>
        <v>5240.5036</v>
      </c>
      <c r="L618" s="13">
        <v>37.53</v>
      </c>
      <c r="M618" s="13">
        <v>765.51666666666699</v>
      </c>
      <c r="N618" s="14">
        <f t="shared" si="49"/>
        <v>709.49639999999999</v>
      </c>
      <c r="O618" s="15">
        <v>85</v>
      </c>
      <c r="P618" s="16">
        <f t="shared" si="50"/>
        <v>0.14607692792476401</v>
      </c>
      <c r="Q618" s="86" t="str">
        <f t="shared" si="51"/>
        <v>High then 10%</v>
      </c>
      <c r="R618" s="86" t="str">
        <f t="shared" si="52"/>
        <v>Low Then 20%</v>
      </c>
    </row>
    <row r="619" spans="1:18" ht="15" customHeight="1">
      <c r="A619" s="86" t="s">
        <v>23</v>
      </c>
      <c r="B619" s="7" t="s">
        <v>271</v>
      </c>
      <c r="C619" s="6" t="s">
        <v>1612</v>
      </c>
      <c r="D619" s="6" t="s">
        <v>1613</v>
      </c>
      <c r="E619" s="6" t="s">
        <v>3</v>
      </c>
      <c r="F619" s="6" t="s">
        <v>22</v>
      </c>
      <c r="G619" s="6" t="s">
        <v>23</v>
      </c>
      <c r="H619" s="6" t="s">
        <v>270</v>
      </c>
      <c r="I619" s="6" t="s">
        <v>271</v>
      </c>
      <c r="J619" s="12">
        <v>3500</v>
      </c>
      <c r="K619" s="12">
        <f t="shared" si="48"/>
        <v>3087.5888</v>
      </c>
      <c r="L619" s="13">
        <v>63.24</v>
      </c>
      <c r="M619" s="13">
        <v>300</v>
      </c>
      <c r="N619" s="14">
        <f t="shared" si="49"/>
        <v>412.41120000000001</v>
      </c>
      <c r="O619" s="15">
        <v>50</v>
      </c>
      <c r="P619" s="16">
        <f t="shared" si="50"/>
        <v>9.7163197379132898E-2</v>
      </c>
      <c r="Q619" s="86" t="str">
        <f t="shared" si="51"/>
        <v>Low Then 10%</v>
      </c>
      <c r="R619" s="86" t="str">
        <f t="shared" si="52"/>
        <v>Low Then 20%</v>
      </c>
    </row>
    <row r="620" spans="1:18" ht="15" customHeight="1">
      <c r="A620" s="86" t="s">
        <v>23</v>
      </c>
      <c r="B620" s="7" t="s">
        <v>271</v>
      </c>
      <c r="C620" s="6" t="s">
        <v>1614</v>
      </c>
      <c r="D620" s="6" t="s">
        <v>1615</v>
      </c>
      <c r="E620" s="6" t="s">
        <v>3</v>
      </c>
      <c r="F620" s="6" t="s">
        <v>22</v>
      </c>
      <c r="G620" s="6" t="s">
        <v>23</v>
      </c>
      <c r="H620" s="6" t="s">
        <v>270</v>
      </c>
      <c r="I620" s="6" t="s">
        <v>271</v>
      </c>
      <c r="J620" s="12">
        <v>2100</v>
      </c>
      <c r="K620" s="12">
        <f t="shared" si="48"/>
        <v>1848.1068</v>
      </c>
      <c r="L620" s="13">
        <v>0.89</v>
      </c>
      <c r="M620" s="13">
        <v>275</v>
      </c>
      <c r="N620" s="14">
        <f t="shared" si="49"/>
        <v>251.89320000000001</v>
      </c>
      <c r="O620" s="15">
        <v>50</v>
      </c>
      <c r="P620" s="16">
        <f t="shared" si="50"/>
        <v>0.148800924275588</v>
      </c>
      <c r="Q620" s="86" t="str">
        <f t="shared" si="51"/>
        <v>High then 10%</v>
      </c>
      <c r="R620" s="86" t="str">
        <f t="shared" si="52"/>
        <v>Low Then 20%</v>
      </c>
    </row>
    <row r="621" spans="1:18" ht="15" customHeight="1">
      <c r="A621" s="86" t="s">
        <v>23</v>
      </c>
      <c r="B621" s="7" t="s">
        <v>271</v>
      </c>
      <c r="C621" s="6" t="s">
        <v>1616</v>
      </c>
      <c r="D621" s="6" t="s">
        <v>1617</v>
      </c>
      <c r="E621" s="6" t="s">
        <v>3</v>
      </c>
      <c r="F621" s="6" t="s">
        <v>22</v>
      </c>
      <c r="G621" s="6" t="s">
        <v>23</v>
      </c>
      <c r="H621" s="6" t="s">
        <v>270</v>
      </c>
      <c r="I621" s="6" t="s">
        <v>271</v>
      </c>
      <c r="J621" s="12">
        <v>32</v>
      </c>
      <c r="K621" s="12">
        <f t="shared" si="48"/>
        <v>28.16</v>
      </c>
      <c r="L621" s="13">
        <v>0</v>
      </c>
      <c r="M621" s="13">
        <v>3.67</v>
      </c>
      <c r="N621" s="14">
        <f t="shared" si="49"/>
        <v>3.84</v>
      </c>
      <c r="O621" s="15">
        <v>1</v>
      </c>
      <c r="P621" s="16">
        <f t="shared" si="50"/>
        <v>0.130326704545455</v>
      </c>
      <c r="Q621" s="86" t="str">
        <f t="shared" si="51"/>
        <v>High then 10%</v>
      </c>
      <c r="R621" s="86" t="str">
        <f t="shared" si="52"/>
        <v>Low Then 20%</v>
      </c>
    </row>
    <row r="622" spans="1:18" ht="15" customHeight="1">
      <c r="A622" s="86" t="s">
        <v>23</v>
      </c>
      <c r="B622" s="7" t="s">
        <v>271</v>
      </c>
      <c r="C622" s="6" t="s">
        <v>1618</v>
      </c>
      <c r="D622" s="6" t="s">
        <v>1619</v>
      </c>
      <c r="E622" s="6" t="s">
        <v>3</v>
      </c>
      <c r="F622" s="6" t="s">
        <v>22</v>
      </c>
      <c r="G622" s="6" t="s">
        <v>23</v>
      </c>
      <c r="H622" s="6" t="s">
        <v>270</v>
      </c>
      <c r="I622" s="6" t="s">
        <v>271</v>
      </c>
      <c r="J622" s="12">
        <v>252</v>
      </c>
      <c r="K622" s="12">
        <f t="shared" si="48"/>
        <v>221.7612</v>
      </c>
      <c r="L622" s="13">
        <v>0.01</v>
      </c>
      <c r="M622" s="13">
        <v>33.5</v>
      </c>
      <c r="N622" s="14">
        <f t="shared" si="49"/>
        <v>30.238800000000001</v>
      </c>
      <c r="O622" s="15">
        <v>6</v>
      </c>
      <c r="P622" s="16">
        <f t="shared" si="50"/>
        <v>0.151063396121594</v>
      </c>
      <c r="Q622" s="86" t="str">
        <f t="shared" si="51"/>
        <v>High then 10%</v>
      </c>
      <c r="R622" s="86" t="str">
        <f t="shared" si="52"/>
        <v>Low Then 20%</v>
      </c>
    </row>
    <row r="623" spans="1:18" ht="15" customHeight="1">
      <c r="A623" s="86" t="s">
        <v>23</v>
      </c>
      <c r="B623" s="7" t="s">
        <v>271</v>
      </c>
      <c r="C623" s="6" t="s">
        <v>1620</v>
      </c>
      <c r="D623" s="6" t="s">
        <v>1621</v>
      </c>
      <c r="E623" s="6" t="s">
        <v>3</v>
      </c>
      <c r="F623" s="6" t="s">
        <v>22</v>
      </c>
      <c r="G623" s="6" t="s">
        <v>23</v>
      </c>
      <c r="H623" s="6" t="s">
        <v>270</v>
      </c>
      <c r="I623" s="6" t="s">
        <v>271</v>
      </c>
      <c r="J623" s="12">
        <v>360</v>
      </c>
      <c r="K623" s="12">
        <f t="shared" si="48"/>
        <v>316.86720000000003</v>
      </c>
      <c r="L623" s="13">
        <v>0.56000000000000005</v>
      </c>
      <c r="M623" s="13">
        <v>90</v>
      </c>
      <c r="N623" s="14">
        <f t="shared" si="49"/>
        <v>43.132800000000003</v>
      </c>
      <c r="O623" s="15">
        <v>8</v>
      </c>
      <c r="P623" s="16">
        <f t="shared" si="50"/>
        <v>0.284030660162996</v>
      </c>
      <c r="Q623" s="86" t="str">
        <f t="shared" si="51"/>
        <v>High then 10%</v>
      </c>
      <c r="R623" s="86" t="str">
        <f t="shared" si="52"/>
        <v>High Then 20%</v>
      </c>
    </row>
    <row r="624" spans="1:18" ht="15" customHeight="1">
      <c r="A624" s="86" t="s">
        <v>23</v>
      </c>
      <c r="B624" s="7" t="s">
        <v>271</v>
      </c>
      <c r="C624" s="6" t="s">
        <v>1622</v>
      </c>
      <c r="D624" s="6" t="s">
        <v>1623</v>
      </c>
      <c r="E624" s="6" t="s">
        <v>3</v>
      </c>
      <c r="F624" s="6" t="s">
        <v>22</v>
      </c>
      <c r="G624" s="6" t="s">
        <v>23</v>
      </c>
      <c r="H624" s="6" t="s">
        <v>270</v>
      </c>
      <c r="I624" s="6" t="s">
        <v>271</v>
      </c>
      <c r="J624" s="12">
        <v>210</v>
      </c>
      <c r="K624" s="12">
        <f t="shared" si="48"/>
        <v>184.8</v>
      </c>
      <c r="L624" s="13">
        <v>0</v>
      </c>
      <c r="M624" s="13">
        <v>48.66</v>
      </c>
      <c r="N624" s="14">
        <f t="shared" si="49"/>
        <v>25.2</v>
      </c>
      <c r="O624" s="15">
        <v>6</v>
      </c>
      <c r="P624" s="16">
        <f t="shared" si="50"/>
        <v>0.263311688311688</v>
      </c>
      <c r="Q624" s="86" t="str">
        <f t="shared" si="51"/>
        <v>High then 10%</v>
      </c>
      <c r="R624" s="86" t="str">
        <f t="shared" si="52"/>
        <v>High Then 20%</v>
      </c>
    </row>
    <row r="625" spans="1:18" ht="15" customHeight="1">
      <c r="A625" s="86" t="s">
        <v>23</v>
      </c>
      <c r="B625" s="7" t="s">
        <v>271</v>
      </c>
      <c r="C625" s="6" t="s">
        <v>1624</v>
      </c>
      <c r="D625" s="6" t="s">
        <v>1625</v>
      </c>
      <c r="E625" s="6" t="s">
        <v>3</v>
      </c>
      <c r="F625" s="6" t="s">
        <v>22</v>
      </c>
      <c r="G625" s="6" t="s">
        <v>23</v>
      </c>
      <c r="H625" s="6" t="s">
        <v>270</v>
      </c>
      <c r="I625" s="6" t="s">
        <v>271</v>
      </c>
      <c r="J625" s="12">
        <v>3825</v>
      </c>
      <c r="K625" s="12">
        <f t="shared" si="48"/>
        <v>3369.3323999999998</v>
      </c>
      <c r="L625" s="13">
        <v>27.77</v>
      </c>
      <c r="M625" s="13">
        <v>920.85</v>
      </c>
      <c r="N625" s="14">
        <f t="shared" si="49"/>
        <v>455.66759999999999</v>
      </c>
      <c r="O625" s="15">
        <v>85</v>
      </c>
      <c r="P625" s="16">
        <f t="shared" si="50"/>
        <v>0.273303399807036</v>
      </c>
      <c r="Q625" s="86" t="str">
        <f t="shared" si="51"/>
        <v>High then 10%</v>
      </c>
      <c r="R625" s="86" t="str">
        <f t="shared" si="52"/>
        <v>High Then 20%</v>
      </c>
    </row>
    <row r="626" spans="1:18" ht="15" customHeight="1">
      <c r="A626" s="86" t="s">
        <v>23</v>
      </c>
      <c r="B626" s="7" t="s">
        <v>271</v>
      </c>
      <c r="C626" s="6" t="s">
        <v>1626</v>
      </c>
      <c r="D626" s="6" t="s">
        <v>1627</v>
      </c>
      <c r="E626" s="6" t="s">
        <v>3</v>
      </c>
      <c r="F626" s="6" t="s">
        <v>22</v>
      </c>
      <c r="G626" s="6" t="s">
        <v>23</v>
      </c>
      <c r="H626" s="6" t="s">
        <v>270</v>
      </c>
      <c r="I626" s="6" t="s">
        <v>271</v>
      </c>
      <c r="J626" s="12">
        <v>175</v>
      </c>
      <c r="K626" s="12">
        <f t="shared" si="48"/>
        <v>154</v>
      </c>
      <c r="L626" s="13">
        <v>0</v>
      </c>
      <c r="M626" s="13">
        <v>38.92</v>
      </c>
      <c r="N626" s="14">
        <f t="shared" si="49"/>
        <v>21</v>
      </c>
      <c r="O626" s="15">
        <v>5</v>
      </c>
      <c r="P626" s="16">
        <f t="shared" si="50"/>
        <v>0.25272727272727302</v>
      </c>
      <c r="Q626" s="86" t="str">
        <f t="shared" si="51"/>
        <v>High then 10%</v>
      </c>
      <c r="R626" s="86" t="str">
        <f t="shared" si="52"/>
        <v>High Then 20%</v>
      </c>
    </row>
    <row r="627" spans="1:18" ht="15" customHeight="1">
      <c r="A627" s="6" t="s">
        <v>156</v>
      </c>
      <c r="B627" s="7" t="s">
        <v>165</v>
      </c>
      <c r="C627" s="6" t="s">
        <v>1628</v>
      </c>
      <c r="D627" s="6" t="s">
        <v>1629</v>
      </c>
      <c r="E627" s="6" t="s">
        <v>3</v>
      </c>
      <c r="F627" s="6" t="s">
        <v>16</v>
      </c>
      <c r="G627" s="6" t="s">
        <v>156</v>
      </c>
      <c r="H627" s="6" t="s">
        <v>165</v>
      </c>
      <c r="I627" s="6" t="s">
        <v>1630</v>
      </c>
      <c r="J627" s="12">
        <v>260</v>
      </c>
      <c r="K627" s="12">
        <f t="shared" si="48"/>
        <v>228.80840000000001</v>
      </c>
      <c r="L627" s="13">
        <v>7.0000000000000007E-2</v>
      </c>
      <c r="M627" s="13">
        <v>26.44</v>
      </c>
      <c r="N627" s="14">
        <f t="shared" si="49"/>
        <v>31.191600000000001</v>
      </c>
      <c r="O627" s="15">
        <v>13</v>
      </c>
      <c r="P627" s="16">
        <f t="shared" si="50"/>
        <v>0.11555519814832001</v>
      </c>
      <c r="Q627" s="86" t="str">
        <f t="shared" si="51"/>
        <v>High then 10%</v>
      </c>
      <c r="R627" s="86" t="str">
        <f t="shared" si="52"/>
        <v>Low Then 20%</v>
      </c>
    </row>
    <row r="628" spans="1:18" ht="15" customHeight="1">
      <c r="A628" s="6" t="s">
        <v>156</v>
      </c>
      <c r="B628" s="7" t="s">
        <v>165</v>
      </c>
      <c r="C628" s="6" t="s">
        <v>1631</v>
      </c>
      <c r="D628" s="6" t="s">
        <v>1632</v>
      </c>
      <c r="E628" s="6" t="s">
        <v>3</v>
      </c>
      <c r="F628" s="6" t="s">
        <v>16</v>
      </c>
      <c r="G628" s="6" t="s">
        <v>17</v>
      </c>
      <c r="H628" s="6" t="s">
        <v>165</v>
      </c>
      <c r="I628" s="6" t="s">
        <v>1630</v>
      </c>
      <c r="J628" s="12">
        <v>160</v>
      </c>
      <c r="K628" s="12">
        <f t="shared" si="48"/>
        <v>140.9272</v>
      </c>
      <c r="L628" s="13">
        <v>1.06</v>
      </c>
      <c r="M628" s="13">
        <v>15.67</v>
      </c>
      <c r="N628" s="14">
        <f t="shared" si="49"/>
        <v>19.072800000000001</v>
      </c>
      <c r="O628" s="15">
        <v>8</v>
      </c>
      <c r="P628" s="16">
        <f t="shared" si="50"/>
        <v>0.111192161626712</v>
      </c>
      <c r="Q628" s="86" t="str">
        <f t="shared" si="51"/>
        <v>High then 10%</v>
      </c>
      <c r="R628" s="86" t="str">
        <f t="shared" si="52"/>
        <v>Low Then 20%</v>
      </c>
    </row>
    <row r="629" spans="1:18" ht="15" customHeight="1">
      <c r="A629" s="6" t="s">
        <v>156</v>
      </c>
      <c r="B629" s="7" t="s">
        <v>165</v>
      </c>
      <c r="C629" s="8" t="s">
        <v>1631</v>
      </c>
      <c r="D629" s="8" t="s">
        <v>1632</v>
      </c>
      <c r="E629" s="8" t="s">
        <v>3</v>
      </c>
      <c r="F629" s="6" t="s">
        <v>16</v>
      </c>
      <c r="G629" s="6" t="s">
        <v>156</v>
      </c>
      <c r="H629" s="6" t="s">
        <v>165</v>
      </c>
      <c r="I629" s="6" t="s">
        <v>1630</v>
      </c>
      <c r="J629" s="12">
        <v>300</v>
      </c>
      <c r="K629" s="12">
        <f t="shared" si="48"/>
        <v>264.27719999999999</v>
      </c>
      <c r="L629" s="13">
        <v>2.31</v>
      </c>
      <c r="M629" s="13">
        <v>29.44</v>
      </c>
      <c r="N629" s="14">
        <f t="shared" si="49"/>
        <v>35.722799999999999</v>
      </c>
      <c r="O629" s="15">
        <v>15</v>
      </c>
      <c r="P629" s="16">
        <f t="shared" si="50"/>
        <v>0.111398183422558</v>
      </c>
      <c r="Q629" s="86" t="str">
        <f t="shared" si="51"/>
        <v>High then 10%</v>
      </c>
      <c r="R629" s="86" t="str">
        <f t="shared" si="52"/>
        <v>Low Then 20%</v>
      </c>
    </row>
    <row r="630" spans="1:18" ht="15" customHeight="1">
      <c r="A630" s="6" t="s">
        <v>156</v>
      </c>
      <c r="B630" s="7" t="s">
        <v>165</v>
      </c>
      <c r="C630" s="6" t="s">
        <v>1633</v>
      </c>
      <c r="D630" s="6" t="s">
        <v>1634</v>
      </c>
      <c r="E630" s="6" t="s">
        <v>3</v>
      </c>
      <c r="F630" s="6" t="s">
        <v>16</v>
      </c>
      <c r="G630" s="6" t="s">
        <v>17</v>
      </c>
      <c r="H630" s="6" t="s">
        <v>165</v>
      </c>
      <c r="I630" s="6" t="s">
        <v>1630</v>
      </c>
      <c r="J630" s="12">
        <v>700</v>
      </c>
      <c r="K630" s="12">
        <f t="shared" si="48"/>
        <v>617.56719999999996</v>
      </c>
      <c r="L630" s="13">
        <v>13.06</v>
      </c>
      <c r="M630" s="13">
        <v>69.56</v>
      </c>
      <c r="N630" s="14">
        <f t="shared" si="49"/>
        <v>82.4328</v>
      </c>
      <c r="O630" s="15">
        <v>35</v>
      </c>
      <c r="P630" s="16">
        <f t="shared" si="50"/>
        <v>0.11263551561676199</v>
      </c>
      <c r="Q630" s="86" t="str">
        <f t="shared" si="51"/>
        <v>High then 10%</v>
      </c>
      <c r="R630" s="86" t="str">
        <f t="shared" si="52"/>
        <v>Low Then 20%</v>
      </c>
    </row>
    <row r="631" spans="1:18" ht="15" customHeight="1">
      <c r="A631" s="6" t="s">
        <v>156</v>
      </c>
      <c r="B631" s="7" t="s">
        <v>165</v>
      </c>
      <c r="C631" s="6" t="s">
        <v>1635</v>
      </c>
      <c r="D631" s="6" t="s">
        <v>1636</v>
      </c>
      <c r="E631" s="6" t="s">
        <v>3</v>
      </c>
      <c r="F631" s="6" t="s">
        <v>16</v>
      </c>
      <c r="G631" s="6" t="s">
        <v>17</v>
      </c>
      <c r="H631" s="6" t="s">
        <v>165</v>
      </c>
      <c r="I631" s="6" t="s">
        <v>1630</v>
      </c>
      <c r="J631" s="12">
        <v>360</v>
      </c>
      <c r="K631" s="12">
        <f t="shared" si="48"/>
        <v>316.92720000000003</v>
      </c>
      <c r="L631" s="13">
        <v>1.06</v>
      </c>
      <c r="M631" s="13">
        <v>36.04</v>
      </c>
      <c r="N631" s="14">
        <f t="shared" si="49"/>
        <v>43.072800000000001</v>
      </c>
      <c r="O631" s="15">
        <v>18</v>
      </c>
      <c r="P631" s="16">
        <f t="shared" si="50"/>
        <v>0.11371696717731999</v>
      </c>
      <c r="Q631" s="86" t="str">
        <f t="shared" si="51"/>
        <v>High then 10%</v>
      </c>
      <c r="R631" s="86" t="str">
        <f t="shared" si="52"/>
        <v>Low Then 20%</v>
      </c>
    </row>
    <row r="632" spans="1:18" ht="15" customHeight="1">
      <c r="A632" s="6" t="s">
        <v>156</v>
      </c>
      <c r="B632" s="7" t="s">
        <v>165</v>
      </c>
      <c r="C632" s="6" t="s">
        <v>1637</v>
      </c>
      <c r="D632" s="6" t="s">
        <v>1638</v>
      </c>
      <c r="E632" s="6" t="s">
        <v>3</v>
      </c>
      <c r="F632" s="6" t="s">
        <v>16</v>
      </c>
      <c r="G632" s="6" t="s">
        <v>156</v>
      </c>
      <c r="H632" s="6" t="s">
        <v>165</v>
      </c>
      <c r="I632" s="6" t="s">
        <v>166</v>
      </c>
      <c r="J632" s="12">
        <v>1560</v>
      </c>
      <c r="K632" s="12">
        <f t="shared" si="48"/>
        <v>1409.6436000000001</v>
      </c>
      <c r="L632" s="13">
        <v>307.02999999999997</v>
      </c>
      <c r="M632" s="13">
        <v>229.5</v>
      </c>
      <c r="N632" s="14">
        <f t="shared" si="49"/>
        <v>150.35640000000001</v>
      </c>
      <c r="O632" s="15">
        <v>78</v>
      </c>
      <c r="P632" s="16">
        <f t="shared" si="50"/>
        <v>0.162807109541731</v>
      </c>
      <c r="Q632" s="86" t="str">
        <f t="shared" si="51"/>
        <v>High then 10%</v>
      </c>
      <c r="R632" s="86" t="str">
        <f t="shared" si="52"/>
        <v>Low Then 20%</v>
      </c>
    </row>
    <row r="633" spans="1:18" ht="15" customHeight="1">
      <c r="A633" s="6" t="s">
        <v>156</v>
      </c>
      <c r="B633" s="7" t="s">
        <v>165</v>
      </c>
      <c r="C633" s="6" t="s">
        <v>1639</v>
      </c>
      <c r="D633" s="6" t="s">
        <v>1640</v>
      </c>
      <c r="E633" s="6" t="s">
        <v>3</v>
      </c>
      <c r="F633" s="6" t="s">
        <v>16</v>
      </c>
      <c r="G633" s="6" t="s">
        <v>156</v>
      </c>
      <c r="H633" s="6" t="s">
        <v>165</v>
      </c>
      <c r="I633" s="6" t="s">
        <v>166</v>
      </c>
      <c r="J633" s="12">
        <v>560</v>
      </c>
      <c r="K633" s="12">
        <f t="shared" si="48"/>
        <v>492.87079999999997</v>
      </c>
      <c r="L633" s="13">
        <v>0.59</v>
      </c>
      <c r="M633" s="13">
        <v>78.235714285714295</v>
      </c>
      <c r="N633" s="14">
        <f t="shared" si="49"/>
        <v>67.129199999999997</v>
      </c>
      <c r="O633" s="15">
        <v>28</v>
      </c>
      <c r="P633" s="16">
        <f t="shared" si="50"/>
        <v>0.15873473187235701</v>
      </c>
      <c r="Q633" s="86" t="str">
        <f t="shared" si="51"/>
        <v>High then 10%</v>
      </c>
      <c r="R633" s="86" t="str">
        <f t="shared" si="52"/>
        <v>Low Then 20%</v>
      </c>
    </row>
    <row r="634" spans="1:18" ht="15" customHeight="1">
      <c r="A634" s="6" t="s">
        <v>156</v>
      </c>
      <c r="B634" s="7" t="s">
        <v>165</v>
      </c>
      <c r="C634" s="6" t="s">
        <v>1641</v>
      </c>
      <c r="D634" s="6" t="s">
        <v>1642</v>
      </c>
      <c r="E634" s="6" t="s">
        <v>3</v>
      </c>
      <c r="F634" s="6" t="s">
        <v>16</v>
      </c>
      <c r="G634" s="6" t="s">
        <v>156</v>
      </c>
      <c r="H634" s="6" t="s">
        <v>165</v>
      </c>
      <c r="I634" s="6" t="s">
        <v>166</v>
      </c>
      <c r="J634" s="12">
        <v>300</v>
      </c>
      <c r="K634" s="12">
        <f t="shared" si="48"/>
        <v>264.13799999999998</v>
      </c>
      <c r="L634" s="13">
        <v>1.1499999999999999</v>
      </c>
      <c r="M634" s="13">
        <v>51.84</v>
      </c>
      <c r="N634" s="14">
        <f t="shared" si="49"/>
        <v>35.862000000000002</v>
      </c>
      <c r="O634" s="15">
        <v>30</v>
      </c>
      <c r="P634" s="16">
        <f t="shared" si="50"/>
        <v>0.19626104536265099</v>
      </c>
      <c r="Q634" s="86" t="str">
        <f t="shared" si="51"/>
        <v>High then 10%</v>
      </c>
      <c r="R634" s="86" t="str">
        <f t="shared" si="52"/>
        <v>Low Then 20%</v>
      </c>
    </row>
    <row r="635" spans="1:18" ht="15" customHeight="1">
      <c r="A635" s="6" t="s">
        <v>156</v>
      </c>
      <c r="B635" s="7" t="s">
        <v>165</v>
      </c>
      <c r="C635" s="6" t="s">
        <v>1643</v>
      </c>
      <c r="D635" s="6" t="s">
        <v>1644</v>
      </c>
      <c r="E635" s="6" t="s">
        <v>3</v>
      </c>
      <c r="F635" s="6" t="s">
        <v>16</v>
      </c>
      <c r="G635" s="6" t="s">
        <v>156</v>
      </c>
      <c r="H635" s="6" t="s">
        <v>165</v>
      </c>
      <c r="I635" s="6" t="s">
        <v>166</v>
      </c>
      <c r="J635" s="12">
        <v>100</v>
      </c>
      <c r="K635" s="12">
        <f t="shared" si="48"/>
        <v>88.058800000000005</v>
      </c>
      <c r="L635" s="13">
        <v>0.49</v>
      </c>
      <c r="M635" s="13">
        <v>10.11</v>
      </c>
      <c r="N635" s="14">
        <f t="shared" si="49"/>
        <v>11.9412</v>
      </c>
      <c r="O635" s="15">
        <v>5</v>
      </c>
      <c r="P635" s="16">
        <f t="shared" si="50"/>
        <v>0.114809649915738</v>
      </c>
      <c r="Q635" s="86" t="str">
        <f t="shared" si="51"/>
        <v>High then 10%</v>
      </c>
      <c r="R635" s="86" t="str">
        <f t="shared" si="52"/>
        <v>Low Then 20%</v>
      </c>
    </row>
    <row r="636" spans="1:18" ht="15" customHeight="1">
      <c r="A636" s="6" t="s">
        <v>156</v>
      </c>
      <c r="B636" s="7" t="s">
        <v>165</v>
      </c>
      <c r="C636" s="6" t="s">
        <v>1645</v>
      </c>
      <c r="D636" s="6" t="s">
        <v>1646</v>
      </c>
      <c r="E636" s="6" t="s">
        <v>3</v>
      </c>
      <c r="F636" s="6" t="s">
        <v>16</v>
      </c>
      <c r="G636" s="6" t="s">
        <v>156</v>
      </c>
      <c r="H636" s="6" t="s">
        <v>165</v>
      </c>
      <c r="I636" s="6" t="s">
        <v>166</v>
      </c>
      <c r="J636" s="12">
        <v>600</v>
      </c>
      <c r="K636" s="12">
        <f t="shared" si="48"/>
        <v>528</v>
      </c>
      <c r="L636" s="13">
        <v>0</v>
      </c>
      <c r="M636" s="13">
        <v>88.422476190476203</v>
      </c>
      <c r="N636" s="14">
        <f t="shared" si="49"/>
        <v>72</v>
      </c>
      <c r="O636" s="15">
        <v>8</v>
      </c>
      <c r="P636" s="16">
        <f t="shared" si="50"/>
        <v>0.16746681096681101</v>
      </c>
      <c r="Q636" s="86" t="str">
        <f t="shared" si="51"/>
        <v>High then 10%</v>
      </c>
      <c r="R636" s="86" t="str">
        <f t="shared" si="52"/>
        <v>Low Then 20%</v>
      </c>
    </row>
    <row r="637" spans="1:18" ht="15" customHeight="1">
      <c r="A637" s="6" t="s">
        <v>156</v>
      </c>
      <c r="B637" s="7" t="s">
        <v>165</v>
      </c>
      <c r="C637" s="6" t="s">
        <v>1647</v>
      </c>
      <c r="D637" s="6" t="s">
        <v>1648</v>
      </c>
      <c r="E637" s="6" t="s">
        <v>3</v>
      </c>
      <c r="F637" s="6" t="s">
        <v>16</v>
      </c>
      <c r="G637" s="6" t="s">
        <v>156</v>
      </c>
      <c r="H637" s="6" t="s">
        <v>165</v>
      </c>
      <c r="I637" s="6" t="s">
        <v>166</v>
      </c>
      <c r="J637" s="12">
        <v>425</v>
      </c>
      <c r="K637" s="12">
        <f t="shared" si="48"/>
        <v>377.61079999999998</v>
      </c>
      <c r="L637" s="13">
        <v>30.09</v>
      </c>
      <c r="M637" s="13">
        <v>24.53</v>
      </c>
      <c r="N637" s="14">
        <f t="shared" si="49"/>
        <v>47.389200000000002</v>
      </c>
      <c r="O637" s="15">
        <v>25</v>
      </c>
      <c r="P637" s="16">
        <f t="shared" si="50"/>
        <v>6.4961065732230094E-2</v>
      </c>
      <c r="Q637" s="86" t="str">
        <f t="shared" si="51"/>
        <v>Low Then 10%</v>
      </c>
      <c r="R637" s="86" t="str">
        <f t="shared" si="52"/>
        <v>Low Then 20%</v>
      </c>
    </row>
    <row r="638" spans="1:18" ht="15" customHeight="1">
      <c r="A638" s="6" t="s">
        <v>156</v>
      </c>
      <c r="B638" s="7" t="s">
        <v>165</v>
      </c>
      <c r="C638" s="6" t="s">
        <v>1649</v>
      </c>
      <c r="D638" s="6" t="s">
        <v>1650</v>
      </c>
      <c r="E638" s="6" t="s">
        <v>3</v>
      </c>
      <c r="F638" s="6" t="s">
        <v>16</v>
      </c>
      <c r="G638" s="6" t="s">
        <v>156</v>
      </c>
      <c r="H638" s="6" t="s">
        <v>165</v>
      </c>
      <c r="I638" s="6" t="s">
        <v>166</v>
      </c>
      <c r="J638" s="12">
        <v>3625</v>
      </c>
      <c r="K638" s="12">
        <f t="shared" si="48"/>
        <v>3235.7332000000001</v>
      </c>
      <c r="L638" s="13">
        <v>381.11</v>
      </c>
      <c r="M638" s="13">
        <v>140.37</v>
      </c>
      <c r="N638" s="14">
        <f t="shared" si="49"/>
        <v>389.26679999999999</v>
      </c>
      <c r="O638" s="15">
        <v>145</v>
      </c>
      <c r="P638" s="16">
        <f t="shared" si="50"/>
        <v>4.3381203369919401E-2</v>
      </c>
      <c r="Q638" s="86" t="str">
        <f t="shared" si="51"/>
        <v>Low Then 10%</v>
      </c>
      <c r="R638" s="86" t="str">
        <f t="shared" si="52"/>
        <v>Low Then 20%</v>
      </c>
    </row>
    <row r="639" spans="1:18" ht="15" customHeight="1">
      <c r="A639" s="6" t="s">
        <v>156</v>
      </c>
      <c r="B639" s="7" t="s">
        <v>165</v>
      </c>
      <c r="C639" s="6" t="s">
        <v>1651</v>
      </c>
      <c r="D639" s="6" t="s">
        <v>1652</v>
      </c>
      <c r="E639" s="6" t="s">
        <v>3</v>
      </c>
      <c r="F639" s="6" t="s">
        <v>16</v>
      </c>
      <c r="G639" s="6" t="s">
        <v>156</v>
      </c>
      <c r="H639" s="6" t="s">
        <v>165</v>
      </c>
      <c r="I639" s="6" t="s">
        <v>166</v>
      </c>
      <c r="J639" s="12">
        <v>36</v>
      </c>
      <c r="K639" s="12">
        <f t="shared" si="48"/>
        <v>31.68</v>
      </c>
      <c r="L639" s="13">
        <v>0</v>
      </c>
      <c r="M639" s="13">
        <v>4.4800000000000004</v>
      </c>
      <c r="N639" s="14">
        <f t="shared" si="49"/>
        <v>4.32</v>
      </c>
      <c r="O639" s="15">
        <v>3</v>
      </c>
      <c r="P639" s="16">
        <f t="shared" si="50"/>
        <v>0.14141414141414099</v>
      </c>
      <c r="Q639" s="86" t="str">
        <f t="shared" si="51"/>
        <v>High then 10%</v>
      </c>
      <c r="R639" s="86" t="str">
        <f t="shared" si="52"/>
        <v>Low Then 20%</v>
      </c>
    </row>
    <row r="640" spans="1:18" ht="15" customHeight="1">
      <c r="A640" s="6" t="s">
        <v>156</v>
      </c>
      <c r="B640" s="7" t="s">
        <v>165</v>
      </c>
      <c r="C640" s="6" t="s">
        <v>1653</v>
      </c>
      <c r="D640" s="6" t="s">
        <v>1654</v>
      </c>
      <c r="E640" s="6" t="s">
        <v>3</v>
      </c>
      <c r="F640" s="6" t="s">
        <v>16</v>
      </c>
      <c r="G640" s="6" t="s">
        <v>156</v>
      </c>
      <c r="H640" s="6" t="s">
        <v>165</v>
      </c>
      <c r="I640" s="6" t="s">
        <v>166</v>
      </c>
      <c r="J640" s="12">
        <v>72</v>
      </c>
      <c r="K640" s="12">
        <f t="shared" si="48"/>
        <v>64.224000000000004</v>
      </c>
      <c r="L640" s="13">
        <v>7.2</v>
      </c>
      <c r="M640" s="13">
        <v>9.17</v>
      </c>
      <c r="N640" s="14">
        <f t="shared" si="49"/>
        <v>7.7759999999999998</v>
      </c>
      <c r="O640" s="15">
        <v>6</v>
      </c>
      <c r="P640" s="16">
        <f t="shared" si="50"/>
        <v>0.14278151469855499</v>
      </c>
      <c r="Q640" s="86" t="str">
        <f t="shared" si="51"/>
        <v>High then 10%</v>
      </c>
      <c r="R640" s="86" t="str">
        <f t="shared" si="52"/>
        <v>Low Then 20%</v>
      </c>
    </row>
    <row r="641" spans="1:18" ht="15" customHeight="1">
      <c r="A641" s="6" t="s">
        <v>156</v>
      </c>
      <c r="B641" s="7" t="s">
        <v>165</v>
      </c>
      <c r="C641" s="6" t="s">
        <v>1655</v>
      </c>
      <c r="D641" s="6" t="s">
        <v>1656</v>
      </c>
      <c r="E641" s="6" t="s">
        <v>3</v>
      </c>
      <c r="F641" s="6" t="s">
        <v>16</v>
      </c>
      <c r="G641" s="6" t="s">
        <v>156</v>
      </c>
      <c r="H641" s="6" t="s">
        <v>165</v>
      </c>
      <c r="I641" s="6" t="s">
        <v>166</v>
      </c>
      <c r="J641" s="12">
        <v>984</v>
      </c>
      <c r="K641" s="12">
        <f t="shared" si="48"/>
        <v>866.03039999999999</v>
      </c>
      <c r="L641" s="13">
        <v>0.92</v>
      </c>
      <c r="M641" s="13">
        <v>174.31166666666701</v>
      </c>
      <c r="N641" s="14">
        <f t="shared" si="49"/>
        <v>117.9696</v>
      </c>
      <c r="O641" s="15">
        <v>82</v>
      </c>
      <c r="P641" s="16">
        <f t="shared" si="50"/>
        <v>0.20127661415426901</v>
      </c>
      <c r="Q641" s="86" t="str">
        <f t="shared" si="51"/>
        <v>High then 10%</v>
      </c>
      <c r="R641" s="86" t="str">
        <f t="shared" si="52"/>
        <v>High Then 20%</v>
      </c>
    </row>
    <row r="642" spans="1:18" ht="15" customHeight="1">
      <c r="A642" s="6" t="s">
        <v>156</v>
      </c>
      <c r="B642" s="7" t="s">
        <v>165</v>
      </c>
      <c r="C642" s="6" t="s">
        <v>1657</v>
      </c>
      <c r="D642" s="6" t="s">
        <v>1658</v>
      </c>
      <c r="E642" s="6" t="s">
        <v>3</v>
      </c>
      <c r="F642" s="6" t="s">
        <v>16</v>
      </c>
      <c r="G642" s="6" t="s">
        <v>156</v>
      </c>
      <c r="H642" s="6" t="s">
        <v>165</v>
      </c>
      <c r="I642" s="6" t="s">
        <v>166</v>
      </c>
      <c r="J642" s="12">
        <v>2250</v>
      </c>
      <c r="K642" s="12">
        <f t="shared" si="48"/>
        <v>1980.4716000000001</v>
      </c>
      <c r="L642" s="13">
        <v>3.93</v>
      </c>
      <c r="M642" s="13">
        <v>292.55</v>
      </c>
      <c r="N642" s="14">
        <f t="shared" si="49"/>
        <v>269.52839999999998</v>
      </c>
      <c r="O642" s="15">
        <v>90</v>
      </c>
      <c r="P642" s="16">
        <f t="shared" si="50"/>
        <v>0.14771734166750999</v>
      </c>
      <c r="Q642" s="86" t="str">
        <f t="shared" si="51"/>
        <v>High then 10%</v>
      </c>
      <c r="R642" s="86" t="str">
        <f t="shared" si="52"/>
        <v>Low Then 20%</v>
      </c>
    </row>
    <row r="643" spans="1:18" ht="15" customHeight="1">
      <c r="A643" s="6" t="s">
        <v>156</v>
      </c>
      <c r="B643" s="7" t="s">
        <v>165</v>
      </c>
      <c r="C643" s="6" t="s">
        <v>1659</v>
      </c>
      <c r="D643" s="6" t="s">
        <v>1660</v>
      </c>
      <c r="E643" s="6" t="s">
        <v>3</v>
      </c>
      <c r="F643" s="6" t="s">
        <v>16</v>
      </c>
      <c r="G643" s="6" t="s">
        <v>156</v>
      </c>
      <c r="H643" s="6" t="s">
        <v>165</v>
      </c>
      <c r="I643" s="6" t="s">
        <v>177</v>
      </c>
      <c r="J643" s="12">
        <v>5300</v>
      </c>
      <c r="K643" s="12">
        <f t="shared" ref="K643:K706" si="53">J643-N643</f>
        <v>4677.0140000000001</v>
      </c>
      <c r="L643" s="13">
        <v>108.45</v>
      </c>
      <c r="M643" s="13">
        <v>938.08</v>
      </c>
      <c r="N643" s="14">
        <f t="shared" ref="N643:N706" si="54">(J643-L643)*12%</f>
        <v>622.98599999999999</v>
      </c>
      <c r="O643" s="15">
        <v>26.5</v>
      </c>
      <c r="P643" s="16">
        <f t="shared" ref="P643:P706" si="55">IFERROR(M643/K643,100%)</f>
        <v>0.20057241650335</v>
      </c>
      <c r="Q643" s="86" t="str">
        <f t="shared" ref="Q643:Q706" si="56">IF(P643&gt;10%,"High then 10%","Low Then 10%")</f>
        <v>High then 10%</v>
      </c>
      <c r="R643" s="86" t="str">
        <f t="shared" ref="R643:R706" si="57">IF(P643&gt;20%,"High Then 20%","Low Then 20%")</f>
        <v>High Then 20%</v>
      </c>
    </row>
    <row r="644" spans="1:18" ht="15" customHeight="1">
      <c r="A644" s="6" t="s">
        <v>156</v>
      </c>
      <c r="B644" s="7" t="s">
        <v>165</v>
      </c>
      <c r="C644" s="6" t="s">
        <v>1661</v>
      </c>
      <c r="D644" s="6" t="s">
        <v>980</v>
      </c>
      <c r="E644" s="6" t="s">
        <v>3</v>
      </c>
      <c r="F644" s="6" t="s">
        <v>16</v>
      </c>
      <c r="G644" s="6" t="s">
        <v>156</v>
      </c>
      <c r="H644" s="6" t="s">
        <v>165</v>
      </c>
      <c r="I644" s="6" t="s">
        <v>177</v>
      </c>
      <c r="J644" s="12">
        <v>7300</v>
      </c>
      <c r="K644" s="12">
        <f t="shared" si="53"/>
        <v>6450.2716</v>
      </c>
      <c r="L644" s="13">
        <v>218.93</v>
      </c>
      <c r="M644" s="13">
        <v>1268.8854545454501</v>
      </c>
      <c r="N644" s="14">
        <f t="shared" si="54"/>
        <v>849.72839999999997</v>
      </c>
      <c r="O644" s="15">
        <v>36.5</v>
      </c>
      <c r="P644" s="16">
        <f t="shared" si="55"/>
        <v>0.19671814355002501</v>
      </c>
      <c r="Q644" s="86" t="str">
        <f t="shared" si="56"/>
        <v>High then 10%</v>
      </c>
      <c r="R644" s="86" t="str">
        <f t="shared" si="57"/>
        <v>Low Then 20%</v>
      </c>
    </row>
    <row r="645" spans="1:18" ht="15" customHeight="1">
      <c r="A645" s="6" t="s">
        <v>156</v>
      </c>
      <c r="B645" s="7" t="s">
        <v>165</v>
      </c>
      <c r="C645" s="6" t="s">
        <v>1662</v>
      </c>
      <c r="D645" s="6" t="s">
        <v>1663</v>
      </c>
      <c r="E645" s="6" t="s">
        <v>3</v>
      </c>
      <c r="F645" s="6" t="s">
        <v>16</v>
      </c>
      <c r="G645" s="6" t="s">
        <v>156</v>
      </c>
      <c r="H645" s="6" t="s">
        <v>165</v>
      </c>
      <c r="I645" s="6" t="s">
        <v>177</v>
      </c>
      <c r="J645" s="12">
        <v>5400</v>
      </c>
      <c r="K645" s="12">
        <f t="shared" si="53"/>
        <v>4754.4312</v>
      </c>
      <c r="L645" s="13">
        <v>20.260000000000002</v>
      </c>
      <c r="M645" s="13">
        <v>941.15</v>
      </c>
      <c r="N645" s="14">
        <f t="shared" si="54"/>
        <v>645.56880000000001</v>
      </c>
      <c r="O645" s="15">
        <v>27</v>
      </c>
      <c r="P645" s="16">
        <f t="shared" si="55"/>
        <v>0.19795217564616399</v>
      </c>
      <c r="Q645" s="86" t="str">
        <f t="shared" si="56"/>
        <v>High then 10%</v>
      </c>
      <c r="R645" s="86" t="str">
        <f t="shared" si="57"/>
        <v>Low Then 20%</v>
      </c>
    </row>
    <row r="646" spans="1:18" ht="15" customHeight="1">
      <c r="A646" s="6" t="s">
        <v>156</v>
      </c>
      <c r="B646" s="7" t="s">
        <v>165</v>
      </c>
      <c r="C646" s="6" t="s">
        <v>1664</v>
      </c>
      <c r="D646" s="6" t="s">
        <v>1665</v>
      </c>
      <c r="E646" s="6" t="s">
        <v>3</v>
      </c>
      <c r="F646" s="6" t="s">
        <v>16</v>
      </c>
      <c r="G646" s="6" t="s">
        <v>156</v>
      </c>
      <c r="H646" s="6" t="s">
        <v>165</v>
      </c>
      <c r="I646" s="6" t="s">
        <v>177</v>
      </c>
      <c r="J646" s="12">
        <v>900</v>
      </c>
      <c r="K646" s="12">
        <f t="shared" si="53"/>
        <v>796.6404</v>
      </c>
      <c r="L646" s="13">
        <v>38.67</v>
      </c>
      <c r="M646" s="13">
        <v>140.52000000000001</v>
      </c>
      <c r="N646" s="14">
        <f t="shared" si="54"/>
        <v>103.3596</v>
      </c>
      <c r="O646" s="15">
        <v>4.5</v>
      </c>
      <c r="P646" s="16">
        <f t="shared" si="55"/>
        <v>0.17639075296708501</v>
      </c>
      <c r="Q646" s="86" t="str">
        <f t="shared" si="56"/>
        <v>High then 10%</v>
      </c>
      <c r="R646" s="86" t="str">
        <f t="shared" si="57"/>
        <v>Low Then 20%</v>
      </c>
    </row>
    <row r="647" spans="1:18" ht="15" customHeight="1">
      <c r="A647" s="6" t="s">
        <v>156</v>
      </c>
      <c r="B647" s="7" t="s">
        <v>165</v>
      </c>
      <c r="C647" s="6" t="s">
        <v>1666</v>
      </c>
      <c r="D647" s="6" t="s">
        <v>1667</v>
      </c>
      <c r="E647" s="6" t="s">
        <v>3</v>
      </c>
      <c r="F647" s="6" t="s">
        <v>16</v>
      </c>
      <c r="G647" s="6" t="s">
        <v>156</v>
      </c>
      <c r="H647" s="6" t="s">
        <v>165</v>
      </c>
      <c r="I647" s="6" t="s">
        <v>177</v>
      </c>
      <c r="J647" s="12">
        <v>200</v>
      </c>
      <c r="K647" s="12">
        <f t="shared" si="53"/>
        <v>176</v>
      </c>
      <c r="L647" s="13">
        <v>0</v>
      </c>
      <c r="M647" s="13">
        <v>38.74</v>
      </c>
      <c r="N647" s="14">
        <f t="shared" si="54"/>
        <v>24</v>
      </c>
      <c r="O647" s="15">
        <v>1</v>
      </c>
      <c r="P647" s="16">
        <f t="shared" si="55"/>
        <v>0.22011363636363601</v>
      </c>
      <c r="Q647" s="86" t="str">
        <f t="shared" si="56"/>
        <v>High then 10%</v>
      </c>
      <c r="R647" s="86" t="str">
        <f t="shared" si="57"/>
        <v>High Then 20%</v>
      </c>
    </row>
    <row r="648" spans="1:18" ht="15" customHeight="1">
      <c r="A648" s="6" t="s">
        <v>156</v>
      </c>
      <c r="B648" s="7" t="s">
        <v>165</v>
      </c>
      <c r="C648" s="6" t="s">
        <v>1668</v>
      </c>
      <c r="D648" s="6" t="s">
        <v>1669</v>
      </c>
      <c r="E648" s="6" t="s">
        <v>3</v>
      </c>
      <c r="F648" s="6" t="s">
        <v>16</v>
      </c>
      <c r="G648" s="6" t="s">
        <v>156</v>
      </c>
      <c r="H648" s="6" t="s">
        <v>165</v>
      </c>
      <c r="I648" s="6" t="s">
        <v>177</v>
      </c>
      <c r="J648" s="12">
        <v>600</v>
      </c>
      <c r="K648" s="12">
        <f t="shared" si="53"/>
        <v>588.69119999999998</v>
      </c>
      <c r="L648" s="13">
        <v>505.76</v>
      </c>
      <c r="M648" s="13">
        <v>102.26</v>
      </c>
      <c r="N648" s="14">
        <f t="shared" si="54"/>
        <v>11.3088</v>
      </c>
      <c r="O648" s="15">
        <v>3</v>
      </c>
      <c r="P648" s="16">
        <f t="shared" si="55"/>
        <v>0.17370736984007901</v>
      </c>
      <c r="Q648" s="86" t="str">
        <f t="shared" si="56"/>
        <v>High then 10%</v>
      </c>
      <c r="R648" s="86" t="str">
        <f t="shared" si="57"/>
        <v>Low Then 20%</v>
      </c>
    </row>
    <row r="649" spans="1:18" ht="15" customHeight="1">
      <c r="A649" s="6" t="s">
        <v>156</v>
      </c>
      <c r="B649" s="7" t="s">
        <v>165</v>
      </c>
      <c r="C649" s="6" t="s">
        <v>1670</v>
      </c>
      <c r="D649" s="6" t="s">
        <v>1671</v>
      </c>
      <c r="E649" s="6" t="s">
        <v>3</v>
      </c>
      <c r="F649" s="6" t="s">
        <v>16</v>
      </c>
      <c r="G649" s="6" t="s">
        <v>156</v>
      </c>
      <c r="H649" s="6" t="s">
        <v>165</v>
      </c>
      <c r="I649" s="6" t="s">
        <v>177</v>
      </c>
      <c r="J649" s="12">
        <v>2500</v>
      </c>
      <c r="K649" s="12">
        <f t="shared" si="53"/>
        <v>2218.864</v>
      </c>
      <c r="L649" s="13">
        <v>157.19999999999999</v>
      </c>
      <c r="M649" s="13">
        <v>449.55</v>
      </c>
      <c r="N649" s="14">
        <f t="shared" si="54"/>
        <v>281.13600000000002</v>
      </c>
      <c r="O649" s="15">
        <v>10</v>
      </c>
      <c r="P649" s="16">
        <f t="shared" si="55"/>
        <v>0.20260367467316601</v>
      </c>
      <c r="Q649" s="86" t="str">
        <f t="shared" si="56"/>
        <v>High then 10%</v>
      </c>
      <c r="R649" s="86" t="str">
        <f t="shared" si="57"/>
        <v>High Then 20%</v>
      </c>
    </row>
    <row r="650" spans="1:18" ht="15" customHeight="1">
      <c r="A650" s="6" t="s">
        <v>156</v>
      </c>
      <c r="B650" s="7" t="s">
        <v>165</v>
      </c>
      <c r="C650" s="6" t="s">
        <v>1672</v>
      </c>
      <c r="D650" s="6" t="s">
        <v>1673</v>
      </c>
      <c r="E650" s="6" t="s">
        <v>3</v>
      </c>
      <c r="F650" s="6" t="s">
        <v>16</v>
      </c>
      <c r="G650" s="6" t="s">
        <v>156</v>
      </c>
      <c r="H650" s="6" t="s">
        <v>165</v>
      </c>
      <c r="I650" s="6" t="s">
        <v>177</v>
      </c>
      <c r="J650" s="12">
        <v>750</v>
      </c>
      <c r="K650" s="12">
        <f t="shared" si="53"/>
        <v>660.59760000000006</v>
      </c>
      <c r="L650" s="13">
        <v>4.9800000000000004</v>
      </c>
      <c r="M650" s="13">
        <v>131.68</v>
      </c>
      <c r="N650" s="14">
        <f t="shared" si="54"/>
        <v>89.4024</v>
      </c>
      <c r="O650" s="15">
        <v>3</v>
      </c>
      <c r="P650" s="16">
        <f t="shared" si="55"/>
        <v>0.199334663038437</v>
      </c>
      <c r="Q650" s="86" t="str">
        <f t="shared" si="56"/>
        <v>High then 10%</v>
      </c>
      <c r="R650" s="86" t="str">
        <f t="shared" si="57"/>
        <v>Low Then 20%</v>
      </c>
    </row>
    <row r="651" spans="1:18" ht="15" customHeight="1">
      <c r="A651" s="6" t="s">
        <v>156</v>
      </c>
      <c r="B651" s="7" t="s">
        <v>165</v>
      </c>
      <c r="C651" s="6" t="s">
        <v>1674</v>
      </c>
      <c r="D651" s="6" t="s">
        <v>1675</v>
      </c>
      <c r="E651" s="6" t="s">
        <v>3</v>
      </c>
      <c r="F651" s="6" t="s">
        <v>16</v>
      </c>
      <c r="G651" s="6" t="s">
        <v>156</v>
      </c>
      <c r="H651" s="6" t="s">
        <v>165</v>
      </c>
      <c r="I651" s="6" t="s">
        <v>177</v>
      </c>
      <c r="J651" s="12">
        <v>600</v>
      </c>
      <c r="K651" s="12">
        <f t="shared" si="53"/>
        <v>537.60119999999995</v>
      </c>
      <c r="L651" s="13">
        <v>80.010000000000005</v>
      </c>
      <c r="M651" s="13">
        <v>122.79</v>
      </c>
      <c r="N651" s="14">
        <f t="shared" si="54"/>
        <v>62.398800000000001</v>
      </c>
      <c r="O651" s="15">
        <v>3</v>
      </c>
      <c r="P651" s="16">
        <f t="shared" si="55"/>
        <v>0.22840350802788401</v>
      </c>
      <c r="Q651" s="86" t="str">
        <f t="shared" si="56"/>
        <v>High then 10%</v>
      </c>
      <c r="R651" s="86" t="str">
        <f t="shared" si="57"/>
        <v>High Then 20%</v>
      </c>
    </row>
    <row r="652" spans="1:18" ht="15" customHeight="1">
      <c r="A652" s="6" t="s">
        <v>156</v>
      </c>
      <c r="B652" s="7" t="s">
        <v>165</v>
      </c>
      <c r="C652" s="6" t="s">
        <v>1676</v>
      </c>
      <c r="D652" s="6" t="s">
        <v>1677</v>
      </c>
      <c r="E652" s="6" t="s">
        <v>3</v>
      </c>
      <c r="F652" s="6" t="s">
        <v>16</v>
      </c>
      <c r="G652" s="6" t="s">
        <v>156</v>
      </c>
      <c r="H652" s="6" t="s">
        <v>165</v>
      </c>
      <c r="I652" s="6" t="s">
        <v>177</v>
      </c>
      <c r="J652" s="12">
        <v>1750</v>
      </c>
      <c r="K652" s="12">
        <f t="shared" si="53"/>
        <v>1616.1124</v>
      </c>
      <c r="L652" s="13">
        <v>634.27</v>
      </c>
      <c r="M652" s="13">
        <v>321.94</v>
      </c>
      <c r="N652" s="14">
        <f t="shared" si="54"/>
        <v>133.88759999999999</v>
      </c>
      <c r="O652" s="15">
        <v>7</v>
      </c>
      <c r="P652" s="16">
        <f t="shared" si="55"/>
        <v>0.19920644133415499</v>
      </c>
      <c r="Q652" s="86" t="str">
        <f t="shared" si="56"/>
        <v>High then 10%</v>
      </c>
      <c r="R652" s="86" t="str">
        <f t="shared" si="57"/>
        <v>Low Then 20%</v>
      </c>
    </row>
    <row r="653" spans="1:18" ht="15" customHeight="1">
      <c r="A653" s="6" t="s">
        <v>156</v>
      </c>
      <c r="B653" s="7" t="s">
        <v>165</v>
      </c>
      <c r="C653" s="6" t="s">
        <v>1678</v>
      </c>
      <c r="D653" s="6" t="s">
        <v>1679</v>
      </c>
      <c r="E653" s="6" t="s">
        <v>3</v>
      </c>
      <c r="F653" s="6" t="s">
        <v>16</v>
      </c>
      <c r="G653" s="6" t="s">
        <v>156</v>
      </c>
      <c r="H653" s="6" t="s">
        <v>165</v>
      </c>
      <c r="I653" s="6" t="s">
        <v>177</v>
      </c>
      <c r="J653" s="12">
        <v>535</v>
      </c>
      <c r="K653" s="12">
        <f t="shared" si="53"/>
        <v>470.8</v>
      </c>
      <c r="L653" s="13">
        <v>0</v>
      </c>
      <c r="M653" s="13">
        <v>78.34</v>
      </c>
      <c r="N653" s="14">
        <f t="shared" si="54"/>
        <v>64.2</v>
      </c>
      <c r="O653" s="15">
        <v>1</v>
      </c>
      <c r="P653" s="16">
        <f t="shared" si="55"/>
        <v>0.166397621070518</v>
      </c>
      <c r="Q653" s="86" t="str">
        <f t="shared" si="56"/>
        <v>High then 10%</v>
      </c>
      <c r="R653" s="86" t="str">
        <f t="shared" si="57"/>
        <v>Low Then 20%</v>
      </c>
    </row>
    <row r="654" spans="1:18" ht="15" customHeight="1">
      <c r="A654" s="6" t="s">
        <v>156</v>
      </c>
      <c r="B654" s="7" t="s">
        <v>165</v>
      </c>
      <c r="C654" s="6" t="s">
        <v>1680</v>
      </c>
      <c r="D654" s="6" t="s">
        <v>1681</v>
      </c>
      <c r="E654" s="6" t="s">
        <v>3</v>
      </c>
      <c r="F654" s="6" t="s">
        <v>16</v>
      </c>
      <c r="G654" s="6" t="s">
        <v>156</v>
      </c>
      <c r="H654" s="6" t="s">
        <v>165</v>
      </c>
      <c r="I654" s="6" t="s">
        <v>177</v>
      </c>
      <c r="J654" s="12">
        <v>500</v>
      </c>
      <c r="K654" s="12">
        <f t="shared" si="53"/>
        <v>447.24680000000001</v>
      </c>
      <c r="L654" s="13">
        <v>60.39</v>
      </c>
      <c r="M654" s="13">
        <v>96.09</v>
      </c>
      <c r="N654" s="14">
        <f t="shared" si="54"/>
        <v>52.7532</v>
      </c>
      <c r="O654" s="15">
        <v>2.5</v>
      </c>
      <c r="P654" s="16">
        <f t="shared" si="55"/>
        <v>0.21484782004030001</v>
      </c>
      <c r="Q654" s="86" t="str">
        <f t="shared" si="56"/>
        <v>High then 10%</v>
      </c>
      <c r="R654" s="86" t="str">
        <f t="shared" si="57"/>
        <v>High Then 20%</v>
      </c>
    </row>
    <row r="655" spans="1:18" ht="15" customHeight="1">
      <c r="A655" s="6" t="s">
        <v>156</v>
      </c>
      <c r="B655" s="7" t="s">
        <v>165</v>
      </c>
      <c r="C655" s="6" t="s">
        <v>1682</v>
      </c>
      <c r="D655" s="6" t="s">
        <v>1683</v>
      </c>
      <c r="E655" s="6" t="s">
        <v>3</v>
      </c>
      <c r="F655" s="6" t="s">
        <v>16</v>
      </c>
      <c r="G655" s="6" t="s">
        <v>156</v>
      </c>
      <c r="H655" s="6" t="s">
        <v>165</v>
      </c>
      <c r="I655" s="6" t="s">
        <v>177</v>
      </c>
      <c r="J655" s="12">
        <v>8200</v>
      </c>
      <c r="K655" s="12">
        <f t="shared" si="53"/>
        <v>7239.2356</v>
      </c>
      <c r="L655" s="13">
        <v>193.63</v>
      </c>
      <c r="M655" s="13">
        <v>1610.98</v>
      </c>
      <c r="N655" s="14">
        <f t="shared" si="54"/>
        <v>960.76440000000002</v>
      </c>
      <c r="O655" s="15">
        <v>41</v>
      </c>
      <c r="P655" s="16">
        <f t="shared" si="55"/>
        <v>0.22253454494560199</v>
      </c>
      <c r="Q655" s="86" t="str">
        <f t="shared" si="56"/>
        <v>High then 10%</v>
      </c>
      <c r="R655" s="86" t="str">
        <f t="shared" si="57"/>
        <v>High Then 20%</v>
      </c>
    </row>
    <row r="656" spans="1:18" ht="15" customHeight="1">
      <c r="A656" s="6" t="s">
        <v>156</v>
      </c>
      <c r="B656" s="7" t="s">
        <v>165</v>
      </c>
      <c r="C656" s="6" t="s">
        <v>1684</v>
      </c>
      <c r="D656" s="6" t="s">
        <v>1685</v>
      </c>
      <c r="E656" s="6" t="s">
        <v>3</v>
      </c>
      <c r="F656" s="6" t="s">
        <v>16</v>
      </c>
      <c r="G656" s="6" t="s">
        <v>156</v>
      </c>
      <c r="H656" s="6" t="s">
        <v>165</v>
      </c>
      <c r="I656" s="6" t="s">
        <v>1686</v>
      </c>
      <c r="J656" s="12">
        <v>60</v>
      </c>
      <c r="K656" s="12">
        <f t="shared" si="53"/>
        <v>52.8</v>
      </c>
      <c r="L656" s="13">
        <v>0</v>
      </c>
      <c r="M656" s="13">
        <v>4.9400000000000004</v>
      </c>
      <c r="N656" s="14">
        <f t="shared" si="54"/>
        <v>7.2</v>
      </c>
      <c r="O656" s="15">
        <v>1</v>
      </c>
      <c r="P656" s="16">
        <f t="shared" si="55"/>
        <v>9.3560606060606094E-2</v>
      </c>
      <c r="Q656" s="86" t="str">
        <f t="shared" si="56"/>
        <v>Low Then 10%</v>
      </c>
      <c r="R656" s="86" t="str">
        <f t="shared" si="57"/>
        <v>Low Then 20%</v>
      </c>
    </row>
    <row r="657" spans="1:18" ht="15" customHeight="1">
      <c r="A657" s="6" t="s">
        <v>156</v>
      </c>
      <c r="B657" s="7" t="s">
        <v>165</v>
      </c>
      <c r="C657" s="6" t="s">
        <v>1687</v>
      </c>
      <c r="D657" s="6" t="s">
        <v>1688</v>
      </c>
      <c r="E657" s="6" t="s">
        <v>3</v>
      </c>
      <c r="F657" s="6" t="s">
        <v>16</v>
      </c>
      <c r="G657" s="6" t="s">
        <v>156</v>
      </c>
      <c r="H657" s="6" t="s">
        <v>165</v>
      </c>
      <c r="I657" s="6" t="s">
        <v>1686</v>
      </c>
      <c r="J657" s="12">
        <v>60</v>
      </c>
      <c r="K657" s="12">
        <f t="shared" si="53"/>
        <v>52.8</v>
      </c>
      <c r="L657" s="13">
        <v>0</v>
      </c>
      <c r="M657" s="13">
        <v>6.18</v>
      </c>
      <c r="N657" s="14">
        <f t="shared" si="54"/>
        <v>7.2</v>
      </c>
      <c r="O657" s="15">
        <v>1</v>
      </c>
      <c r="P657" s="16">
        <f t="shared" si="55"/>
        <v>0.11704545454545499</v>
      </c>
      <c r="Q657" s="86" t="str">
        <f t="shared" si="56"/>
        <v>High then 10%</v>
      </c>
      <c r="R657" s="86" t="str">
        <f t="shared" si="57"/>
        <v>Low Then 20%</v>
      </c>
    </row>
    <row r="658" spans="1:18" ht="15" customHeight="1">
      <c r="A658" s="6" t="s">
        <v>156</v>
      </c>
      <c r="B658" s="7" t="s">
        <v>165</v>
      </c>
      <c r="C658" s="6" t="s">
        <v>1689</v>
      </c>
      <c r="D658" s="6" t="s">
        <v>1690</v>
      </c>
      <c r="E658" s="6" t="s">
        <v>3</v>
      </c>
      <c r="F658" s="6" t="s">
        <v>16</v>
      </c>
      <c r="G658" s="6" t="s">
        <v>156</v>
      </c>
      <c r="H658" s="6" t="s">
        <v>165</v>
      </c>
      <c r="I658" s="6" t="s">
        <v>1686</v>
      </c>
      <c r="J658" s="12">
        <v>120</v>
      </c>
      <c r="K658" s="12">
        <f t="shared" si="53"/>
        <v>105.6</v>
      </c>
      <c r="L658" s="13">
        <v>0</v>
      </c>
      <c r="M658" s="13">
        <v>18.239999999999998</v>
      </c>
      <c r="N658" s="14">
        <f t="shared" si="54"/>
        <v>14.4</v>
      </c>
      <c r="O658" s="15">
        <v>2</v>
      </c>
      <c r="P658" s="16">
        <f t="shared" si="55"/>
        <v>0.17272727272727301</v>
      </c>
      <c r="Q658" s="86" t="str">
        <f t="shared" si="56"/>
        <v>High then 10%</v>
      </c>
      <c r="R658" s="86" t="str">
        <f t="shared" si="57"/>
        <v>Low Then 20%</v>
      </c>
    </row>
    <row r="659" spans="1:18" ht="15" customHeight="1">
      <c r="A659" s="6" t="s">
        <v>156</v>
      </c>
      <c r="B659" s="7" t="s">
        <v>165</v>
      </c>
      <c r="C659" s="6" t="s">
        <v>1691</v>
      </c>
      <c r="D659" s="6" t="s">
        <v>1692</v>
      </c>
      <c r="E659" s="6" t="s">
        <v>3</v>
      </c>
      <c r="F659" s="6" t="s">
        <v>16</v>
      </c>
      <c r="G659" s="6" t="s">
        <v>156</v>
      </c>
      <c r="H659" s="6" t="s">
        <v>165</v>
      </c>
      <c r="I659" s="6" t="s">
        <v>1686</v>
      </c>
      <c r="J659" s="12">
        <v>120</v>
      </c>
      <c r="K659" s="12">
        <f t="shared" si="53"/>
        <v>105.6</v>
      </c>
      <c r="L659" s="13">
        <v>0</v>
      </c>
      <c r="M659" s="13">
        <v>25.5</v>
      </c>
      <c r="N659" s="14">
        <f t="shared" si="54"/>
        <v>14.4</v>
      </c>
      <c r="O659" s="15">
        <v>2</v>
      </c>
      <c r="P659" s="16">
        <f t="shared" si="55"/>
        <v>0.24147727272727301</v>
      </c>
      <c r="Q659" s="86" t="str">
        <f t="shared" si="56"/>
        <v>High then 10%</v>
      </c>
      <c r="R659" s="86" t="str">
        <f t="shared" si="57"/>
        <v>High Then 20%</v>
      </c>
    </row>
    <row r="660" spans="1:18" ht="15" customHeight="1">
      <c r="A660" s="6" t="s">
        <v>156</v>
      </c>
      <c r="B660" s="7" t="s">
        <v>165</v>
      </c>
      <c r="C660" s="6" t="s">
        <v>1693</v>
      </c>
      <c r="D660" s="6" t="s">
        <v>1694</v>
      </c>
      <c r="E660" s="6" t="s">
        <v>3</v>
      </c>
      <c r="F660" s="6" t="s">
        <v>16</v>
      </c>
      <c r="G660" s="6" t="s">
        <v>156</v>
      </c>
      <c r="H660" s="6" t="s">
        <v>165</v>
      </c>
      <c r="I660" s="6" t="s">
        <v>180</v>
      </c>
      <c r="J660" s="12">
        <v>6525</v>
      </c>
      <c r="K660" s="12">
        <f t="shared" si="53"/>
        <v>5791.9139999999998</v>
      </c>
      <c r="L660" s="13">
        <v>415.95</v>
      </c>
      <c r="M660" s="13">
        <v>1202.625</v>
      </c>
      <c r="N660" s="14">
        <f t="shared" si="54"/>
        <v>733.08600000000001</v>
      </c>
      <c r="O660" s="15">
        <v>130.5</v>
      </c>
      <c r="P660" s="16">
        <f t="shared" si="55"/>
        <v>0.207638614799874</v>
      </c>
      <c r="Q660" s="86" t="str">
        <f t="shared" si="56"/>
        <v>High then 10%</v>
      </c>
      <c r="R660" s="86" t="str">
        <f t="shared" si="57"/>
        <v>High Then 20%</v>
      </c>
    </row>
    <row r="661" spans="1:18" ht="15" customHeight="1">
      <c r="A661" s="6" t="s">
        <v>156</v>
      </c>
      <c r="B661" s="7" t="s">
        <v>165</v>
      </c>
      <c r="C661" s="6" t="s">
        <v>1695</v>
      </c>
      <c r="D661" s="6" t="s">
        <v>1696</v>
      </c>
      <c r="E661" s="6" t="s">
        <v>3</v>
      </c>
      <c r="F661" s="6" t="s">
        <v>16</v>
      </c>
      <c r="G661" s="6" t="s">
        <v>156</v>
      </c>
      <c r="H661" s="6" t="s">
        <v>165</v>
      </c>
      <c r="I661" s="6" t="s">
        <v>180</v>
      </c>
      <c r="J661" s="12">
        <v>1125</v>
      </c>
      <c r="K661" s="12">
        <f t="shared" si="53"/>
        <v>990.11519999999996</v>
      </c>
      <c r="L661" s="13">
        <v>0.96</v>
      </c>
      <c r="M661" s="13">
        <v>207.63</v>
      </c>
      <c r="N661" s="14">
        <f t="shared" si="54"/>
        <v>134.88480000000001</v>
      </c>
      <c r="O661" s="15">
        <v>22.5</v>
      </c>
      <c r="P661" s="16">
        <f t="shared" si="55"/>
        <v>0.209702870938654</v>
      </c>
      <c r="Q661" s="86" t="str">
        <f t="shared" si="56"/>
        <v>High then 10%</v>
      </c>
      <c r="R661" s="86" t="str">
        <f t="shared" si="57"/>
        <v>High Then 20%</v>
      </c>
    </row>
    <row r="662" spans="1:18" ht="15" customHeight="1">
      <c r="A662" s="6" t="s">
        <v>156</v>
      </c>
      <c r="B662" s="7" t="s">
        <v>165</v>
      </c>
      <c r="C662" s="6" t="s">
        <v>1697</v>
      </c>
      <c r="D662" s="6" t="s">
        <v>1698</v>
      </c>
      <c r="E662" s="6" t="s">
        <v>3</v>
      </c>
      <c r="F662" s="6" t="s">
        <v>16</v>
      </c>
      <c r="G662" s="6" t="s">
        <v>156</v>
      </c>
      <c r="H662" s="6" t="s">
        <v>165</v>
      </c>
      <c r="I662" s="6" t="s">
        <v>180</v>
      </c>
      <c r="J662" s="12">
        <v>1025</v>
      </c>
      <c r="K662" s="12">
        <f t="shared" si="53"/>
        <v>907.4144</v>
      </c>
      <c r="L662" s="13">
        <v>45.12</v>
      </c>
      <c r="M662" s="13">
        <v>236.06</v>
      </c>
      <c r="N662" s="14">
        <f t="shared" si="54"/>
        <v>117.5856</v>
      </c>
      <c r="O662" s="15">
        <v>20.5</v>
      </c>
      <c r="P662" s="16">
        <f t="shared" si="55"/>
        <v>0.26014575038703402</v>
      </c>
      <c r="Q662" s="86" t="str">
        <f t="shared" si="56"/>
        <v>High then 10%</v>
      </c>
      <c r="R662" s="86" t="str">
        <f t="shared" si="57"/>
        <v>High Then 20%</v>
      </c>
    </row>
    <row r="663" spans="1:18" ht="15" customHeight="1">
      <c r="A663" s="6" t="s">
        <v>156</v>
      </c>
      <c r="B663" s="7" t="s">
        <v>165</v>
      </c>
      <c r="C663" s="6" t="s">
        <v>1699</v>
      </c>
      <c r="D663" s="6" t="s">
        <v>1700</v>
      </c>
      <c r="E663" s="6" t="s">
        <v>3</v>
      </c>
      <c r="F663" s="6" t="s">
        <v>16</v>
      </c>
      <c r="G663" s="6" t="s">
        <v>156</v>
      </c>
      <c r="H663" s="6" t="s">
        <v>165</v>
      </c>
      <c r="I663" s="6" t="s">
        <v>1701</v>
      </c>
      <c r="J663" s="12">
        <v>175</v>
      </c>
      <c r="K663" s="12">
        <f t="shared" si="53"/>
        <v>155.19999999999999</v>
      </c>
      <c r="L663" s="13">
        <v>10</v>
      </c>
      <c r="M663" s="13">
        <v>36.85</v>
      </c>
      <c r="N663" s="14">
        <f t="shared" si="54"/>
        <v>19.8</v>
      </c>
      <c r="O663" s="15">
        <v>7</v>
      </c>
      <c r="P663" s="16">
        <f t="shared" si="55"/>
        <v>0.23743556701030899</v>
      </c>
      <c r="Q663" s="86" t="str">
        <f t="shared" si="56"/>
        <v>High then 10%</v>
      </c>
      <c r="R663" s="86" t="str">
        <f t="shared" si="57"/>
        <v>High Then 20%</v>
      </c>
    </row>
    <row r="664" spans="1:18" ht="15" customHeight="1">
      <c r="A664" s="6" t="s">
        <v>156</v>
      </c>
      <c r="B664" s="7" t="s">
        <v>165</v>
      </c>
      <c r="C664" s="6" t="s">
        <v>1702</v>
      </c>
      <c r="D664" s="6" t="s">
        <v>1703</v>
      </c>
      <c r="E664" s="6" t="s">
        <v>3</v>
      </c>
      <c r="F664" s="6" t="s">
        <v>16</v>
      </c>
      <c r="G664" s="6" t="s">
        <v>156</v>
      </c>
      <c r="H664" s="6" t="s">
        <v>165</v>
      </c>
      <c r="I664" s="6" t="s">
        <v>1701</v>
      </c>
      <c r="J664" s="12">
        <v>1200</v>
      </c>
      <c r="K664" s="12">
        <f t="shared" si="53"/>
        <v>1058.7564</v>
      </c>
      <c r="L664" s="13">
        <v>22.97</v>
      </c>
      <c r="M664" s="13">
        <v>276.67</v>
      </c>
      <c r="N664" s="14">
        <f t="shared" si="54"/>
        <v>141.24359999999999</v>
      </c>
      <c r="O664" s="15">
        <v>24</v>
      </c>
      <c r="P664" s="16">
        <f t="shared" si="55"/>
        <v>0.26131601187959802</v>
      </c>
      <c r="Q664" s="86" t="str">
        <f t="shared" si="56"/>
        <v>High then 10%</v>
      </c>
      <c r="R664" s="86" t="str">
        <f t="shared" si="57"/>
        <v>High Then 20%</v>
      </c>
    </row>
    <row r="665" spans="1:18" ht="15" customHeight="1">
      <c r="A665" s="6" t="s">
        <v>156</v>
      </c>
      <c r="B665" s="7" t="s">
        <v>165</v>
      </c>
      <c r="C665" s="6" t="s">
        <v>1704</v>
      </c>
      <c r="D665" s="6" t="s">
        <v>1705</v>
      </c>
      <c r="E665" s="6" t="s">
        <v>3</v>
      </c>
      <c r="F665" s="6" t="s">
        <v>16</v>
      </c>
      <c r="G665" s="6" t="s">
        <v>156</v>
      </c>
      <c r="H665" s="6" t="s">
        <v>165</v>
      </c>
      <c r="I665" s="6" t="s">
        <v>1701</v>
      </c>
      <c r="J665" s="12">
        <v>386</v>
      </c>
      <c r="K665" s="12">
        <f t="shared" si="53"/>
        <v>339.79520000000002</v>
      </c>
      <c r="L665" s="13">
        <v>0.96</v>
      </c>
      <c r="M665" s="13">
        <v>53.56</v>
      </c>
      <c r="N665" s="14">
        <f t="shared" si="54"/>
        <v>46.204799999999999</v>
      </c>
      <c r="O665" s="15">
        <v>15.44</v>
      </c>
      <c r="P665" s="16">
        <f t="shared" si="55"/>
        <v>0.15762435725990201</v>
      </c>
      <c r="Q665" s="86" t="str">
        <f t="shared" si="56"/>
        <v>High then 10%</v>
      </c>
      <c r="R665" s="86" t="str">
        <f t="shared" si="57"/>
        <v>Low Then 20%</v>
      </c>
    </row>
    <row r="666" spans="1:18" ht="15" customHeight="1">
      <c r="A666" s="6" t="s">
        <v>156</v>
      </c>
      <c r="B666" s="7" t="s">
        <v>165</v>
      </c>
      <c r="C666" s="6" t="s">
        <v>1706</v>
      </c>
      <c r="D666" s="6" t="s">
        <v>1707</v>
      </c>
      <c r="E666" s="6" t="s">
        <v>3</v>
      </c>
      <c r="F666" s="6" t="s">
        <v>16</v>
      </c>
      <c r="G666" s="6" t="s">
        <v>156</v>
      </c>
      <c r="H666" s="6" t="s">
        <v>165</v>
      </c>
      <c r="I666" s="6" t="s">
        <v>1701</v>
      </c>
      <c r="J666" s="12">
        <v>8895</v>
      </c>
      <c r="K666" s="12">
        <f t="shared" si="53"/>
        <v>7903.1148000000003</v>
      </c>
      <c r="L666" s="13">
        <v>629.29</v>
      </c>
      <c r="M666" s="13">
        <v>359.07034782608702</v>
      </c>
      <c r="N666" s="14">
        <f t="shared" si="54"/>
        <v>991.88520000000005</v>
      </c>
      <c r="O666" s="15">
        <v>355.8</v>
      </c>
      <c r="P666" s="16">
        <f t="shared" si="55"/>
        <v>4.5434029102814903E-2</v>
      </c>
      <c r="Q666" s="86" t="str">
        <f t="shared" si="56"/>
        <v>Low Then 10%</v>
      </c>
      <c r="R666" s="86" t="str">
        <f t="shared" si="57"/>
        <v>Low Then 20%</v>
      </c>
    </row>
    <row r="667" spans="1:18" ht="15" customHeight="1">
      <c r="A667" s="6" t="s">
        <v>156</v>
      </c>
      <c r="B667" s="7" t="s">
        <v>165</v>
      </c>
      <c r="C667" s="6" t="s">
        <v>1708</v>
      </c>
      <c r="D667" s="6" t="s">
        <v>1709</v>
      </c>
      <c r="E667" s="6" t="s">
        <v>3</v>
      </c>
      <c r="F667" s="6" t="s">
        <v>16</v>
      </c>
      <c r="G667" s="6" t="s">
        <v>156</v>
      </c>
      <c r="H667" s="6" t="s">
        <v>165</v>
      </c>
      <c r="I667" s="6" t="s">
        <v>1701</v>
      </c>
      <c r="J667" s="12">
        <v>6360</v>
      </c>
      <c r="K667" s="12">
        <f t="shared" si="53"/>
        <v>5612.64</v>
      </c>
      <c r="L667" s="13">
        <v>132</v>
      </c>
      <c r="M667" s="13">
        <v>245.43</v>
      </c>
      <c r="N667" s="14">
        <f t="shared" si="54"/>
        <v>747.36</v>
      </c>
      <c r="O667" s="15">
        <v>53</v>
      </c>
      <c r="P667" s="16">
        <f t="shared" si="55"/>
        <v>4.3728085179167001E-2</v>
      </c>
      <c r="Q667" s="86" t="str">
        <f t="shared" si="56"/>
        <v>Low Then 10%</v>
      </c>
      <c r="R667" s="86" t="str">
        <f t="shared" si="57"/>
        <v>Low Then 20%</v>
      </c>
    </row>
    <row r="668" spans="1:18" ht="15" customHeight="1">
      <c r="A668" s="6" t="s">
        <v>156</v>
      </c>
      <c r="B668" s="7" t="s">
        <v>165</v>
      </c>
      <c r="C668" s="6" t="s">
        <v>1710</v>
      </c>
      <c r="D668" s="6" t="s">
        <v>1711</v>
      </c>
      <c r="E668" s="6" t="s">
        <v>3</v>
      </c>
      <c r="F668" s="6" t="s">
        <v>16</v>
      </c>
      <c r="G668" s="6" t="s">
        <v>156</v>
      </c>
      <c r="H668" s="6" t="s">
        <v>165</v>
      </c>
      <c r="I668" s="6" t="s">
        <v>1701</v>
      </c>
      <c r="J668" s="12">
        <v>5925</v>
      </c>
      <c r="K668" s="12">
        <f t="shared" si="53"/>
        <v>5256.4332000000004</v>
      </c>
      <c r="L668" s="13">
        <v>353.61</v>
      </c>
      <c r="M668" s="13">
        <v>399.62</v>
      </c>
      <c r="N668" s="14">
        <f t="shared" si="54"/>
        <v>668.56679999999994</v>
      </c>
      <c r="O668" s="15">
        <v>79</v>
      </c>
      <c r="P668" s="16">
        <f t="shared" si="55"/>
        <v>7.6024936453106706E-2</v>
      </c>
      <c r="Q668" s="86" t="str">
        <f t="shared" si="56"/>
        <v>Low Then 10%</v>
      </c>
      <c r="R668" s="86" t="str">
        <f t="shared" si="57"/>
        <v>Low Then 20%</v>
      </c>
    </row>
    <row r="669" spans="1:18" ht="15" customHeight="1">
      <c r="A669" s="6" t="s">
        <v>156</v>
      </c>
      <c r="B669" s="7" t="s">
        <v>165</v>
      </c>
      <c r="C669" s="6" t="s">
        <v>1712</v>
      </c>
      <c r="D669" s="6" t="s">
        <v>1713</v>
      </c>
      <c r="E669" s="6" t="s">
        <v>3</v>
      </c>
      <c r="F669" s="6" t="s">
        <v>16</v>
      </c>
      <c r="G669" s="6" t="s">
        <v>156</v>
      </c>
      <c r="H669" s="6" t="s">
        <v>165</v>
      </c>
      <c r="I669" s="6" t="s">
        <v>1701</v>
      </c>
      <c r="J669" s="12">
        <v>3570</v>
      </c>
      <c r="K669" s="12">
        <f t="shared" si="53"/>
        <v>3201.9096</v>
      </c>
      <c r="L669" s="13">
        <v>502.58</v>
      </c>
      <c r="M669" s="13">
        <v>584.42999999999995</v>
      </c>
      <c r="N669" s="14">
        <f t="shared" si="54"/>
        <v>368.09039999999999</v>
      </c>
      <c r="O669" s="15">
        <v>21</v>
      </c>
      <c r="P669" s="16">
        <f t="shared" si="55"/>
        <v>0.18252545293596001</v>
      </c>
      <c r="Q669" s="86" t="str">
        <f t="shared" si="56"/>
        <v>High then 10%</v>
      </c>
      <c r="R669" s="86" t="str">
        <f t="shared" si="57"/>
        <v>Low Then 20%</v>
      </c>
    </row>
    <row r="670" spans="1:18" ht="15" customHeight="1">
      <c r="A670" s="6" t="s">
        <v>156</v>
      </c>
      <c r="B670" s="7" t="s">
        <v>165</v>
      </c>
      <c r="C670" s="6" t="s">
        <v>1714</v>
      </c>
      <c r="D670" s="6" t="s">
        <v>1715</v>
      </c>
      <c r="E670" s="6" t="s">
        <v>3</v>
      </c>
      <c r="F670" s="6" t="s">
        <v>16</v>
      </c>
      <c r="G670" s="6" t="s">
        <v>156</v>
      </c>
      <c r="H670" s="6" t="s">
        <v>165</v>
      </c>
      <c r="I670" s="6" t="s">
        <v>1715</v>
      </c>
      <c r="J670" s="12">
        <v>1400</v>
      </c>
      <c r="K670" s="12">
        <f t="shared" si="53"/>
        <v>1268.2003999999999</v>
      </c>
      <c r="L670" s="13">
        <v>301.67</v>
      </c>
      <c r="M670" s="13">
        <v>152.30000000000001</v>
      </c>
      <c r="N670" s="14">
        <f t="shared" si="54"/>
        <v>131.7996</v>
      </c>
      <c r="O670" s="15">
        <v>3</v>
      </c>
      <c r="P670" s="16">
        <f t="shared" si="55"/>
        <v>0.12009143034491999</v>
      </c>
      <c r="Q670" s="86" t="str">
        <f t="shared" si="56"/>
        <v>High then 10%</v>
      </c>
      <c r="R670" s="86" t="str">
        <f t="shared" si="57"/>
        <v>Low Then 20%</v>
      </c>
    </row>
    <row r="671" spans="1:18" ht="15" customHeight="1">
      <c r="A671" s="86" t="s">
        <v>156</v>
      </c>
      <c r="B671" s="87" t="s">
        <v>1953</v>
      </c>
      <c r="C671" s="6" t="s">
        <v>1716</v>
      </c>
      <c r="D671" s="6" t="s">
        <v>1717</v>
      </c>
      <c r="E671" s="6" t="s">
        <v>3</v>
      </c>
      <c r="F671" s="6" t="s">
        <v>16</v>
      </c>
      <c r="G671" s="6" t="s">
        <v>156</v>
      </c>
      <c r="H671" s="6" t="s">
        <v>655</v>
      </c>
      <c r="I671" s="6" t="s">
        <v>1718</v>
      </c>
      <c r="J671" s="12">
        <v>420</v>
      </c>
      <c r="K671" s="12">
        <f t="shared" si="53"/>
        <v>369.6</v>
      </c>
      <c r="L671" s="13">
        <v>0</v>
      </c>
      <c r="M671" s="13">
        <v>77.19</v>
      </c>
      <c r="N671" s="14">
        <f t="shared" si="54"/>
        <v>50.4</v>
      </c>
      <c r="O671" s="15">
        <v>12</v>
      </c>
      <c r="P671" s="16">
        <f t="shared" si="55"/>
        <v>0.208847402597403</v>
      </c>
      <c r="Q671" s="86" t="str">
        <f t="shared" si="56"/>
        <v>High then 10%</v>
      </c>
      <c r="R671" s="86" t="str">
        <f t="shared" si="57"/>
        <v>High Then 20%</v>
      </c>
    </row>
    <row r="672" spans="1:18" ht="15" customHeight="1">
      <c r="A672" s="86" t="s">
        <v>156</v>
      </c>
      <c r="B672" s="87" t="s">
        <v>1953</v>
      </c>
      <c r="C672" s="6" t="s">
        <v>1719</v>
      </c>
      <c r="D672" s="6" t="s">
        <v>1720</v>
      </c>
      <c r="E672" s="6" t="s">
        <v>3</v>
      </c>
      <c r="F672" s="6" t="s">
        <v>16</v>
      </c>
      <c r="G672" s="6" t="s">
        <v>156</v>
      </c>
      <c r="H672" s="6" t="s">
        <v>655</v>
      </c>
      <c r="I672" s="6" t="s">
        <v>1718</v>
      </c>
      <c r="J672" s="12">
        <v>105</v>
      </c>
      <c r="K672" s="12">
        <f t="shared" si="53"/>
        <v>92.4</v>
      </c>
      <c r="L672" s="13">
        <v>0</v>
      </c>
      <c r="M672" s="13">
        <v>19.170000000000002</v>
      </c>
      <c r="N672" s="14">
        <f t="shared" si="54"/>
        <v>12.6</v>
      </c>
      <c r="O672" s="15">
        <v>3</v>
      </c>
      <c r="P672" s="16">
        <f t="shared" si="55"/>
        <v>0.207467532467532</v>
      </c>
      <c r="Q672" s="86" t="str">
        <f t="shared" si="56"/>
        <v>High then 10%</v>
      </c>
      <c r="R672" s="86" t="str">
        <f t="shared" si="57"/>
        <v>High Then 20%</v>
      </c>
    </row>
    <row r="673" spans="1:18" ht="15" customHeight="1">
      <c r="A673" s="86" t="s">
        <v>156</v>
      </c>
      <c r="B673" s="87" t="s">
        <v>1953</v>
      </c>
      <c r="C673" s="6" t="s">
        <v>1721</v>
      </c>
      <c r="D673" s="6" t="s">
        <v>1722</v>
      </c>
      <c r="E673" s="6" t="s">
        <v>3</v>
      </c>
      <c r="F673" s="6" t="s">
        <v>16</v>
      </c>
      <c r="G673" s="6" t="s">
        <v>156</v>
      </c>
      <c r="H673" s="6" t="s">
        <v>655</v>
      </c>
      <c r="I673" s="6" t="s">
        <v>1718</v>
      </c>
      <c r="J673" s="12">
        <v>105</v>
      </c>
      <c r="K673" s="12">
        <f t="shared" si="53"/>
        <v>92.4</v>
      </c>
      <c r="L673" s="13">
        <v>0</v>
      </c>
      <c r="M673" s="13">
        <v>18.72</v>
      </c>
      <c r="N673" s="14">
        <f t="shared" si="54"/>
        <v>12.6</v>
      </c>
      <c r="O673" s="15">
        <v>3</v>
      </c>
      <c r="P673" s="16">
        <f t="shared" si="55"/>
        <v>0.202597402597403</v>
      </c>
      <c r="Q673" s="86" t="str">
        <f t="shared" si="56"/>
        <v>High then 10%</v>
      </c>
      <c r="R673" s="86" t="str">
        <f t="shared" si="57"/>
        <v>High Then 20%</v>
      </c>
    </row>
    <row r="674" spans="1:18" ht="15" customHeight="1">
      <c r="A674" s="86" t="s">
        <v>156</v>
      </c>
      <c r="B674" s="87" t="s">
        <v>1953</v>
      </c>
      <c r="C674" s="6" t="s">
        <v>1723</v>
      </c>
      <c r="D674" s="6" t="s">
        <v>1724</v>
      </c>
      <c r="E674" s="6" t="s">
        <v>3</v>
      </c>
      <c r="F674" s="6" t="s">
        <v>16</v>
      </c>
      <c r="G674" s="6" t="s">
        <v>156</v>
      </c>
      <c r="H674" s="6" t="s">
        <v>655</v>
      </c>
      <c r="I674" s="6" t="s">
        <v>1718</v>
      </c>
      <c r="J674" s="12">
        <v>35</v>
      </c>
      <c r="K674" s="12">
        <f t="shared" si="53"/>
        <v>30.8</v>
      </c>
      <c r="L674" s="13">
        <v>0</v>
      </c>
      <c r="M674" s="13">
        <v>6.75</v>
      </c>
      <c r="N674" s="14">
        <f t="shared" si="54"/>
        <v>4.2</v>
      </c>
      <c r="O674" s="15">
        <v>1</v>
      </c>
      <c r="P674" s="16">
        <f t="shared" si="55"/>
        <v>0.21915584415584399</v>
      </c>
      <c r="Q674" s="86" t="str">
        <f t="shared" si="56"/>
        <v>High then 10%</v>
      </c>
      <c r="R674" s="86" t="str">
        <f t="shared" si="57"/>
        <v>High Then 20%</v>
      </c>
    </row>
    <row r="675" spans="1:18" ht="15" customHeight="1">
      <c r="A675" s="86" t="s">
        <v>156</v>
      </c>
      <c r="B675" s="87" t="s">
        <v>1953</v>
      </c>
      <c r="C675" s="6" t="s">
        <v>1725</v>
      </c>
      <c r="D675" s="6" t="s">
        <v>1726</v>
      </c>
      <c r="E675" s="6" t="s">
        <v>3</v>
      </c>
      <c r="F675" s="6" t="s">
        <v>16</v>
      </c>
      <c r="G675" s="6" t="s">
        <v>156</v>
      </c>
      <c r="H675" s="6" t="s">
        <v>655</v>
      </c>
      <c r="I675" s="6" t="s">
        <v>1718</v>
      </c>
      <c r="J675" s="12">
        <v>770</v>
      </c>
      <c r="K675" s="12">
        <f t="shared" si="53"/>
        <v>677.6</v>
      </c>
      <c r="L675" s="13">
        <v>0</v>
      </c>
      <c r="M675" s="13">
        <v>145.89500000000001</v>
      </c>
      <c r="N675" s="14">
        <f t="shared" si="54"/>
        <v>92.4</v>
      </c>
      <c r="O675" s="15">
        <v>22</v>
      </c>
      <c r="P675" s="16">
        <f t="shared" si="55"/>
        <v>0.21531139315230199</v>
      </c>
      <c r="Q675" s="86" t="str">
        <f t="shared" si="56"/>
        <v>High then 10%</v>
      </c>
      <c r="R675" s="86" t="str">
        <f t="shared" si="57"/>
        <v>High Then 20%</v>
      </c>
    </row>
    <row r="676" spans="1:18" ht="15" customHeight="1">
      <c r="A676" s="86" t="s">
        <v>156</v>
      </c>
      <c r="B676" s="87" t="s">
        <v>1953</v>
      </c>
      <c r="C676" s="6" t="s">
        <v>1727</v>
      </c>
      <c r="D676" s="6" t="s">
        <v>1728</v>
      </c>
      <c r="E676" s="6" t="s">
        <v>3</v>
      </c>
      <c r="F676" s="6" t="s">
        <v>16</v>
      </c>
      <c r="G676" s="6" t="s">
        <v>156</v>
      </c>
      <c r="H676" s="6" t="s">
        <v>655</v>
      </c>
      <c r="I676" s="6" t="s">
        <v>1718</v>
      </c>
      <c r="J676" s="12">
        <v>35</v>
      </c>
      <c r="K676" s="12">
        <f t="shared" si="53"/>
        <v>30.8</v>
      </c>
      <c r="L676" s="13">
        <v>0</v>
      </c>
      <c r="M676" s="13">
        <v>3.84</v>
      </c>
      <c r="N676" s="14">
        <f t="shared" si="54"/>
        <v>4.2</v>
      </c>
      <c r="O676" s="15">
        <v>1</v>
      </c>
      <c r="P676" s="16">
        <f t="shared" si="55"/>
        <v>0.12467532467532499</v>
      </c>
      <c r="Q676" s="86" t="str">
        <f t="shared" si="56"/>
        <v>High then 10%</v>
      </c>
      <c r="R676" s="86" t="str">
        <f t="shared" si="57"/>
        <v>Low Then 20%</v>
      </c>
    </row>
    <row r="677" spans="1:18" ht="15" customHeight="1">
      <c r="A677" s="86" t="s">
        <v>156</v>
      </c>
      <c r="B677" s="87" t="s">
        <v>1953</v>
      </c>
      <c r="C677" s="6" t="s">
        <v>1729</v>
      </c>
      <c r="D677" s="6" t="s">
        <v>1730</v>
      </c>
      <c r="E677" s="6" t="s">
        <v>3</v>
      </c>
      <c r="F677" s="6" t="s">
        <v>16</v>
      </c>
      <c r="G677" s="6" t="s">
        <v>156</v>
      </c>
      <c r="H677" s="6" t="s">
        <v>655</v>
      </c>
      <c r="I677" s="6" t="s">
        <v>1718</v>
      </c>
      <c r="J677" s="12">
        <v>175</v>
      </c>
      <c r="K677" s="12">
        <f t="shared" si="53"/>
        <v>154</v>
      </c>
      <c r="L677" s="13">
        <v>0</v>
      </c>
      <c r="M677" s="13">
        <v>31.29</v>
      </c>
      <c r="N677" s="14">
        <f t="shared" si="54"/>
        <v>21</v>
      </c>
      <c r="O677" s="15">
        <v>5</v>
      </c>
      <c r="P677" s="16">
        <f t="shared" si="55"/>
        <v>0.20318181818181799</v>
      </c>
      <c r="Q677" s="86" t="str">
        <f t="shared" si="56"/>
        <v>High then 10%</v>
      </c>
      <c r="R677" s="86" t="str">
        <f t="shared" si="57"/>
        <v>High Then 20%</v>
      </c>
    </row>
    <row r="678" spans="1:18" ht="15" customHeight="1">
      <c r="A678" s="86" t="s">
        <v>156</v>
      </c>
      <c r="B678" s="87" t="s">
        <v>1953</v>
      </c>
      <c r="C678" s="6" t="s">
        <v>1731</v>
      </c>
      <c r="D678" s="6" t="s">
        <v>1732</v>
      </c>
      <c r="E678" s="6" t="s">
        <v>3</v>
      </c>
      <c r="F678" s="6" t="s">
        <v>16</v>
      </c>
      <c r="G678" s="6" t="s">
        <v>156</v>
      </c>
      <c r="H678" s="6" t="s">
        <v>655</v>
      </c>
      <c r="I678" s="6" t="s">
        <v>655</v>
      </c>
      <c r="J678" s="12">
        <v>1920</v>
      </c>
      <c r="K678" s="12">
        <f t="shared" si="53"/>
        <v>1689.6</v>
      </c>
      <c r="L678" s="13">
        <v>0</v>
      </c>
      <c r="M678" s="13">
        <v>351.11</v>
      </c>
      <c r="N678" s="14">
        <f t="shared" si="54"/>
        <v>230.4</v>
      </c>
      <c r="O678" s="15">
        <v>24</v>
      </c>
      <c r="P678" s="16">
        <f t="shared" si="55"/>
        <v>0.20780658143939401</v>
      </c>
      <c r="Q678" s="86" t="str">
        <f t="shared" si="56"/>
        <v>High then 10%</v>
      </c>
      <c r="R678" s="86" t="str">
        <f t="shared" si="57"/>
        <v>High Then 20%</v>
      </c>
    </row>
    <row r="679" spans="1:18" ht="15" customHeight="1">
      <c r="A679" s="86" t="s">
        <v>156</v>
      </c>
      <c r="B679" s="87" t="s">
        <v>1953</v>
      </c>
      <c r="C679" s="6" t="s">
        <v>1733</v>
      </c>
      <c r="D679" s="6" t="s">
        <v>1734</v>
      </c>
      <c r="E679" s="6" t="s">
        <v>3</v>
      </c>
      <c r="F679" s="6" t="s">
        <v>16</v>
      </c>
      <c r="G679" s="6" t="s">
        <v>156</v>
      </c>
      <c r="H679" s="6" t="s">
        <v>655</v>
      </c>
      <c r="I679" s="6" t="s">
        <v>655</v>
      </c>
      <c r="J679" s="12">
        <v>160</v>
      </c>
      <c r="K679" s="12">
        <f t="shared" si="53"/>
        <v>140.80000000000001</v>
      </c>
      <c r="L679" s="13">
        <v>0</v>
      </c>
      <c r="M679" s="13">
        <v>29.565000000000001</v>
      </c>
      <c r="N679" s="14">
        <f t="shared" si="54"/>
        <v>19.2</v>
      </c>
      <c r="O679" s="15">
        <v>2</v>
      </c>
      <c r="P679" s="16">
        <f t="shared" si="55"/>
        <v>0.209978693181818</v>
      </c>
      <c r="Q679" s="86" t="str">
        <f t="shared" si="56"/>
        <v>High then 10%</v>
      </c>
      <c r="R679" s="86" t="str">
        <f t="shared" si="57"/>
        <v>High Then 20%</v>
      </c>
    </row>
    <row r="680" spans="1:18" ht="15" customHeight="1">
      <c r="A680" s="86" t="s">
        <v>156</v>
      </c>
      <c r="B680" s="87" t="s">
        <v>1953</v>
      </c>
      <c r="C680" s="6" t="s">
        <v>1735</v>
      </c>
      <c r="D680" s="6" t="s">
        <v>1736</v>
      </c>
      <c r="E680" s="6" t="s">
        <v>3</v>
      </c>
      <c r="F680" s="6" t="s">
        <v>16</v>
      </c>
      <c r="G680" s="6" t="s">
        <v>156</v>
      </c>
      <c r="H680" s="6" t="s">
        <v>655</v>
      </c>
      <c r="I680" s="6" t="s">
        <v>655</v>
      </c>
      <c r="J680" s="12">
        <v>425</v>
      </c>
      <c r="K680" s="12">
        <f t="shared" si="53"/>
        <v>374</v>
      </c>
      <c r="L680" s="13">
        <v>0</v>
      </c>
      <c r="M680" s="13">
        <v>85.715000000000003</v>
      </c>
      <c r="N680" s="14">
        <f t="shared" si="54"/>
        <v>51</v>
      </c>
      <c r="O680" s="15">
        <v>5</v>
      </c>
      <c r="P680" s="16">
        <f t="shared" si="55"/>
        <v>0.22918449197860999</v>
      </c>
      <c r="Q680" s="86" t="str">
        <f t="shared" si="56"/>
        <v>High then 10%</v>
      </c>
      <c r="R680" s="86" t="str">
        <f t="shared" si="57"/>
        <v>High Then 20%</v>
      </c>
    </row>
    <row r="681" spans="1:18" ht="15" customHeight="1">
      <c r="A681" s="86" t="s">
        <v>156</v>
      </c>
      <c r="B681" s="87" t="s">
        <v>1953</v>
      </c>
      <c r="C681" s="6" t="s">
        <v>1737</v>
      </c>
      <c r="D681" s="6" t="s">
        <v>1738</v>
      </c>
      <c r="E681" s="6" t="s">
        <v>3</v>
      </c>
      <c r="F681" s="6" t="s">
        <v>16</v>
      </c>
      <c r="G681" s="6" t="s">
        <v>156</v>
      </c>
      <c r="H681" s="6" t="s">
        <v>655</v>
      </c>
      <c r="I681" s="6" t="s">
        <v>655</v>
      </c>
      <c r="J681" s="12">
        <v>1040</v>
      </c>
      <c r="K681" s="12">
        <f t="shared" si="53"/>
        <v>915.2</v>
      </c>
      <c r="L681" s="13">
        <v>0</v>
      </c>
      <c r="M681" s="13">
        <v>190.84</v>
      </c>
      <c r="N681" s="14">
        <f t="shared" si="54"/>
        <v>124.8</v>
      </c>
      <c r="O681" s="15">
        <v>13</v>
      </c>
      <c r="P681" s="16">
        <f t="shared" si="55"/>
        <v>0.208522727272727</v>
      </c>
      <c r="Q681" s="86" t="str">
        <f t="shared" si="56"/>
        <v>High then 10%</v>
      </c>
      <c r="R681" s="86" t="str">
        <f t="shared" si="57"/>
        <v>High Then 20%</v>
      </c>
    </row>
    <row r="682" spans="1:18" ht="15" customHeight="1">
      <c r="A682" s="86" t="s">
        <v>156</v>
      </c>
      <c r="B682" s="87" t="s">
        <v>1953</v>
      </c>
      <c r="C682" s="6" t="s">
        <v>1739</v>
      </c>
      <c r="D682" s="6" t="s">
        <v>1740</v>
      </c>
      <c r="E682" s="6" t="s">
        <v>3</v>
      </c>
      <c r="F682" s="6" t="s">
        <v>16</v>
      </c>
      <c r="G682" s="6" t="s">
        <v>156</v>
      </c>
      <c r="H682" s="6" t="s">
        <v>655</v>
      </c>
      <c r="I682" s="6" t="s">
        <v>655</v>
      </c>
      <c r="J682" s="12">
        <v>2080</v>
      </c>
      <c r="K682" s="12">
        <f t="shared" si="53"/>
        <v>1830.4</v>
      </c>
      <c r="L682" s="13">
        <v>0</v>
      </c>
      <c r="M682" s="13">
        <v>386.58</v>
      </c>
      <c r="N682" s="14">
        <f t="shared" si="54"/>
        <v>249.6</v>
      </c>
      <c r="O682" s="15">
        <v>26</v>
      </c>
      <c r="P682" s="16">
        <f t="shared" si="55"/>
        <v>0.21119973776223799</v>
      </c>
      <c r="Q682" s="86" t="str">
        <f t="shared" si="56"/>
        <v>High then 10%</v>
      </c>
      <c r="R682" s="86" t="str">
        <f t="shared" si="57"/>
        <v>High Then 20%</v>
      </c>
    </row>
    <row r="683" spans="1:18" ht="15" customHeight="1">
      <c r="A683" s="86" t="s">
        <v>156</v>
      </c>
      <c r="B683" s="87" t="s">
        <v>1953</v>
      </c>
      <c r="C683" s="6" t="s">
        <v>1741</v>
      </c>
      <c r="D683" s="6" t="s">
        <v>1742</v>
      </c>
      <c r="E683" s="6" t="s">
        <v>3</v>
      </c>
      <c r="F683" s="6" t="s">
        <v>16</v>
      </c>
      <c r="G683" s="6" t="s">
        <v>156</v>
      </c>
      <c r="H683" s="6" t="s">
        <v>655</v>
      </c>
      <c r="I683" s="6" t="s">
        <v>655</v>
      </c>
      <c r="J683" s="12">
        <v>75</v>
      </c>
      <c r="K683" s="12">
        <f t="shared" si="53"/>
        <v>66</v>
      </c>
      <c r="L683" s="13">
        <v>0</v>
      </c>
      <c r="M683" s="13">
        <v>12.08</v>
      </c>
      <c r="N683" s="14">
        <f t="shared" si="54"/>
        <v>9</v>
      </c>
      <c r="O683" s="15">
        <v>1</v>
      </c>
      <c r="P683" s="16">
        <f t="shared" si="55"/>
        <v>0.18303030303030299</v>
      </c>
      <c r="Q683" s="86" t="str">
        <f t="shared" si="56"/>
        <v>High then 10%</v>
      </c>
      <c r="R683" s="86" t="str">
        <f t="shared" si="57"/>
        <v>Low Then 20%</v>
      </c>
    </row>
    <row r="684" spans="1:18" ht="15" customHeight="1">
      <c r="A684" s="86" t="s">
        <v>156</v>
      </c>
      <c r="B684" s="87" t="s">
        <v>1953</v>
      </c>
      <c r="C684" s="6" t="s">
        <v>1743</v>
      </c>
      <c r="D684" s="6" t="s">
        <v>1744</v>
      </c>
      <c r="E684" s="6" t="s">
        <v>3</v>
      </c>
      <c r="F684" s="6" t="s">
        <v>16</v>
      </c>
      <c r="G684" s="6" t="s">
        <v>156</v>
      </c>
      <c r="H684" s="6" t="s">
        <v>655</v>
      </c>
      <c r="I684" s="6" t="s">
        <v>655</v>
      </c>
      <c r="J684" s="12">
        <v>600</v>
      </c>
      <c r="K684" s="12">
        <f t="shared" si="53"/>
        <v>528</v>
      </c>
      <c r="L684" s="13">
        <v>0</v>
      </c>
      <c r="M684" s="13">
        <v>99.59</v>
      </c>
      <c r="N684" s="14">
        <f t="shared" si="54"/>
        <v>72</v>
      </c>
      <c r="O684" s="15">
        <v>8</v>
      </c>
      <c r="P684" s="16">
        <f t="shared" si="55"/>
        <v>0.188617424242424</v>
      </c>
      <c r="Q684" s="86" t="str">
        <f t="shared" si="56"/>
        <v>High then 10%</v>
      </c>
      <c r="R684" s="86" t="str">
        <f t="shared" si="57"/>
        <v>Low Then 20%</v>
      </c>
    </row>
    <row r="685" spans="1:18" ht="15" customHeight="1">
      <c r="A685" s="86" t="s">
        <v>156</v>
      </c>
      <c r="B685" s="87" t="s">
        <v>1953</v>
      </c>
      <c r="C685" s="6" t="s">
        <v>1745</v>
      </c>
      <c r="D685" s="6" t="s">
        <v>1746</v>
      </c>
      <c r="E685" s="6" t="s">
        <v>3</v>
      </c>
      <c r="F685" s="6" t="s">
        <v>16</v>
      </c>
      <c r="G685" s="6" t="s">
        <v>156</v>
      </c>
      <c r="H685" s="6" t="s">
        <v>655</v>
      </c>
      <c r="I685" s="6" t="s">
        <v>655</v>
      </c>
      <c r="J685" s="12">
        <v>1360</v>
      </c>
      <c r="K685" s="12">
        <f t="shared" si="53"/>
        <v>1196.8</v>
      </c>
      <c r="L685" s="13">
        <v>0</v>
      </c>
      <c r="M685" s="13">
        <v>249.28</v>
      </c>
      <c r="N685" s="14">
        <f t="shared" si="54"/>
        <v>163.19999999999999</v>
      </c>
      <c r="O685" s="15">
        <v>17</v>
      </c>
      <c r="P685" s="16">
        <f t="shared" si="55"/>
        <v>0.20828877005347601</v>
      </c>
      <c r="Q685" s="86" t="str">
        <f t="shared" si="56"/>
        <v>High then 10%</v>
      </c>
      <c r="R685" s="86" t="str">
        <f t="shared" si="57"/>
        <v>High Then 20%</v>
      </c>
    </row>
    <row r="686" spans="1:18" ht="15" customHeight="1">
      <c r="A686" s="86" t="s">
        <v>156</v>
      </c>
      <c r="B686" s="87" t="s">
        <v>1953</v>
      </c>
      <c r="C686" s="6" t="s">
        <v>1747</v>
      </c>
      <c r="D686" s="6" t="s">
        <v>1748</v>
      </c>
      <c r="E686" s="6" t="s">
        <v>3</v>
      </c>
      <c r="F686" s="6" t="s">
        <v>16</v>
      </c>
      <c r="G686" s="6" t="s">
        <v>156</v>
      </c>
      <c r="H686" s="6" t="s">
        <v>655</v>
      </c>
      <c r="I686" s="6" t="s">
        <v>655</v>
      </c>
      <c r="J686" s="12">
        <v>525</v>
      </c>
      <c r="K686" s="12">
        <f t="shared" si="53"/>
        <v>462</v>
      </c>
      <c r="L686" s="13">
        <v>0</v>
      </c>
      <c r="M686" s="13">
        <v>103.45</v>
      </c>
      <c r="N686" s="14">
        <f t="shared" si="54"/>
        <v>63</v>
      </c>
      <c r="O686" s="15">
        <v>7</v>
      </c>
      <c r="P686" s="16">
        <f t="shared" si="55"/>
        <v>0.22391774891774899</v>
      </c>
      <c r="Q686" s="86" t="str">
        <f t="shared" si="56"/>
        <v>High then 10%</v>
      </c>
      <c r="R686" s="86" t="str">
        <f t="shared" si="57"/>
        <v>High Then 20%</v>
      </c>
    </row>
    <row r="687" spans="1:18" ht="15" customHeight="1">
      <c r="A687" s="86" t="s">
        <v>156</v>
      </c>
      <c r="B687" s="87" t="s">
        <v>1953</v>
      </c>
      <c r="C687" s="6" t="s">
        <v>1749</v>
      </c>
      <c r="D687" s="6" t="s">
        <v>1750</v>
      </c>
      <c r="E687" s="6" t="s">
        <v>3</v>
      </c>
      <c r="F687" s="6" t="s">
        <v>16</v>
      </c>
      <c r="G687" s="6" t="s">
        <v>156</v>
      </c>
      <c r="H687" s="6" t="s">
        <v>655</v>
      </c>
      <c r="I687" s="6" t="s">
        <v>655</v>
      </c>
      <c r="J687" s="12">
        <v>1530</v>
      </c>
      <c r="K687" s="12">
        <f t="shared" si="53"/>
        <v>1346.4</v>
      </c>
      <c r="L687" s="13">
        <v>0</v>
      </c>
      <c r="M687" s="13">
        <v>281.815</v>
      </c>
      <c r="N687" s="14">
        <f t="shared" si="54"/>
        <v>183.6</v>
      </c>
      <c r="O687" s="15">
        <v>18</v>
      </c>
      <c r="P687" s="16">
        <f t="shared" si="55"/>
        <v>0.20931001188354101</v>
      </c>
      <c r="Q687" s="86" t="str">
        <f t="shared" si="56"/>
        <v>High then 10%</v>
      </c>
      <c r="R687" s="86" t="str">
        <f t="shared" si="57"/>
        <v>High Then 20%</v>
      </c>
    </row>
    <row r="688" spans="1:18" ht="15" customHeight="1">
      <c r="A688" s="86" t="s">
        <v>156</v>
      </c>
      <c r="B688" s="87" t="s">
        <v>1953</v>
      </c>
      <c r="C688" s="6" t="s">
        <v>1751</v>
      </c>
      <c r="D688" s="6" t="s">
        <v>1752</v>
      </c>
      <c r="E688" s="6" t="s">
        <v>3</v>
      </c>
      <c r="F688" s="6" t="s">
        <v>16</v>
      </c>
      <c r="G688" s="6" t="s">
        <v>156</v>
      </c>
      <c r="H688" s="6" t="s">
        <v>655</v>
      </c>
      <c r="I688" s="6" t="s">
        <v>655</v>
      </c>
      <c r="J688" s="12">
        <v>1520</v>
      </c>
      <c r="K688" s="12">
        <f t="shared" si="53"/>
        <v>1337.6</v>
      </c>
      <c r="L688" s="13">
        <v>0</v>
      </c>
      <c r="M688" s="13">
        <v>266.70999999999998</v>
      </c>
      <c r="N688" s="14">
        <f t="shared" si="54"/>
        <v>182.4</v>
      </c>
      <c r="O688" s="15">
        <v>19</v>
      </c>
      <c r="P688" s="16">
        <f t="shared" si="55"/>
        <v>0.19939443779904301</v>
      </c>
      <c r="Q688" s="86" t="str">
        <f t="shared" si="56"/>
        <v>High then 10%</v>
      </c>
      <c r="R688" s="86" t="str">
        <f t="shared" si="57"/>
        <v>Low Then 20%</v>
      </c>
    </row>
    <row r="689" spans="1:18" ht="15" customHeight="1">
      <c r="A689" s="86" t="s">
        <v>156</v>
      </c>
      <c r="B689" s="87" t="s">
        <v>1953</v>
      </c>
      <c r="C689" s="6" t="s">
        <v>1753</v>
      </c>
      <c r="D689" s="6" t="s">
        <v>1754</v>
      </c>
      <c r="E689" s="6" t="s">
        <v>3</v>
      </c>
      <c r="F689" s="6" t="s">
        <v>16</v>
      </c>
      <c r="G689" s="6" t="s">
        <v>156</v>
      </c>
      <c r="H689" s="6" t="s">
        <v>655</v>
      </c>
      <c r="I689" s="6" t="s">
        <v>1755</v>
      </c>
      <c r="J689" s="12">
        <v>180</v>
      </c>
      <c r="K689" s="12">
        <f t="shared" si="53"/>
        <v>158.4</v>
      </c>
      <c r="L689" s="13">
        <v>0</v>
      </c>
      <c r="M689" s="13">
        <v>37.049999999999997</v>
      </c>
      <c r="N689" s="14">
        <f t="shared" si="54"/>
        <v>21.6</v>
      </c>
      <c r="O689" s="15">
        <v>2</v>
      </c>
      <c r="P689" s="16">
        <f t="shared" si="55"/>
        <v>0.233901515151515</v>
      </c>
      <c r="Q689" s="86" t="str">
        <f t="shared" si="56"/>
        <v>High then 10%</v>
      </c>
      <c r="R689" s="86" t="str">
        <f t="shared" si="57"/>
        <v>High Then 20%</v>
      </c>
    </row>
    <row r="690" spans="1:18" ht="15" customHeight="1">
      <c r="A690" s="86" t="s">
        <v>156</v>
      </c>
      <c r="B690" s="87" t="s">
        <v>1953</v>
      </c>
      <c r="C690" s="6" t="s">
        <v>1756</v>
      </c>
      <c r="D690" s="6" t="s">
        <v>1757</v>
      </c>
      <c r="E690" s="6" t="s">
        <v>3</v>
      </c>
      <c r="F690" s="6" t="s">
        <v>16</v>
      </c>
      <c r="G690" s="6" t="s">
        <v>156</v>
      </c>
      <c r="H690" s="6" t="s">
        <v>655</v>
      </c>
      <c r="I690" s="6" t="s">
        <v>1755</v>
      </c>
      <c r="J690" s="12">
        <v>1080</v>
      </c>
      <c r="K690" s="12">
        <f t="shared" si="53"/>
        <v>950.4</v>
      </c>
      <c r="L690" s="13">
        <v>0</v>
      </c>
      <c r="M690" s="13">
        <v>163.95666666666699</v>
      </c>
      <c r="N690" s="14">
        <f t="shared" si="54"/>
        <v>129.6</v>
      </c>
      <c r="O690" s="15">
        <v>24</v>
      </c>
      <c r="P690" s="16">
        <f t="shared" si="55"/>
        <v>0.172513327721661</v>
      </c>
      <c r="Q690" s="86" t="str">
        <f t="shared" si="56"/>
        <v>High then 10%</v>
      </c>
      <c r="R690" s="86" t="str">
        <f t="shared" si="57"/>
        <v>Low Then 20%</v>
      </c>
    </row>
    <row r="691" spans="1:18" ht="15" customHeight="1">
      <c r="A691" s="86" t="s">
        <v>156</v>
      </c>
      <c r="B691" s="87" t="s">
        <v>1953</v>
      </c>
      <c r="C691" s="6" t="s">
        <v>1758</v>
      </c>
      <c r="D691" s="6" t="s">
        <v>1759</v>
      </c>
      <c r="E691" s="6" t="s">
        <v>3</v>
      </c>
      <c r="F691" s="6" t="s">
        <v>16</v>
      </c>
      <c r="G691" s="6" t="s">
        <v>156</v>
      </c>
      <c r="H691" s="6" t="s">
        <v>655</v>
      </c>
      <c r="I691" s="6" t="s">
        <v>1755</v>
      </c>
      <c r="J691" s="12">
        <v>180</v>
      </c>
      <c r="K691" s="12">
        <f t="shared" si="53"/>
        <v>158.4</v>
      </c>
      <c r="L691" s="13">
        <v>0</v>
      </c>
      <c r="M691" s="13">
        <v>29.93</v>
      </c>
      <c r="N691" s="14">
        <f t="shared" si="54"/>
        <v>21.6</v>
      </c>
      <c r="O691" s="15">
        <v>4</v>
      </c>
      <c r="P691" s="16">
        <f t="shared" si="55"/>
        <v>0.18895202020202001</v>
      </c>
      <c r="Q691" s="86" t="str">
        <f t="shared" si="56"/>
        <v>High then 10%</v>
      </c>
      <c r="R691" s="86" t="str">
        <f t="shared" si="57"/>
        <v>Low Then 20%</v>
      </c>
    </row>
    <row r="692" spans="1:18" ht="15" customHeight="1">
      <c r="A692" s="86" t="s">
        <v>156</v>
      </c>
      <c r="B692" s="87" t="s">
        <v>1953</v>
      </c>
      <c r="C692" s="6" t="s">
        <v>1760</v>
      </c>
      <c r="D692" s="6" t="s">
        <v>1761</v>
      </c>
      <c r="E692" s="6" t="s">
        <v>3</v>
      </c>
      <c r="F692" s="6" t="s">
        <v>16</v>
      </c>
      <c r="G692" s="6" t="s">
        <v>156</v>
      </c>
      <c r="H692" s="6" t="s">
        <v>655</v>
      </c>
      <c r="I692" s="6" t="s">
        <v>1755</v>
      </c>
      <c r="J692" s="12">
        <v>105</v>
      </c>
      <c r="K692" s="12">
        <f t="shared" si="53"/>
        <v>92.4</v>
      </c>
      <c r="L692" s="13">
        <v>0</v>
      </c>
      <c r="M692" s="13">
        <v>15.76</v>
      </c>
      <c r="N692" s="14">
        <f t="shared" si="54"/>
        <v>12.6</v>
      </c>
      <c r="O692" s="15">
        <v>3</v>
      </c>
      <c r="P692" s="16">
        <f t="shared" si="55"/>
        <v>0.170562770562771</v>
      </c>
      <c r="Q692" s="86" t="str">
        <f t="shared" si="56"/>
        <v>High then 10%</v>
      </c>
      <c r="R692" s="86" t="str">
        <f t="shared" si="57"/>
        <v>Low Then 20%</v>
      </c>
    </row>
    <row r="693" spans="1:18" ht="15" customHeight="1">
      <c r="A693" s="86" t="s">
        <v>156</v>
      </c>
      <c r="B693" s="87" t="s">
        <v>1953</v>
      </c>
      <c r="C693" s="6" t="s">
        <v>1762</v>
      </c>
      <c r="D693" s="6" t="s">
        <v>1763</v>
      </c>
      <c r="E693" s="6" t="s">
        <v>3</v>
      </c>
      <c r="F693" s="6" t="s">
        <v>16</v>
      </c>
      <c r="G693" s="6" t="s">
        <v>156</v>
      </c>
      <c r="H693" s="6" t="s">
        <v>655</v>
      </c>
      <c r="I693" s="6" t="s">
        <v>1755</v>
      </c>
      <c r="J693" s="12">
        <v>280</v>
      </c>
      <c r="K693" s="12">
        <f t="shared" si="53"/>
        <v>246.4</v>
      </c>
      <c r="L693" s="13">
        <v>0</v>
      </c>
      <c r="M693" s="13">
        <v>39.549999999999997</v>
      </c>
      <c r="N693" s="14">
        <f t="shared" si="54"/>
        <v>33.6</v>
      </c>
      <c r="O693" s="15">
        <v>8</v>
      </c>
      <c r="P693" s="16">
        <f t="shared" si="55"/>
        <v>0.16051136363636401</v>
      </c>
      <c r="Q693" s="86" t="str">
        <f t="shared" si="56"/>
        <v>High then 10%</v>
      </c>
      <c r="R693" s="86" t="str">
        <f t="shared" si="57"/>
        <v>Low Then 20%</v>
      </c>
    </row>
    <row r="694" spans="1:18" ht="15" customHeight="1">
      <c r="A694" s="86" t="s">
        <v>156</v>
      </c>
      <c r="B694" s="87" t="s">
        <v>1953</v>
      </c>
      <c r="C694" s="6" t="s">
        <v>1764</v>
      </c>
      <c r="D694" s="6" t="s">
        <v>1765</v>
      </c>
      <c r="E694" s="6" t="s">
        <v>3</v>
      </c>
      <c r="F694" s="6" t="s">
        <v>16</v>
      </c>
      <c r="G694" s="6" t="s">
        <v>156</v>
      </c>
      <c r="H694" s="6" t="s">
        <v>655</v>
      </c>
      <c r="I694" s="6" t="s">
        <v>1755</v>
      </c>
      <c r="J694" s="12">
        <v>2055</v>
      </c>
      <c r="K694" s="12">
        <f t="shared" si="53"/>
        <v>1808.6112000000001</v>
      </c>
      <c r="L694" s="13">
        <v>1.76</v>
      </c>
      <c r="M694" s="13">
        <v>273.02526659359398</v>
      </c>
      <c r="N694" s="14">
        <f t="shared" si="54"/>
        <v>246.3888</v>
      </c>
      <c r="O694" s="15">
        <v>111</v>
      </c>
      <c r="P694" s="16">
        <f t="shared" si="55"/>
        <v>0.150958518112458</v>
      </c>
      <c r="Q694" s="86" t="str">
        <f t="shared" si="56"/>
        <v>High then 10%</v>
      </c>
      <c r="R694" s="86" t="str">
        <f t="shared" si="57"/>
        <v>Low Then 20%</v>
      </c>
    </row>
    <row r="695" spans="1:18" ht="15" customHeight="1">
      <c r="A695" s="86" t="s">
        <v>156</v>
      </c>
      <c r="B695" s="87" t="s">
        <v>1953</v>
      </c>
      <c r="C695" s="6" t="s">
        <v>1766</v>
      </c>
      <c r="D695" s="6" t="s">
        <v>164</v>
      </c>
      <c r="E695" s="6" t="s">
        <v>3</v>
      </c>
      <c r="F695" s="6" t="s">
        <v>16</v>
      </c>
      <c r="G695" s="6" t="s">
        <v>156</v>
      </c>
      <c r="H695" s="6" t="s">
        <v>655</v>
      </c>
      <c r="I695" s="6" t="s">
        <v>1755</v>
      </c>
      <c r="J695" s="12">
        <v>210</v>
      </c>
      <c r="K695" s="12">
        <f t="shared" si="53"/>
        <v>184.8</v>
      </c>
      <c r="L695" s="13">
        <v>0</v>
      </c>
      <c r="M695" s="13">
        <v>42.71</v>
      </c>
      <c r="N695" s="14">
        <f t="shared" si="54"/>
        <v>25.2</v>
      </c>
      <c r="O695" s="15">
        <v>7</v>
      </c>
      <c r="P695" s="16">
        <f t="shared" si="55"/>
        <v>0.23111471861471899</v>
      </c>
      <c r="Q695" s="86" t="str">
        <f t="shared" si="56"/>
        <v>High then 10%</v>
      </c>
      <c r="R695" s="86" t="str">
        <f t="shared" si="57"/>
        <v>High Then 20%</v>
      </c>
    </row>
    <row r="696" spans="1:18" ht="15" customHeight="1">
      <c r="A696" s="86" t="s">
        <v>156</v>
      </c>
      <c r="B696" s="87" t="s">
        <v>1953</v>
      </c>
      <c r="C696" s="6" t="s">
        <v>1767</v>
      </c>
      <c r="D696" s="6" t="s">
        <v>1768</v>
      </c>
      <c r="E696" s="6" t="s">
        <v>3</v>
      </c>
      <c r="F696" s="6" t="s">
        <v>16</v>
      </c>
      <c r="G696" s="6" t="s">
        <v>156</v>
      </c>
      <c r="H696" s="6" t="s">
        <v>655</v>
      </c>
      <c r="I696" s="6" t="s">
        <v>1755</v>
      </c>
      <c r="J696" s="12">
        <v>70</v>
      </c>
      <c r="K696" s="12">
        <f t="shared" si="53"/>
        <v>61.6</v>
      </c>
      <c r="L696" s="13">
        <v>0</v>
      </c>
      <c r="M696" s="13">
        <v>9</v>
      </c>
      <c r="N696" s="14">
        <f t="shared" si="54"/>
        <v>8.4</v>
      </c>
      <c r="O696" s="15">
        <v>2</v>
      </c>
      <c r="P696" s="16">
        <f t="shared" si="55"/>
        <v>0.14610389610389601</v>
      </c>
      <c r="Q696" s="86" t="str">
        <f t="shared" si="56"/>
        <v>High then 10%</v>
      </c>
      <c r="R696" s="86" t="str">
        <f t="shared" si="57"/>
        <v>Low Then 20%</v>
      </c>
    </row>
    <row r="697" spans="1:18" ht="15" customHeight="1">
      <c r="A697" s="86" t="s">
        <v>156</v>
      </c>
      <c r="B697" s="87" t="s">
        <v>1953</v>
      </c>
      <c r="C697" s="6" t="s">
        <v>1769</v>
      </c>
      <c r="D697" s="6" t="s">
        <v>170</v>
      </c>
      <c r="E697" s="6" t="s">
        <v>3</v>
      </c>
      <c r="F697" s="6" t="s">
        <v>16</v>
      </c>
      <c r="G697" s="6" t="s">
        <v>156</v>
      </c>
      <c r="H697" s="6" t="s">
        <v>655</v>
      </c>
      <c r="I697" s="6" t="s">
        <v>1755</v>
      </c>
      <c r="J697" s="12">
        <v>100</v>
      </c>
      <c r="K697" s="12">
        <f t="shared" si="53"/>
        <v>88</v>
      </c>
      <c r="L697" s="13">
        <v>0</v>
      </c>
      <c r="M697" s="13">
        <v>19.09</v>
      </c>
      <c r="N697" s="14">
        <f t="shared" si="54"/>
        <v>12</v>
      </c>
      <c r="O697" s="15">
        <v>4</v>
      </c>
      <c r="P697" s="16">
        <f t="shared" si="55"/>
        <v>0.216931818181818</v>
      </c>
      <c r="Q697" s="86" t="str">
        <f t="shared" si="56"/>
        <v>High then 10%</v>
      </c>
      <c r="R697" s="86" t="str">
        <f t="shared" si="57"/>
        <v>High Then 20%</v>
      </c>
    </row>
    <row r="698" spans="1:18" ht="15" customHeight="1">
      <c r="A698" s="86" t="s">
        <v>156</v>
      </c>
      <c r="B698" s="87" t="s">
        <v>1953</v>
      </c>
      <c r="C698" s="6" t="s">
        <v>1770</v>
      </c>
      <c r="D698" s="6" t="s">
        <v>1771</v>
      </c>
      <c r="E698" s="6" t="s">
        <v>3</v>
      </c>
      <c r="F698" s="6" t="s">
        <v>16</v>
      </c>
      <c r="G698" s="6" t="s">
        <v>156</v>
      </c>
      <c r="H698" s="6" t="s">
        <v>655</v>
      </c>
      <c r="I698" s="6" t="s">
        <v>1755</v>
      </c>
      <c r="J698" s="12">
        <v>45</v>
      </c>
      <c r="K698" s="12">
        <f t="shared" si="53"/>
        <v>39.6</v>
      </c>
      <c r="L698" s="13">
        <v>0</v>
      </c>
      <c r="M698" s="13">
        <v>8.43</v>
      </c>
      <c r="N698" s="14">
        <f t="shared" si="54"/>
        <v>5.4</v>
      </c>
      <c r="O698" s="15">
        <v>1</v>
      </c>
      <c r="P698" s="16">
        <f t="shared" si="55"/>
        <v>0.212878787878788</v>
      </c>
      <c r="Q698" s="86" t="str">
        <f t="shared" si="56"/>
        <v>High then 10%</v>
      </c>
      <c r="R698" s="86" t="str">
        <f t="shared" si="57"/>
        <v>High Then 20%</v>
      </c>
    </row>
    <row r="699" spans="1:18" ht="15" customHeight="1">
      <c r="A699" s="86" t="s">
        <v>156</v>
      </c>
      <c r="B699" s="87" t="s">
        <v>1953</v>
      </c>
      <c r="C699" s="6" t="s">
        <v>1772</v>
      </c>
      <c r="D699" s="6" t="s">
        <v>1773</v>
      </c>
      <c r="E699" s="6" t="s">
        <v>3</v>
      </c>
      <c r="F699" s="6" t="s">
        <v>16</v>
      </c>
      <c r="G699" s="6" t="s">
        <v>156</v>
      </c>
      <c r="H699" s="6" t="s">
        <v>655</v>
      </c>
      <c r="I699" s="6" t="s">
        <v>1755</v>
      </c>
      <c r="J699" s="12">
        <v>35</v>
      </c>
      <c r="K699" s="12">
        <f t="shared" si="53"/>
        <v>30.8</v>
      </c>
      <c r="L699" s="13">
        <v>0</v>
      </c>
      <c r="M699" s="13">
        <v>4.5199999999999996</v>
      </c>
      <c r="N699" s="14">
        <f t="shared" si="54"/>
        <v>4.2</v>
      </c>
      <c r="O699" s="15">
        <v>1</v>
      </c>
      <c r="P699" s="16">
        <f t="shared" si="55"/>
        <v>0.146753246753247</v>
      </c>
      <c r="Q699" s="86" t="str">
        <f t="shared" si="56"/>
        <v>High then 10%</v>
      </c>
      <c r="R699" s="86" t="str">
        <f t="shared" si="57"/>
        <v>Low Then 20%</v>
      </c>
    </row>
    <row r="700" spans="1:18" ht="15" customHeight="1">
      <c r="A700" s="86" t="s">
        <v>156</v>
      </c>
      <c r="B700" s="87" t="s">
        <v>1953</v>
      </c>
      <c r="C700" s="6" t="s">
        <v>1774</v>
      </c>
      <c r="D700" s="6" t="s">
        <v>1775</v>
      </c>
      <c r="E700" s="6" t="s">
        <v>3</v>
      </c>
      <c r="F700" s="6" t="s">
        <v>16</v>
      </c>
      <c r="G700" s="6" t="s">
        <v>156</v>
      </c>
      <c r="H700" s="6" t="s">
        <v>655</v>
      </c>
      <c r="I700" s="6" t="s">
        <v>1755</v>
      </c>
      <c r="J700" s="12">
        <v>1740</v>
      </c>
      <c r="K700" s="12">
        <f t="shared" si="53"/>
        <v>1531.2</v>
      </c>
      <c r="L700" s="13">
        <v>0</v>
      </c>
      <c r="M700" s="13">
        <v>320.93383982684003</v>
      </c>
      <c r="N700" s="14">
        <f t="shared" si="54"/>
        <v>208.8</v>
      </c>
      <c r="O700" s="15">
        <v>87</v>
      </c>
      <c r="P700" s="16">
        <f t="shared" si="55"/>
        <v>0.20959629037802999</v>
      </c>
      <c r="Q700" s="86" t="str">
        <f t="shared" si="56"/>
        <v>High then 10%</v>
      </c>
      <c r="R700" s="86" t="str">
        <f t="shared" si="57"/>
        <v>High Then 20%</v>
      </c>
    </row>
    <row r="701" spans="1:18" ht="15" customHeight="1">
      <c r="A701" s="86" t="s">
        <v>156</v>
      </c>
      <c r="B701" s="87" t="s">
        <v>1953</v>
      </c>
      <c r="C701" s="6" t="s">
        <v>1776</v>
      </c>
      <c r="D701" s="6" t="s">
        <v>1777</v>
      </c>
      <c r="E701" s="6" t="s">
        <v>3</v>
      </c>
      <c r="F701" s="6" t="s">
        <v>16</v>
      </c>
      <c r="G701" s="6" t="s">
        <v>156</v>
      </c>
      <c r="H701" s="6" t="s">
        <v>655</v>
      </c>
      <c r="I701" s="6" t="s">
        <v>1755</v>
      </c>
      <c r="J701" s="12">
        <v>330</v>
      </c>
      <c r="K701" s="12">
        <f t="shared" si="53"/>
        <v>290.43720000000002</v>
      </c>
      <c r="L701" s="13">
        <v>0.31</v>
      </c>
      <c r="M701" s="13">
        <v>67.567499999999995</v>
      </c>
      <c r="N701" s="14">
        <f t="shared" si="54"/>
        <v>39.562800000000003</v>
      </c>
      <c r="O701" s="15">
        <v>6</v>
      </c>
      <c r="P701" s="16">
        <f t="shared" si="55"/>
        <v>0.23264065347001001</v>
      </c>
      <c r="Q701" s="86" t="str">
        <f t="shared" si="56"/>
        <v>High then 10%</v>
      </c>
      <c r="R701" s="86" t="str">
        <f t="shared" si="57"/>
        <v>High Then 20%</v>
      </c>
    </row>
    <row r="702" spans="1:18" ht="15" customHeight="1">
      <c r="A702" s="86" t="s">
        <v>156</v>
      </c>
      <c r="B702" s="87" t="s">
        <v>1953</v>
      </c>
      <c r="C702" s="6" t="s">
        <v>1778</v>
      </c>
      <c r="D702" s="6" t="s">
        <v>1779</v>
      </c>
      <c r="E702" s="6" t="s">
        <v>3</v>
      </c>
      <c r="F702" s="6" t="s">
        <v>16</v>
      </c>
      <c r="G702" s="6" t="s">
        <v>156</v>
      </c>
      <c r="H702" s="6" t="s">
        <v>655</v>
      </c>
      <c r="I702" s="6" t="s">
        <v>1755</v>
      </c>
      <c r="J702" s="12">
        <v>35</v>
      </c>
      <c r="K702" s="12">
        <f t="shared" si="53"/>
        <v>30.8</v>
      </c>
      <c r="L702" s="13">
        <v>0</v>
      </c>
      <c r="M702" s="13">
        <v>4.3150000000000004</v>
      </c>
      <c r="N702" s="14">
        <f t="shared" si="54"/>
        <v>4.2</v>
      </c>
      <c r="O702" s="15">
        <v>1</v>
      </c>
      <c r="P702" s="16">
        <f t="shared" si="55"/>
        <v>0.140097402597403</v>
      </c>
      <c r="Q702" s="86" t="str">
        <f t="shared" si="56"/>
        <v>High then 10%</v>
      </c>
      <c r="R702" s="86" t="str">
        <f t="shared" si="57"/>
        <v>Low Then 20%</v>
      </c>
    </row>
    <row r="703" spans="1:18" ht="15" customHeight="1">
      <c r="A703" s="86" t="s">
        <v>156</v>
      </c>
      <c r="B703" s="87" t="s">
        <v>1953</v>
      </c>
      <c r="C703" s="6" t="s">
        <v>1780</v>
      </c>
      <c r="D703" s="6" t="s">
        <v>1781</v>
      </c>
      <c r="E703" s="6" t="s">
        <v>3</v>
      </c>
      <c r="F703" s="6" t="s">
        <v>16</v>
      </c>
      <c r="G703" s="6" t="s">
        <v>156</v>
      </c>
      <c r="H703" s="6" t="s">
        <v>655</v>
      </c>
      <c r="I703" s="6" t="s">
        <v>1755</v>
      </c>
      <c r="J703" s="12">
        <v>280</v>
      </c>
      <c r="K703" s="12">
        <f t="shared" si="53"/>
        <v>246.4</v>
      </c>
      <c r="L703" s="13">
        <v>0</v>
      </c>
      <c r="M703" s="13">
        <v>55.79</v>
      </c>
      <c r="N703" s="14">
        <f t="shared" si="54"/>
        <v>33.6</v>
      </c>
      <c r="O703" s="15">
        <v>8</v>
      </c>
      <c r="P703" s="16">
        <f t="shared" si="55"/>
        <v>0.22642045454545501</v>
      </c>
      <c r="Q703" s="86" t="str">
        <f t="shared" si="56"/>
        <v>High then 10%</v>
      </c>
      <c r="R703" s="86" t="str">
        <f t="shared" si="57"/>
        <v>High Then 20%</v>
      </c>
    </row>
    <row r="704" spans="1:18" ht="15" customHeight="1">
      <c r="A704" s="86" t="s">
        <v>156</v>
      </c>
      <c r="B704" s="87" t="s">
        <v>1953</v>
      </c>
      <c r="C704" s="6" t="s">
        <v>1782</v>
      </c>
      <c r="D704" s="6" t="s">
        <v>1783</v>
      </c>
      <c r="E704" s="6" t="s">
        <v>3</v>
      </c>
      <c r="F704" s="6" t="s">
        <v>16</v>
      </c>
      <c r="G704" s="6" t="s">
        <v>156</v>
      </c>
      <c r="H704" s="6" t="s">
        <v>655</v>
      </c>
      <c r="I704" s="6" t="s">
        <v>1755</v>
      </c>
      <c r="J704" s="12">
        <v>225</v>
      </c>
      <c r="K704" s="12">
        <f t="shared" si="53"/>
        <v>198</v>
      </c>
      <c r="L704" s="13">
        <v>0</v>
      </c>
      <c r="M704" s="13">
        <v>37.01</v>
      </c>
      <c r="N704" s="14">
        <f t="shared" si="54"/>
        <v>27</v>
      </c>
      <c r="O704" s="15">
        <v>5</v>
      </c>
      <c r="P704" s="16">
        <f t="shared" si="55"/>
        <v>0.18691919191919201</v>
      </c>
      <c r="Q704" s="86" t="str">
        <f t="shared" si="56"/>
        <v>High then 10%</v>
      </c>
      <c r="R704" s="86" t="str">
        <f t="shared" si="57"/>
        <v>Low Then 20%</v>
      </c>
    </row>
    <row r="705" spans="1:18" ht="15" customHeight="1">
      <c r="A705" s="86" t="s">
        <v>156</v>
      </c>
      <c r="B705" s="87" t="s">
        <v>1953</v>
      </c>
      <c r="C705" s="6" t="s">
        <v>1784</v>
      </c>
      <c r="D705" s="6" t="s">
        <v>1785</v>
      </c>
      <c r="E705" s="6" t="s">
        <v>3</v>
      </c>
      <c r="F705" s="6" t="s">
        <v>16</v>
      </c>
      <c r="G705" s="6" t="s">
        <v>156</v>
      </c>
      <c r="H705" s="6" t="s">
        <v>655</v>
      </c>
      <c r="I705" s="6" t="s">
        <v>1755</v>
      </c>
      <c r="J705" s="12">
        <v>7425</v>
      </c>
      <c r="K705" s="12">
        <f t="shared" si="53"/>
        <v>6549.75</v>
      </c>
      <c r="L705" s="13">
        <v>131.25</v>
      </c>
      <c r="M705" s="13">
        <v>1108.1973349515699</v>
      </c>
      <c r="N705" s="14">
        <f t="shared" si="54"/>
        <v>875.25</v>
      </c>
      <c r="O705" s="15">
        <v>99</v>
      </c>
      <c r="P705" s="16">
        <f t="shared" si="55"/>
        <v>0.16919689071362601</v>
      </c>
      <c r="Q705" s="86" t="str">
        <f t="shared" si="56"/>
        <v>High then 10%</v>
      </c>
      <c r="R705" s="86" t="str">
        <f t="shared" si="57"/>
        <v>Low Then 20%</v>
      </c>
    </row>
    <row r="706" spans="1:18" ht="15" customHeight="1">
      <c r="A706" s="86" t="s">
        <v>156</v>
      </c>
      <c r="B706" s="87" t="s">
        <v>1953</v>
      </c>
      <c r="C706" s="6" t="s">
        <v>1786</v>
      </c>
      <c r="D706" s="6" t="s">
        <v>1787</v>
      </c>
      <c r="E706" s="6" t="s">
        <v>3</v>
      </c>
      <c r="F706" s="6" t="s">
        <v>16</v>
      </c>
      <c r="G706" s="6" t="s">
        <v>156</v>
      </c>
      <c r="H706" s="6" t="s">
        <v>655</v>
      </c>
      <c r="I706" s="6" t="s">
        <v>1755</v>
      </c>
      <c r="J706" s="12">
        <v>600</v>
      </c>
      <c r="K706" s="12">
        <f t="shared" si="53"/>
        <v>528</v>
      </c>
      <c r="L706" s="13">
        <v>0</v>
      </c>
      <c r="M706" s="13">
        <v>89.63</v>
      </c>
      <c r="N706" s="14">
        <f t="shared" si="54"/>
        <v>72</v>
      </c>
      <c r="O706" s="15">
        <v>4</v>
      </c>
      <c r="P706" s="16">
        <f t="shared" si="55"/>
        <v>0.169753787878788</v>
      </c>
      <c r="Q706" s="86" t="str">
        <f t="shared" si="56"/>
        <v>High then 10%</v>
      </c>
      <c r="R706" s="86" t="str">
        <f t="shared" si="57"/>
        <v>Low Then 20%</v>
      </c>
    </row>
    <row r="707" spans="1:18" ht="15" customHeight="1">
      <c r="A707" s="86" t="s">
        <v>156</v>
      </c>
      <c r="B707" s="87" t="s">
        <v>1953</v>
      </c>
      <c r="C707" s="6" t="s">
        <v>1788</v>
      </c>
      <c r="D707" s="6" t="s">
        <v>1789</v>
      </c>
      <c r="E707" s="6" t="s">
        <v>3</v>
      </c>
      <c r="F707" s="6" t="s">
        <v>16</v>
      </c>
      <c r="G707" s="6" t="s">
        <v>156</v>
      </c>
      <c r="H707" s="6" t="s">
        <v>655</v>
      </c>
      <c r="I707" s="6" t="s">
        <v>1755</v>
      </c>
      <c r="J707" s="12">
        <v>1350</v>
      </c>
      <c r="K707" s="12">
        <f t="shared" ref="K707:K754" si="58">J707-N707</f>
        <v>1188</v>
      </c>
      <c r="L707" s="13">
        <v>0</v>
      </c>
      <c r="M707" s="13">
        <v>269.77999999999997</v>
      </c>
      <c r="N707" s="14">
        <f t="shared" ref="N707:N756" si="59">(J707-L707)*12%</f>
        <v>162</v>
      </c>
      <c r="O707" s="15">
        <v>3</v>
      </c>
      <c r="P707" s="16">
        <f t="shared" ref="P707:P754" si="60">IFERROR(M707/K707,100%)</f>
        <v>0.227087542087542</v>
      </c>
      <c r="Q707" s="86" t="str">
        <f t="shared" ref="Q707:Q754" si="61">IF(P707&gt;10%,"High then 10%","Low Then 10%")</f>
        <v>High then 10%</v>
      </c>
      <c r="R707" s="86" t="str">
        <f t="shared" ref="R707:R754" si="62">IF(P707&gt;20%,"High Then 20%","Low Then 20%")</f>
        <v>High Then 20%</v>
      </c>
    </row>
    <row r="708" spans="1:18" ht="15" customHeight="1">
      <c r="A708" s="86" t="s">
        <v>156</v>
      </c>
      <c r="B708" s="87" t="s">
        <v>1953</v>
      </c>
      <c r="C708" s="6" t="s">
        <v>1790</v>
      </c>
      <c r="D708" s="6" t="s">
        <v>1791</v>
      </c>
      <c r="E708" s="6" t="s">
        <v>3</v>
      </c>
      <c r="F708" s="6" t="s">
        <v>16</v>
      </c>
      <c r="G708" s="6" t="s">
        <v>156</v>
      </c>
      <c r="H708" s="6" t="s">
        <v>655</v>
      </c>
      <c r="I708" s="6" t="s">
        <v>1755</v>
      </c>
      <c r="J708" s="12">
        <v>280</v>
      </c>
      <c r="K708" s="12">
        <f t="shared" si="58"/>
        <v>246.4</v>
      </c>
      <c r="L708" s="13">
        <v>0</v>
      </c>
      <c r="M708" s="13">
        <v>60.48</v>
      </c>
      <c r="N708" s="14">
        <f t="shared" si="59"/>
        <v>33.6</v>
      </c>
      <c r="O708" s="15">
        <v>8</v>
      </c>
      <c r="P708" s="16">
        <f t="shared" si="60"/>
        <v>0.24545454545454501</v>
      </c>
      <c r="Q708" s="86" t="str">
        <f t="shared" si="61"/>
        <v>High then 10%</v>
      </c>
      <c r="R708" s="86" t="str">
        <f t="shared" si="62"/>
        <v>High Then 20%</v>
      </c>
    </row>
    <row r="709" spans="1:18" ht="15" customHeight="1">
      <c r="A709" s="86" t="s">
        <v>156</v>
      </c>
      <c r="B709" s="87" t="s">
        <v>1953</v>
      </c>
      <c r="C709" s="6" t="s">
        <v>1792</v>
      </c>
      <c r="D709" s="6" t="s">
        <v>1793</v>
      </c>
      <c r="E709" s="6" t="s">
        <v>3</v>
      </c>
      <c r="F709" s="6" t="s">
        <v>16</v>
      </c>
      <c r="G709" s="6" t="s">
        <v>156</v>
      </c>
      <c r="H709" s="6" t="s">
        <v>655</v>
      </c>
      <c r="I709" s="6" t="s">
        <v>1755</v>
      </c>
      <c r="J709" s="12">
        <v>150</v>
      </c>
      <c r="K709" s="12">
        <f t="shared" si="58"/>
        <v>132</v>
      </c>
      <c r="L709" s="13">
        <v>0</v>
      </c>
      <c r="M709" s="13">
        <v>32.481666666666698</v>
      </c>
      <c r="N709" s="14">
        <f t="shared" si="59"/>
        <v>18</v>
      </c>
      <c r="O709" s="15">
        <v>15</v>
      </c>
      <c r="P709" s="16">
        <f t="shared" si="60"/>
        <v>0.246073232323233</v>
      </c>
      <c r="Q709" s="86" t="str">
        <f t="shared" si="61"/>
        <v>High then 10%</v>
      </c>
      <c r="R709" s="86" t="str">
        <f t="shared" si="62"/>
        <v>High Then 20%</v>
      </c>
    </row>
    <row r="710" spans="1:18" ht="15" customHeight="1">
      <c r="A710" s="86" t="s">
        <v>156</v>
      </c>
      <c r="B710" s="87" t="s">
        <v>1953</v>
      </c>
      <c r="C710" s="6" t="s">
        <v>1794</v>
      </c>
      <c r="D710" s="6" t="s">
        <v>1795</v>
      </c>
      <c r="E710" s="6" t="s">
        <v>3</v>
      </c>
      <c r="F710" s="6" t="s">
        <v>16</v>
      </c>
      <c r="G710" s="6" t="s">
        <v>156</v>
      </c>
      <c r="H710" s="6" t="s">
        <v>655</v>
      </c>
      <c r="I710" s="6" t="s">
        <v>1755</v>
      </c>
      <c r="J710" s="12">
        <v>270</v>
      </c>
      <c r="K710" s="12">
        <f t="shared" si="58"/>
        <v>237.6</v>
      </c>
      <c r="L710" s="13">
        <v>0</v>
      </c>
      <c r="M710" s="13">
        <v>57.453478260869602</v>
      </c>
      <c r="N710" s="14">
        <f t="shared" si="59"/>
        <v>32.4</v>
      </c>
      <c r="O710" s="15">
        <v>6</v>
      </c>
      <c r="P710" s="16">
        <f t="shared" si="60"/>
        <v>0.241807568438003</v>
      </c>
      <c r="Q710" s="86" t="str">
        <f t="shared" si="61"/>
        <v>High then 10%</v>
      </c>
      <c r="R710" s="86" t="str">
        <f t="shared" si="62"/>
        <v>High Then 20%</v>
      </c>
    </row>
    <row r="711" spans="1:18" ht="15" customHeight="1">
      <c r="A711" s="86" t="s">
        <v>156</v>
      </c>
      <c r="B711" s="87" t="s">
        <v>1953</v>
      </c>
      <c r="C711" s="6" t="s">
        <v>1796</v>
      </c>
      <c r="D711" s="6" t="s">
        <v>1797</v>
      </c>
      <c r="E711" s="6" t="s">
        <v>3</v>
      </c>
      <c r="F711" s="6" t="s">
        <v>16</v>
      </c>
      <c r="G711" s="6" t="s">
        <v>156</v>
      </c>
      <c r="H711" s="6" t="s">
        <v>655</v>
      </c>
      <c r="I711" s="6" t="s">
        <v>1798</v>
      </c>
      <c r="J711" s="12">
        <v>495</v>
      </c>
      <c r="K711" s="12">
        <f t="shared" si="58"/>
        <v>435.6</v>
      </c>
      <c r="L711" s="13">
        <v>0</v>
      </c>
      <c r="M711" s="13">
        <v>92.86</v>
      </c>
      <c r="N711" s="14">
        <f t="shared" si="59"/>
        <v>59.4</v>
      </c>
      <c r="O711" s="15">
        <v>9</v>
      </c>
      <c r="P711" s="16">
        <f t="shared" si="60"/>
        <v>0.21317722681359</v>
      </c>
      <c r="Q711" s="86" t="str">
        <f t="shared" si="61"/>
        <v>High then 10%</v>
      </c>
      <c r="R711" s="86" t="str">
        <f t="shared" si="62"/>
        <v>High Then 20%</v>
      </c>
    </row>
    <row r="712" spans="1:18" ht="15" customHeight="1">
      <c r="A712" s="86" t="s">
        <v>156</v>
      </c>
      <c r="B712" s="87" t="s">
        <v>1953</v>
      </c>
      <c r="C712" s="6" t="s">
        <v>1799</v>
      </c>
      <c r="D712" s="6" t="s">
        <v>1800</v>
      </c>
      <c r="E712" s="6" t="s">
        <v>3</v>
      </c>
      <c r="F712" s="6" t="s">
        <v>16</v>
      </c>
      <c r="G712" s="6" t="s">
        <v>156</v>
      </c>
      <c r="H712" s="6" t="s">
        <v>655</v>
      </c>
      <c r="I712" s="6" t="s">
        <v>1798</v>
      </c>
      <c r="J712" s="12">
        <v>990</v>
      </c>
      <c r="K712" s="12">
        <f t="shared" si="58"/>
        <v>871.2</v>
      </c>
      <c r="L712" s="13">
        <v>0</v>
      </c>
      <c r="M712" s="13">
        <v>186.38583333333301</v>
      </c>
      <c r="N712" s="14">
        <f t="shared" si="59"/>
        <v>118.8</v>
      </c>
      <c r="O712" s="15">
        <v>18</v>
      </c>
      <c r="P712" s="16">
        <f t="shared" si="60"/>
        <v>0.213941498316498</v>
      </c>
      <c r="Q712" s="86" t="str">
        <f t="shared" si="61"/>
        <v>High then 10%</v>
      </c>
      <c r="R712" s="86" t="str">
        <f t="shared" si="62"/>
        <v>High Then 20%</v>
      </c>
    </row>
    <row r="713" spans="1:18" ht="15" customHeight="1">
      <c r="A713" s="86" t="s">
        <v>156</v>
      </c>
      <c r="B713" s="87" t="s">
        <v>1953</v>
      </c>
      <c r="C713" s="6" t="s">
        <v>1801</v>
      </c>
      <c r="D713" s="6" t="s">
        <v>1802</v>
      </c>
      <c r="E713" s="6" t="s">
        <v>3</v>
      </c>
      <c r="F713" s="6" t="s">
        <v>16</v>
      </c>
      <c r="G713" s="6" t="s">
        <v>156</v>
      </c>
      <c r="H713" s="6" t="s">
        <v>655</v>
      </c>
      <c r="I713" s="6" t="s">
        <v>1798</v>
      </c>
      <c r="J713" s="12">
        <v>1155</v>
      </c>
      <c r="K713" s="12">
        <f t="shared" si="58"/>
        <v>1016.664</v>
      </c>
      <c r="L713" s="13">
        <v>2.2000000000000002</v>
      </c>
      <c r="M713" s="13">
        <v>185.73</v>
      </c>
      <c r="N713" s="14">
        <f t="shared" si="59"/>
        <v>138.33600000000001</v>
      </c>
      <c r="O713" s="15">
        <v>21</v>
      </c>
      <c r="P713" s="16">
        <f t="shared" si="60"/>
        <v>0.18268572507731201</v>
      </c>
      <c r="Q713" s="86" t="str">
        <f t="shared" si="61"/>
        <v>High then 10%</v>
      </c>
      <c r="R713" s="86" t="str">
        <f t="shared" si="62"/>
        <v>Low Then 20%</v>
      </c>
    </row>
    <row r="714" spans="1:18" ht="15" customHeight="1">
      <c r="A714" s="86" t="s">
        <v>156</v>
      </c>
      <c r="B714" s="87" t="s">
        <v>1953</v>
      </c>
      <c r="C714" s="6" t="s">
        <v>1803</v>
      </c>
      <c r="D714" s="6" t="s">
        <v>1804</v>
      </c>
      <c r="E714" s="6" t="s">
        <v>3</v>
      </c>
      <c r="F714" s="6" t="s">
        <v>16</v>
      </c>
      <c r="G714" s="6" t="s">
        <v>156</v>
      </c>
      <c r="H714" s="6" t="s">
        <v>655</v>
      </c>
      <c r="I714" s="6" t="s">
        <v>1798</v>
      </c>
      <c r="J714" s="12">
        <v>797.5</v>
      </c>
      <c r="K714" s="12">
        <f t="shared" si="58"/>
        <v>702.74199999999996</v>
      </c>
      <c r="L714" s="13">
        <v>7.85</v>
      </c>
      <c r="M714" s="13">
        <v>142.22499999999999</v>
      </c>
      <c r="N714" s="14">
        <f t="shared" si="59"/>
        <v>94.757999999999996</v>
      </c>
      <c r="O714" s="15">
        <v>14.5</v>
      </c>
      <c r="P714" s="16">
        <f t="shared" si="60"/>
        <v>0.202385797348102</v>
      </c>
      <c r="Q714" s="86" t="str">
        <f t="shared" si="61"/>
        <v>High then 10%</v>
      </c>
      <c r="R714" s="86" t="str">
        <f t="shared" si="62"/>
        <v>High Then 20%</v>
      </c>
    </row>
    <row r="715" spans="1:18" ht="15" customHeight="1">
      <c r="A715" s="86" t="s">
        <v>156</v>
      </c>
      <c r="B715" s="87" t="s">
        <v>1953</v>
      </c>
      <c r="C715" s="6" t="s">
        <v>1805</v>
      </c>
      <c r="D715" s="6" t="s">
        <v>1806</v>
      </c>
      <c r="E715" s="6" t="s">
        <v>3</v>
      </c>
      <c r="F715" s="6" t="s">
        <v>16</v>
      </c>
      <c r="G715" s="6" t="s">
        <v>156</v>
      </c>
      <c r="H715" s="6" t="s">
        <v>655</v>
      </c>
      <c r="I715" s="6" t="s">
        <v>1798</v>
      </c>
      <c r="J715" s="12">
        <v>605</v>
      </c>
      <c r="K715" s="12">
        <f t="shared" si="58"/>
        <v>540.32000000000005</v>
      </c>
      <c r="L715" s="13">
        <v>66</v>
      </c>
      <c r="M715" s="13">
        <v>0</v>
      </c>
      <c r="N715" s="14">
        <f t="shared" si="59"/>
        <v>64.680000000000007</v>
      </c>
      <c r="O715" s="15">
        <v>11</v>
      </c>
      <c r="P715" s="16">
        <f t="shared" si="60"/>
        <v>0</v>
      </c>
      <c r="Q715" s="86" t="str">
        <f t="shared" si="61"/>
        <v>Low Then 10%</v>
      </c>
      <c r="R715" s="86" t="str">
        <f t="shared" si="62"/>
        <v>Low Then 20%</v>
      </c>
    </row>
    <row r="716" spans="1:18" ht="15" customHeight="1">
      <c r="A716" s="86" t="s">
        <v>156</v>
      </c>
      <c r="B716" s="87" t="s">
        <v>1953</v>
      </c>
      <c r="C716" s="6" t="s">
        <v>1807</v>
      </c>
      <c r="D716" s="6" t="s">
        <v>1808</v>
      </c>
      <c r="E716" s="6" t="s">
        <v>3</v>
      </c>
      <c r="F716" s="6" t="s">
        <v>16</v>
      </c>
      <c r="G716" s="6" t="s">
        <v>156</v>
      </c>
      <c r="H716" s="6" t="s">
        <v>655</v>
      </c>
      <c r="I716" s="6" t="s">
        <v>1798</v>
      </c>
      <c r="J716" s="12">
        <v>200</v>
      </c>
      <c r="K716" s="12">
        <f t="shared" si="58"/>
        <v>176</v>
      </c>
      <c r="L716" s="13">
        <v>0</v>
      </c>
      <c r="M716" s="13">
        <v>0</v>
      </c>
      <c r="N716" s="14">
        <f t="shared" si="59"/>
        <v>24</v>
      </c>
      <c r="O716" s="15">
        <v>4</v>
      </c>
      <c r="P716" s="16">
        <f t="shared" si="60"/>
        <v>0</v>
      </c>
      <c r="Q716" s="86" t="str">
        <f t="shared" si="61"/>
        <v>Low Then 10%</v>
      </c>
      <c r="R716" s="86" t="str">
        <f t="shared" si="62"/>
        <v>Low Then 20%</v>
      </c>
    </row>
    <row r="717" spans="1:18" ht="15" customHeight="1">
      <c r="A717" s="86" t="s">
        <v>156</v>
      </c>
      <c r="B717" s="87" t="s">
        <v>1953</v>
      </c>
      <c r="C717" s="6" t="s">
        <v>1809</v>
      </c>
      <c r="D717" s="6" t="s">
        <v>1810</v>
      </c>
      <c r="E717" s="6" t="s">
        <v>3</v>
      </c>
      <c r="F717" s="6" t="s">
        <v>16</v>
      </c>
      <c r="G717" s="6" t="s">
        <v>156</v>
      </c>
      <c r="H717" s="6" t="s">
        <v>655</v>
      </c>
      <c r="I717" s="6" t="s">
        <v>1798</v>
      </c>
      <c r="J717" s="12">
        <v>550</v>
      </c>
      <c r="K717" s="12">
        <f t="shared" si="58"/>
        <v>484</v>
      </c>
      <c r="L717" s="13">
        <v>0</v>
      </c>
      <c r="M717" s="13">
        <v>0</v>
      </c>
      <c r="N717" s="14">
        <f t="shared" si="59"/>
        <v>66</v>
      </c>
      <c r="O717" s="15">
        <v>10</v>
      </c>
      <c r="P717" s="16">
        <f t="shared" si="60"/>
        <v>0</v>
      </c>
      <c r="Q717" s="86" t="str">
        <f t="shared" si="61"/>
        <v>Low Then 10%</v>
      </c>
      <c r="R717" s="86" t="str">
        <f t="shared" si="62"/>
        <v>Low Then 20%</v>
      </c>
    </row>
    <row r="718" spans="1:18" ht="15" customHeight="1">
      <c r="A718" s="86" t="s">
        <v>156</v>
      </c>
      <c r="B718" s="87" t="s">
        <v>1953</v>
      </c>
      <c r="C718" s="6" t="s">
        <v>1849</v>
      </c>
      <c r="D718" s="6" t="s">
        <v>1850</v>
      </c>
      <c r="E718" s="6" t="s">
        <v>30</v>
      </c>
      <c r="F718" s="6" t="s">
        <v>16</v>
      </c>
      <c r="G718" s="6" t="s">
        <v>156</v>
      </c>
      <c r="H718" s="6" t="s">
        <v>655</v>
      </c>
      <c r="I718" s="6" t="s">
        <v>1851</v>
      </c>
      <c r="J718" s="12">
        <v>90</v>
      </c>
      <c r="K718" s="12">
        <f t="shared" si="58"/>
        <v>79.2</v>
      </c>
      <c r="L718" s="13">
        <v>0</v>
      </c>
      <c r="M718" s="13">
        <v>15.76</v>
      </c>
      <c r="N718" s="14">
        <f t="shared" si="59"/>
        <v>10.8</v>
      </c>
      <c r="O718" s="15">
        <v>3</v>
      </c>
      <c r="P718" s="16">
        <f t="shared" si="60"/>
        <v>0.19898989898989899</v>
      </c>
      <c r="Q718" s="86" t="str">
        <f t="shared" si="61"/>
        <v>High then 10%</v>
      </c>
      <c r="R718" s="86" t="str">
        <f t="shared" si="62"/>
        <v>Low Then 20%</v>
      </c>
    </row>
    <row r="719" spans="1:18" ht="15" customHeight="1">
      <c r="A719" s="86" t="s">
        <v>156</v>
      </c>
      <c r="B719" s="87" t="s">
        <v>1953</v>
      </c>
      <c r="C719" s="6" t="s">
        <v>1852</v>
      </c>
      <c r="D719" s="6" t="s">
        <v>1853</v>
      </c>
      <c r="E719" s="6" t="s">
        <v>30</v>
      </c>
      <c r="F719" s="6" t="s">
        <v>16</v>
      </c>
      <c r="G719" s="6" t="s">
        <v>156</v>
      </c>
      <c r="H719" s="6" t="s">
        <v>655</v>
      </c>
      <c r="I719" s="6" t="s">
        <v>1851</v>
      </c>
      <c r="J719" s="12">
        <v>850</v>
      </c>
      <c r="K719" s="12">
        <f t="shared" si="58"/>
        <v>748</v>
      </c>
      <c r="L719" s="13">
        <v>0</v>
      </c>
      <c r="M719" s="13">
        <v>73.282499999999999</v>
      </c>
      <c r="N719" s="14">
        <f t="shared" si="59"/>
        <v>102</v>
      </c>
      <c r="O719" s="15">
        <v>34</v>
      </c>
      <c r="P719" s="16">
        <f t="shared" si="60"/>
        <v>9.7971256684491997E-2</v>
      </c>
      <c r="Q719" s="86" t="str">
        <f t="shared" si="61"/>
        <v>Low Then 10%</v>
      </c>
      <c r="R719" s="86" t="str">
        <f t="shared" si="62"/>
        <v>Low Then 20%</v>
      </c>
    </row>
    <row r="720" spans="1:18" ht="15" customHeight="1">
      <c r="A720" s="86" t="s">
        <v>156</v>
      </c>
      <c r="B720" s="87" t="s">
        <v>1953</v>
      </c>
      <c r="C720" s="6" t="s">
        <v>1854</v>
      </c>
      <c r="D720" s="6" t="s">
        <v>1855</v>
      </c>
      <c r="E720" s="6" t="s">
        <v>30</v>
      </c>
      <c r="F720" s="6" t="s">
        <v>16</v>
      </c>
      <c r="G720" s="6" t="s">
        <v>156</v>
      </c>
      <c r="H720" s="6" t="s">
        <v>655</v>
      </c>
      <c r="I720" s="6" t="s">
        <v>1851</v>
      </c>
      <c r="J720" s="12">
        <v>60</v>
      </c>
      <c r="K720" s="12">
        <f t="shared" si="58"/>
        <v>52.8</v>
      </c>
      <c r="L720" s="13">
        <v>0</v>
      </c>
      <c r="M720" s="13">
        <v>8.94</v>
      </c>
      <c r="N720" s="14">
        <f t="shared" si="59"/>
        <v>7.2</v>
      </c>
      <c r="O720" s="15">
        <v>2</v>
      </c>
      <c r="P720" s="16">
        <f t="shared" si="60"/>
        <v>0.16931818181818201</v>
      </c>
      <c r="Q720" s="86" t="str">
        <f t="shared" si="61"/>
        <v>High then 10%</v>
      </c>
      <c r="R720" s="86" t="str">
        <f t="shared" si="62"/>
        <v>Low Then 20%</v>
      </c>
    </row>
    <row r="721" spans="1:18" ht="15" customHeight="1">
      <c r="A721" s="86" t="s">
        <v>156</v>
      </c>
      <c r="B721" s="87" t="s">
        <v>1953</v>
      </c>
      <c r="C721" s="6" t="s">
        <v>1856</v>
      </c>
      <c r="D721" s="6" t="s">
        <v>1857</v>
      </c>
      <c r="E721" s="6" t="s">
        <v>30</v>
      </c>
      <c r="F721" s="6" t="s">
        <v>16</v>
      </c>
      <c r="G721" s="6" t="s">
        <v>156</v>
      </c>
      <c r="H721" s="6" t="s">
        <v>655</v>
      </c>
      <c r="I721" s="6" t="s">
        <v>1851</v>
      </c>
      <c r="J721" s="12">
        <v>330</v>
      </c>
      <c r="K721" s="12">
        <f t="shared" si="58"/>
        <v>291.48</v>
      </c>
      <c r="L721" s="13">
        <v>9</v>
      </c>
      <c r="M721" s="13">
        <v>49.413333333333298</v>
      </c>
      <c r="N721" s="14">
        <f t="shared" si="59"/>
        <v>38.520000000000003</v>
      </c>
      <c r="O721" s="15">
        <v>11</v>
      </c>
      <c r="P721" s="16">
        <f t="shared" si="60"/>
        <v>0.16952563926627301</v>
      </c>
      <c r="Q721" s="86" t="str">
        <f t="shared" si="61"/>
        <v>High then 10%</v>
      </c>
      <c r="R721" s="86" t="str">
        <f t="shared" si="62"/>
        <v>Low Then 20%</v>
      </c>
    </row>
    <row r="722" spans="1:18" ht="15" customHeight="1">
      <c r="A722" s="86" t="s">
        <v>156</v>
      </c>
      <c r="B722" s="87" t="s">
        <v>1953</v>
      </c>
      <c r="C722" s="6" t="s">
        <v>1858</v>
      </c>
      <c r="D722" s="6" t="s">
        <v>1779</v>
      </c>
      <c r="E722" s="6" t="s">
        <v>30</v>
      </c>
      <c r="F722" s="6" t="s">
        <v>16</v>
      </c>
      <c r="G722" s="6" t="s">
        <v>156</v>
      </c>
      <c r="H722" s="6" t="s">
        <v>655</v>
      </c>
      <c r="I722" s="6" t="s">
        <v>1851</v>
      </c>
      <c r="J722" s="12">
        <v>270</v>
      </c>
      <c r="K722" s="12">
        <f t="shared" si="58"/>
        <v>237.6</v>
      </c>
      <c r="L722" s="13">
        <v>0</v>
      </c>
      <c r="M722" s="13">
        <v>38.67</v>
      </c>
      <c r="N722" s="14">
        <f t="shared" si="59"/>
        <v>32.4</v>
      </c>
      <c r="O722" s="15">
        <v>9</v>
      </c>
      <c r="P722" s="16">
        <f t="shared" si="60"/>
        <v>0.16275252525252501</v>
      </c>
      <c r="Q722" s="86" t="str">
        <f t="shared" si="61"/>
        <v>High then 10%</v>
      </c>
      <c r="R722" s="86" t="str">
        <f t="shared" si="62"/>
        <v>Low Then 20%</v>
      </c>
    </row>
    <row r="723" spans="1:18" ht="15" customHeight="1">
      <c r="A723" s="86" t="s">
        <v>156</v>
      </c>
      <c r="B723" s="87" t="s">
        <v>1953</v>
      </c>
      <c r="C723" s="6" t="s">
        <v>1859</v>
      </c>
      <c r="D723" s="6" t="s">
        <v>1860</v>
      </c>
      <c r="E723" s="6" t="s">
        <v>30</v>
      </c>
      <c r="F723" s="6" t="s">
        <v>16</v>
      </c>
      <c r="G723" s="6" t="s">
        <v>43</v>
      </c>
      <c r="H723" s="6" t="s">
        <v>655</v>
      </c>
      <c r="I723" s="6" t="s">
        <v>1861</v>
      </c>
      <c r="J723" s="12">
        <v>0</v>
      </c>
      <c r="K723" s="12">
        <f t="shared" si="58"/>
        <v>0</v>
      </c>
      <c r="L723" s="13">
        <v>0</v>
      </c>
      <c r="M723" s="13">
        <v>25.86</v>
      </c>
      <c r="N723" s="14">
        <f t="shared" si="59"/>
        <v>0</v>
      </c>
      <c r="O723" s="15">
        <v>12</v>
      </c>
      <c r="P723" s="16">
        <f t="shared" si="60"/>
        <v>1</v>
      </c>
      <c r="Q723" s="86" t="str">
        <f t="shared" si="61"/>
        <v>High then 10%</v>
      </c>
      <c r="R723" s="86" t="str">
        <f t="shared" si="62"/>
        <v>High Then 20%</v>
      </c>
    </row>
    <row r="724" spans="1:18" ht="15" customHeight="1">
      <c r="A724" s="86" t="s">
        <v>156</v>
      </c>
      <c r="B724" s="87" t="s">
        <v>1953</v>
      </c>
      <c r="C724" s="8" t="s">
        <v>1859</v>
      </c>
      <c r="D724" s="8" t="s">
        <v>1860</v>
      </c>
      <c r="E724" s="8" t="s">
        <v>30</v>
      </c>
      <c r="F724" s="6" t="s">
        <v>16</v>
      </c>
      <c r="G724" s="6" t="s">
        <v>17</v>
      </c>
      <c r="H724" s="6" t="s">
        <v>655</v>
      </c>
      <c r="I724" s="6" t="s">
        <v>1861</v>
      </c>
      <c r="J724" s="12">
        <v>0</v>
      </c>
      <c r="K724" s="12">
        <f t="shared" si="58"/>
        <v>0</v>
      </c>
      <c r="L724" s="13">
        <v>0</v>
      </c>
      <c r="M724" s="13">
        <v>10.83</v>
      </c>
      <c r="N724" s="14">
        <f t="shared" si="59"/>
        <v>0</v>
      </c>
      <c r="O724" s="15">
        <v>5</v>
      </c>
      <c r="P724" s="16">
        <f t="shared" si="60"/>
        <v>1</v>
      </c>
      <c r="Q724" s="86" t="str">
        <f t="shared" si="61"/>
        <v>High then 10%</v>
      </c>
      <c r="R724" s="86" t="str">
        <f t="shared" si="62"/>
        <v>High Then 20%</v>
      </c>
    </row>
    <row r="725" spans="1:18" ht="15" customHeight="1">
      <c r="A725" s="86" t="s">
        <v>156</v>
      </c>
      <c r="B725" s="87" t="s">
        <v>1953</v>
      </c>
      <c r="C725" s="6" t="s">
        <v>1862</v>
      </c>
      <c r="D725" s="6" t="s">
        <v>1863</v>
      </c>
      <c r="E725" s="6" t="s">
        <v>30</v>
      </c>
      <c r="F725" s="6" t="s">
        <v>16</v>
      </c>
      <c r="G725" s="6" t="s">
        <v>43</v>
      </c>
      <c r="H725" s="6" t="s">
        <v>655</v>
      </c>
      <c r="I725" s="6" t="s">
        <v>1861</v>
      </c>
      <c r="J725" s="12">
        <v>0</v>
      </c>
      <c r="K725" s="12">
        <f t="shared" si="58"/>
        <v>0</v>
      </c>
      <c r="L725" s="13">
        <v>0</v>
      </c>
      <c r="M725" s="13">
        <v>168.683257142857</v>
      </c>
      <c r="N725" s="14">
        <f t="shared" si="59"/>
        <v>0</v>
      </c>
      <c r="O725" s="15">
        <v>109</v>
      </c>
      <c r="P725" s="16">
        <f t="shared" si="60"/>
        <v>1</v>
      </c>
      <c r="Q725" s="86" t="str">
        <f t="shared" si="61"/>
        <v>High then 10%</v>
      </c>
      <c r="R725" s="86" t="str">
        <f t="shared" si="62"/>
        <v>High Then 20%</v>
      </c>
    </row>
    <row r="726" spans="1:18" ht="15" customHeight="1">
      <c r="A726" s="86" t="s">
        <v>156</v>
      </c>
      <c r="B726" s="87" t="s">
        <v>1953</v>
      </c>
      <c r="C726" s="8" t="s">
        <v>1862</v>
      </c>
      <c r="D726" s="8" t="s">
        <v>1863</v>
      </c>
      <c r="E726" s="8" t="s">
        <v>30</v>
      </c>
      <c r="F726" s="6" t="s">
        <v>16</v>
      </c>
      <c r="G726" s="6" t="s">
        <v>17</v>
      </c>
      <c r="H726" s="6" t="s">
        <v>655</v>
      </c>
      <c r="I726" s="6" t="s">
        <v>1861</v>
      </c>
      <c r="J726" s="12">
        <v>0</v>
      </c>
      <c r="K726" s="12">
        <f t="shared" si="58"/>
        <v>0</v>
      </c>
      <c r="L726" s="13">
        <v>0</v>
      </c>
      <c r="M726" s="13">
        <v>38.69</v>
      </c>
      <c r="N726" s="14">
        <f t="shared" si="59"/>
        <v>0</v>
      </c>
      <c r="O726" s="15">
        <v>25</v>
      </c>
      <c r="P726" s="16">
        <f t="shared" si="60"/>
        <v>1</v>
      </c>
      <c r="Q726" s="86" t="str">
        <f t="shared" si="61"/>
        <v>High then 10%</v>
      </c>
      <c r="R726" s="86" t="str">
        <f t="shared" si="62"/>
        <v>High Then 20%</v>
      </c>
    </row>
    <row r="727" spans="1:18" ht="15" customHeight="1">
      <c r="A727" s="86" t="s">
        <v>17</v>
      </c>
      <c r="B727" s="87" t="s">
        <v>1948</v>
      </c>
      <c r="C727" s="6" t="s">
        <v>1864</v>
      </c>
      <c r="D727" s="6" t="s">
        <v>661</v>
      </c>
      <c r="E727" s="6" t="s">
        <v>30</v>
      </c>
      <c r="F727" s="6" t="s">
        <v>16</v>
      </c>
      <c r="G727" s="6" t="s">
        <v>427</v>
      </c>
      <c r="H727" s="6" t="s">
        <v>18</v>
      </c>
      <c r="I727" s="6" t="s">
        <v>1865</v>
      </c>
      <c r="J727" s="12">
        <v>100</v>
      </c>
      <c r="K727" s="12">
        <f t="shared" si="58"/>
        <v>88</v>
      </c>
      <c r="L727" s="13">
        <v>0</v>
      </c>
      <c r="M727" s="13">
        <v>9.56</v>
      </c>
      <c r="N727" s="14">
        <f t="shared" si="59"/>
        <v>12</v>
      </c>
      <c r="O727" s="15">
        <v>4</v>
      </c>
      <c r="P727" s="16">
        <f t="shared" si="60"/>
        <v>0.108636363636364</v>
      </c>
      <c r="Q727" s="86" t="str">
        <f t="shared" si="61"/>
        <v>High then 10%</v>
      </c>
      <c r="R727" s="86" t="str">
        <f t="shared" si="62"/>
        <v>Low Then 20%</v>
      </c>
    </row>
    <row r="728" spans="1:18" ht="15" customHeight="1">
      <c r="A728" s="86" t="s">
        <v>17</v>
      </c>
      <c r="B728" s="87" t="s">
        <v>1948</v>
      </c>
      <c r="C728" s="8" t="s">
        <v>1864</v>
      </c>
      <c r="D728" s="8" t="s">
        <v>661</v>
      </c>
      <c r="E728" s="8" t="s">
        <v>30</v>
      </c>
      <c r="F728" s="6" t="s">
        <v>16</v>
      </c>
      <c r="G728" s="6" t="s">
        <v>17</v>
      </c>
      <c r="H728" s="6" t="s">
        <v>18</v>
      </c>
      <c r="I728" s="6" t="s">
        <v>1865</v>
      </c>
      <c r="J728" s="12">
        <v>50</v>
      </c>
      <c r="K728" s="12">
        <f t="shared" si="58"/>
        <v>44</v>
      </c>
      <c r="L728" s="13">
        <v>0</v>
      </c>
      <c r="M728" s="13">
        <v>4.8499999999999996</v>
      </c>
      <c r="N728" s="14">
        <f t="shared" si="59"/>
        <v>6</v>
      </c>
      <c r="O728" s="15">
        <v>2</v>
      </c>
      <c r="P728" s="16">
        <f t="shared" si="60"/>
        <v>0.11022727272727301</v>
      </c>
      <c r="Q728" s="86" t="str">
        <f t="shared" si="61"/>
        <v>High then 10%</v>
      </c>
      <c r="R728" s="86" t="str">
        <f t="shared" si="62"/>
        <v>Low Then 20%</v>
      </c>
    </row>
    <row r="729" spans="1:18" ht="15" customHeight="1">
      <c r="A729" s="86" t="s">
        <v>17</v>
      </c>
      <c r="B729" s="87" t="s">
        <v>1948</v>
      </c>
      <c r="C729" s="8" t="s">
        <v>1864</v>
      </c>
      <c r="D729" s="8" t="s">
        <v>661</v>
      </c>
      <c r="E729" s="8" t="s">
        <v>30</v>
      </c>
      <c r="F729" s="6" t="s">
        <v>16</v>
      </c>
      <c r="G729" s="6" t="s">
        <v>156</v>
      </c>
      <c r="H729" s="6" t="s">
        <v>18</v>
      </c>
      <c r="I729" s="6" t="s">
        <v>1865</v>
      </c>
      <c r="J729" s="12">
        <v>25</v>
      </c>
      <c r="K729" s="12">
        <f t="shared" si="58"/>
        <v>22</v>
      </c>
      <c r="L729" s="13">
        <v>0</v>
      </c>
      <c r="M729" s="13">
        <v>2.42</v>
      </c>
      <c r="N729" s="14">
        <f t="shared" si="59"/>
        <v>3</v>
      </c>
      <c r="O729" s="15">
        <v>1</v>
      </c>
      <c r="P729" s="16">
        <f t="shared" si="60"/>
        <v>0.11</v>
      </c>
      <c r="Q729" s="86" t="str">
        <f t="shared" si="61"/>
        <v>High then 10%</v>
      </c>
      <c r="R729" s="86" t="str">
        <f t="shared" si="62"/>
        <v>Low Then 20%</v>
      </c>
    </row>
    <row r="730" spans="1:18" ht="15" customHeight="1">
      <c r="A730" s="86" t="s">
        <v>17</v>
      </c>
      <c r="B730" s="87" t="s">
        <v>1948</v>
      </c>
      <c r="C730" s="6" t="s">
        <v>1866</v>
      </c>
      <c r="D730" s="6" t="s">
        <v>1867</v>
      </c>
      <c r="E730" s="6" t="s">
        <v>30</v>
      </c>
      <c r="F730" s="6" t="s">
        <v>16</v>
      </c>
      <c r="G730" s="6" t="s">
        <v>427</v>
      </c>
      <c r="H730" s="6" t="s">
        <v>18</v>
      </c>
      <c r="I730" s="6" t="s">
        <v>1865</v>
      </c>
      <c r="J730" s="12">
        <v>70</v>
      </c>
      <c r="K730" s="12">
        <f t="shared" si="58"/>
        <v>61.6</v>
      </c>
      <c r="L730" s="13">
        <v>0</v>
      </c>
      <c r="M730" s="13">
        <v>8.65</v>
      </c>
      <c r="N730" s="14">
        <f t="shared" si="59"/>
        <v>8.4</v>
      </c>
      <c r="O730" s="15">
        <v>2</v>
      </c>
      <c r="P730" s="16">
        <f t="shared" si="60"/>
        <v>0.140422077922078</v>
      </c>
      <c r="Q730" s="86" t="str">
        <f t="shared" si="61"/>
        <v>High then 10%</v>
      </c>
      <c r="R730" s="86" t="str">
        <f t="shared" si="62"/>
        <v>Low Then 20%</v>
      </c>
    </row>
    <row r="731" spans="1:18" ht="15" customHeight="1">
      <c r="A731" s="86" t="s">
        <v>17</v>
      </c>
      <c r="B731" s="87" t="s">
        <v>1948</v>
      </c>
      <c r="C731" s="6" t="s">
        <v>1868</v>
      </c>
      <c r="D731" s="6" t="s">
        <v>1869</v>
      </c>
      <c r="E731" s="6" t="s">
        <v>30</v>
      </c>
      <c r="F731" s="6" t="s">
        <v>16</v>
      </c>
      <c r="G731" s="6" t="s">
        <v>427</v>
      </c>
      <c r="H731" s="6" t="s">
        <v>18</v>
      </c>
      <c r="I731" s="6" t="s">
        <v>1865</v>
      </c>
      <c r="J731" s="12">
        <v>300</v>
      </c>
      <c r="K731" s="12">
        <f t="shared" si="58"/>
        <v>264</v>
      </c>
      <c r="L731" s="13">
        <v>0</v>
      </c>
      <c r="M731" s="13">
        <v>24.79</v>
      </c>
      <c r="N731" s="14">
        <f t="shared" si="59"/>
        <v>36</v>
      </c>
      <c r="O731" s="15">
        <v>10</v>
      </c>
      <c r="P731" s="16">
        <f t="shared" si="60"/>
        <v>9.3901515151515194E-2</v>
      </c>
      <c r="Q731" s="86" t="str">
        <f t="shared" si="61"/>
        <v>Low Then 10%</v>
      </c>
      <c r="R731" s="86" t="str">
        <f t="shared" si="62"/>
        <v>Low Then 20%</v>
      </c>
    </row>
    <row r="732" spans="1:18" ht="15" customHeight="1">
      <c r="A732" s="86" t="s">
        <v>17</v>
      </c>
      <c r="B732" s="87" t="s">
        <v>1948</v>
      </c>
      <c r="C732" s="8" t="s">
        <v>1868</v>
      </c>
      <c r="D732" s="8" t="s">
        <v>1869</v>
      </c>
      <c r="E732" s="8" t="s">
        <v>30</v>
      </c>
      <c r="F732" s="6" t="s">
        <v>16</v>
      </c>
      <c r="G732" s="6" t="s">
        <v>17</v>
      </c>
      <c r="H732" s="6" t="s">
        <v>18</v>
      </c>
      <c r="I732" s="6" t="s">
        <v>1865</v>
      </c>
      <c r="J732" s="12">
        <v>270</v>
      </c>
      <c r="K732" s="12">
        <f t="shared" si="58"/>
        <v>237.64920000000001</v>
      </c>
      <c r="L732" s="13">
        <v>0.41</v>
      </c>
      <c r="M732" s="13">
        <v>22.31</v>
      </c>
      <c r="N732" s="14">
        <f t="shared" si="59"/>
        <v>32.3508</v>
      </c>
      <c r="O732" s="15">
        <v>9</v>
      </c>
      <c r="P732" s="16">
        <f t="shared" si="60"/>
        <v>9.3877867040999902E-2</v>
      </c>
      <c r="Q732" s="86" t="str">
        <f t="shared" si="61"/>
        <v>Low Then 10%</v>
      </c>
      <c r="R732" s="86" t="str">
        <f t="shared" si="62"/>
        <v>Low Then 20%</v>
      </c>
    </row>
    <row r="733" spans="1:18" ht="15" customHeight="1">
      <c r="A733" s="86" t="s">
        <v>17</v>
      </c>
      <c r="B733" s="87" t="s">
        <v>1948</v>
      </c>
      <c r="C733" s="6" t="s">
        <v>1870</v>
      </c>
      <c r="D733" s="6" t="s">
        <v>1871</v>
      </c>
      <c r="E733" s="6" t="s">
        <v>30</v>
      </c>
      <c r="F733" s="6" t="s">
        <v>16</v>
      </c>
      <c r="G733" s="6" t="s">
        <v>427</v>
      </c>
      <c r="H733" s="6" t="s">
        <v>18</v>
      </c>
      <c r="I733" s="6" t="s">
        <v>1865</v>
      </c>
      <c r="J733" s="12">
        <v>60</v>
      </c>
      <c r="K733" s="12">
        <f t="shared" si="58"/>
        <v>52.8</v>
      </c>
      <c r="L733" s="13">
        <v>0</v>
      </c>
      <c r="M733" s="13">
        <v>7.68</v>
      </c>
      <c r="N733" s="14">
        <f t="shared" si="59"/>
        <v>7.2</v>
      </c>
      <c r="O733" s="15">
        <v>3</v>
      </c>
      <c r="P733" s="16">
        <f t="shared" si="60"/>
        <v>0.145454545454545</v>
      </c>
      <c r="Q733" s="86" t="str">
        <f t="shared" si="61"/>
        <v>High then 10%</v>
      </c>
      <c r="R733" s="86" t="str">
        <f t="shared" si="62"/>
        <v>Low Then 20%</v>
      </c>
    </row>
    <row r="734" spans="1:18" ht="15" customHeight="1">
      <c r="A734" s="86" t="s">
        <v>17</v>
      </c>
      <c r="B734" s="87" t="s">
        <v>1948</v>
      </c>
      <c r="C734" s="8" t="s">
        <v>1870</v>
      </c>
      <c r="D734" s="8" t="s">
        <v>1871</v>
      </c>
      <c r="E734" s="8" t="s">
        <v>30</v>
      </c>
      <c r="F734" s="6" t="s">
        <v>16</v>
      </c>
      <c r="G734" s="6" t="s">
        <v>17</v>
      </c>
      <c r="H734" s="6" t="s">
        <v>18</v>
      </c>
      <c r="I734" s="6" t="s">
        <v>1865</v>
      </c>
      <c r="J734" s="12">
        <v>20</v>
      </c>
      <c r="K734" s="12">
        <f t="shared" si="58"/>
        <v>17.600000000000001</v>
      </c>
      <c r="L734" s="13">
        <v>0</v>
      </c>
      <c r="M734" s="13">
        <v>2.58</v>
      </c>
      <c r="N734" s="14">
        <f t="shared" si="59"/>
        <v>2.4</v>
      </c>
      <c r="O734" s="15">
        <v>1</v>
      </c>
      <c r="P734" s="16">
        <f t="shared" si="60"/>
        <v>0.14659090909090899</v>
      </c>
      <c r="Q734" s="86" t="str">
        <f t="shared" si="61"/>
        <v>High then 10%</v>
      </c>
      <c r="R734" s="86" t="str">
        <f t="shared" si="62"/>
        <v>Low Then 20%</v>
      </c>
    </row>
    <row r="735" spans="1:18" ht="15" customHeight="1">
      <c r="A735" s="86" t="s">
        <v>17</v>
      </c>
      <c r="B735" s="87" t="s">
        <v>1948</v>
      </c>
      <c r="C735" s="6" t="s">
        <v>1872</v>
      </c>
      <c r="D735" s="6" t="s">
        <v>1873</v>
      </c>
      <c r="E735" s="6" t="s">
        <v>30</v>
      </c>
      <c r="F735" s="6" t="s">
        <v>16</v>
      </c>
      <c r="G735" s="6" t="s">
        <v>427</v>
      </c>
      <c r="H735" s="6" t="s">
        <v>18</v>
      </c>
      <c r="I735" s="6" t="s">
        <v>578</v>
      </c>
      <c r="J735" s="12">
        <v>60</v>
      </c>
      <c r="K735" s="12">
        <f t="shared" si="58"/>
        <v>52.8</v>
      </c>
      <c r="L735" s="13">
        <v>0</v>
      </c>
      <c r="M735" s="13">
        <v>13.5</v>
      </c>
      <c r="N735" s="14">
        <f t="shared" si="59"/>
        <v>7.2</v>
      </c>
      <c r="O735" s="15">
        <v>4</v>
      </c>
      <c r="P735" s="16">
        <f t="shared" si="60"/>
        <v>0.25568181818181801</v>
      </c>
      <c r="Q735" s="86" t="str">
        <f t="shared" si="61"/>
        <v>High then 10%</v>
      </c>
      <c r="R735" s="86" t="str">
        <f t="shared" si="62"/>
        <v>High Then 20%</v>
      </c>
    </row>
    <row r="736" spans="1:18" ht="15" customHeight="1">
      <c r="A736" s="86" t="s">
        <v>17</v>
      </c>
      <c r="B736" s="87" t="s">
        <v>1948</v>
      </c>
      <c r="C736" s="8" t="s">
        <v>1872</v>
      </c>
      <c r="D736" s="8" t="s">
        <v>1873</v>
      </c>
      <c r="E736" s="8" t="s">
        <v>30</v>
      </c>
      <c r="F736" s="6" t="s">
        <v>16</v>
      </c>
      <c r="G736" s="6" t="s">
        <v>17</v>
      </c>
      <c r="H736" s="6" t="s">
        <v>18</v>
      </c>
      <c r="I736" s="6" t="s">
        <v>578</v>
      </c>
      <c r="J736" s="12">
        <v>180</v>
      </c>
      <c r="K736" s="12">
        <f t="shared" si="58"/>
        <v>158.76</v>
      </c>
      <c r="L736" s="13">
        <v>3</v>
      </c>
      <c r="M736" s="13">
        <v>40.516666666666701</v>
      </c>
      <c r="N736" s="14">
        <f t="shared" si="59"/>
        <v>21.24</v>
      </c>
      <c r="O736" s="15">
        <v>12</v>
      </c>
      <c r="P736" s="16">
        <f t="shared" si="60"/>
        <v>0.25520702108003701</v>
      </c>
      <c r="Q736" s="86" t="str">
        <f t="shared" si="61"/>
        <v>High then 10%</v>
      </c>
      <c r="R736" s="86" t="str">
        <f t="shared" si="62"/>
        <v>High Then 20%</v>
      </c>
    </row>
    <row r="737" spans="1:18" ht="15" customHeight="1">
      <c r="A737" s="86" t="s">
        <v>17</v>
      </c>
      <c r="B737" s="87" t="s">
        <v>1948</v>
      </c>
      <c r="C737" s="8" t="s">
        <v>1872</v>
      </c>
      <c r="D737" s="8" t="s">
        <v>1873</v>
      </c>
      <c r="E737" s="8" t="s">
        <v>30</v>
      </c>
      <c r="F737" s="6" t="s">
        <v>16</v>
      </c>
      <c r="G737" s="6" t="s">
        <v>429</v>
      </c>
      <c r="H737" s="6" t="s">
        <v>18</v>
      </c>
      <c r="I737" s="6" t="s">
        <v>578</v>
      </c>
      <c r="J737" s="12">
        <v>180</v>
      </c>
      <c r="K737" s="12">
        <f t="shared" si="58"/>
        <v>158.4</v>
      </c>
      <c r="L737" s="13">
        <v>0</v>
      </c>
      <c r="M737" s="13">
        <v>40.515000000000001</v>
      </c>
      <c r="N737" s="14">
        <f t="shared" si="59"/>
        <v>21.6</v>
      </c>
      <c r="O737" s="15">
        <v>12</v>
      </c>
      <c r="P737" s="16">
        <f t="shared" si="60"/>
        <v>0.255776515151515</v>
      </c>
      <c r="Q737" s="86" t="str">
        <f t="shared" si="61"/>
        <v>High then 10%</v>
      </c>
      <c r="R737" s="86" t="str">
        <f t="shared" si="62"/>
        <v>High Then 20%</v>
      </c>
    </row>
    <row r="738" spans="1:18" ht="15" customHeight="1">
      <c r="A738" s="86" t="s">
        <v>17</v>
      </c>
      <c r="B738" s="87" t="s">
        <v>1948</v>
      </c>
      <c r="C738" s="6" t="s">
        <v>1874</v>
      </c>
      <c r="D738" s="6" t="s">
        <v>1875</v>
      </c>
      <c r="E738" s="6" t="s">
        <v>30</v>
      </c>
      <c r="F738" s="6" t="s">
        <v>16</v>
      </c>
      <c r="G738" s="6" t="s">
        <v>427</v>
      </c>
      <c r="H738" s="6" t="s">
        <v>18</v>
      </c>
      <c r="I738" s="6" t="s">
        <v>578</v>
      </c>
      <c r="J738" s="12">
        <v>25</v>
      </c>
      <c r="K738" s="12">
        <f t="shared" si="58"/>
        <v>22</v>
      </c>
      <c r="L738" s="13">
        <v>0</v>
      </c>
      <c r="M738" s="13">
        <v>1.9</v>
      </c>
      <c r="N738" s="14">
        <f t="shared" si="59"/>
        <v>3</v>
      </c>
      <c r="O738" s="15">
        <v>1</v>
      </c>
      <c r="P738" s="16">
        <f t="shared" si="60"/>
        <v>8.6363636363636406E-2</v>
      </c>
      <c r="Q738" s="86" t="str">
        <f t="shared" si="61"/>
        <v>Low Then 10%</v>
      </c>
      <c r="R738" s="86" t="str">
        <f t="shared" si="62"/>
        <v>Low Then 20%</v>
      </c>
    </row>
    <row r="739" spans="1:18" ht="15" customHeight="1">
      <c r="A739" s="86" t="s">
        <v>17</v>
      </c>
      <c r="B739" s="87" t="s">
        <v>1948</v>
      </c>
      <c r="C739" s="8" t="s">
        <v>1874</v>
      </c>
      <c r="D739" s="8" t="s">
        <v>1875</v>
      </c>
      <c r="E739" s="8" t="s">
        <v>30</v>
      </c>
      <c r="F739" s="6" t="s">
        <v>16</v>
      </c>
      <c r="G739" s="6" t="s">
        <v>17</v>
      </c>
      <c r="H739" s="6" t="s">
        <v>18</v>
      </c>
      <c r="I739" s="6" t="s">
        <v>578</v>
      </c>
      <c r="J739" s="12">
        <v>50</v>
      </c>
      <c r="K739" s="12">
        <f t="shared" si="58"/>
        <v>44</v>
      </c>
      <c r="L739" s="13">
        <v>0</v>
      </c>
      <c r="M739" s="13">
        <v>3.8</v>
      </c>
      <c r="N739" s="14">
        <f t="shared" si="59"/>
        <v>6</v>
      </c>
      <c r="O739" s="15">
        <v>2</v>
      </c>
      <c r="P739" s="16">
        <f t="shared" si="60"/>
        <v>8.6363636363636406E-2</v>
      </c>
      <c r="Q739" s="86" t="str">
        <f t="shared" si="61"/>
        <v>Low Then 10%</v>
      </c>
      <c r="R739" s="86" t="str">
        <f t="shared" si="62"/>
        <v>Low Then 20%</v>
      </c>
    </row>
    <row r="740" spans="1:18" ht="15" customHeight="1">
      <c r="A740" s="86" t="s">
        <v>17</v>
      </c>
      <c r="B740" s="87" t="s">
        <v>1948</v>
      </c>
      <c r="C740" s="8" t="s">
        <v>1874</v>
      </c>
      <c r="D740" s="8" t="s">
        <v>1875</v>
      </c>
      <c r="E740" s="8" t="s">
        <v>30</v>
      </c>
      <c r="F740" s="6" t="s">
        <v>16</v>
      </c>
      <c r="G740" s="6" t="s">
        <v>429</v>
      </c>
      <c r="H740" s="6" t="s">
        <v>18</v>
      </c>
      <c r="I740" s="6" t="s">
        <v>578</v>
      </c>
      <c r="J740" s="12">
        <v>150</v>
      </c>
      <c r="K740" s="12">
        <f t="shared" si="58"/>
        <v>132</v>
      </c>
      <c r="L740" s="13">
        <v>0</v>
      </c>
      <c r="M740" s="13">
        <v>11.4</v>
      </c>
      <c r="N740" s="14">
        <f t="shared" si="59"/>
        <v>18</v>
      </c>
      <c r="O740" s="15">
        <v>6</v>
      </c>
      <c r="P740" s="16">
        <f t="shared" si="60"/>
        <v>8.6363636363636406E-2</v>
      </c>
      <c r="Q740" s="86" t="str">
        <f t="shared" si="61"/>
        <v>Low Then 10%</v>
      </c>
      <c r="R740" s="86" t="str">
        <f t="shared" si="62"/>
        <v>Low Then 20%</v>
      </c>
    </row>
    <row r="741" spans="1:18" ht="15" customHeight="1">
      <c r="A741" s="86" t="s">
        <v>17</v>
      </c>
      <c r="B741" s="87" t="s">
        <v>1948</v>
      </c>
      <c r="C741" s="6" t="s">
        <v>1876</v>
      </c>
      <c r="D741" s="6" t="s">
        <v>1877</v>
      </c>
      <c r="E741" s="6" t="s">
        <v>30</v>
      </c>
      <c r="F741" s="6" t="s">
        <v>16</v>
      </c>
      <c r="G741" s="6" t="s">
        <v>427</v>
      </c>
      <c r="H741" s="6" t="s">
        <v>18</v>
      </c>
      <c r="I741" s="6" t="s">
        <v>578</v>
      </c>
      <c r="J741" s="12">
        <v>195</v>
      </c>
      <c r="K741" s="12">
        <f t="shared" si="58"/>
        <v>171.6</v>
      </c>
      <c r="L741" s="13">
        <v>0</v>
      </c>
      <c r="M741" s="13">
        <v>30.69</v>
      </c>
      <c r="N741" s="14">
        <f t="shared" si="59"/>
        <v>23.4</v>
      </c>
      <c r="O741" s="15">
        <v>3</v>
      </c>
      <c r="P741" s="16">
        <f t="shared" si="60"/>
        <v>0.17884615384615399</v>
      </c>
      <c r="Q741" s="86" t="str">
        <f t="shared" si="61"/>
        <v>High then 10%</v>
      </c>
      <c r="R741" s="86" t="str">
        <f t="shared" si="62"/>
        <v>Low Then 20%</v>
      </c>
    </row>
    <row r="742" spans="1:18" ht="15" customHeight="1">
      <c r="A742" s="86" t="s">
        <v>17</v>
      </c>
      <c r="B742" s="87" t="s">
        <v>1948</v>
      </c>
      <c r="C742" s="8" t="s">
        <v>1876</v>
      </c>
      <c r="D742" s="8" t="s">
        <v>1877</v>
      </c>
      <c r="E742" s="8" t="s">
        <v>30</v>
      </c>
      <c r="F742" s="6" t="s">
        <v>16</v>
      </c>
      <c r="G742" s="6" t="s">
        <v>429</v>
      </c>
      <c r="H742" s="6" t="s">
        <v>18</v>
      </c>
      <c r="I742" s="6" t="s">
        <v>578</v>
      </c>
      <c r="J742" s="12">
        <v>65</v>
      </c>
      <c r="K742" s="12">
        <f t="shared" si="58"/>
        <v>57.2</v>
      </c>
      <c r="L742" s="13">
        <v>0</v>
      </c>
      <c r="M742" s="13">
        <v>10.220000000000001</v>
      </c>
      <c r="N742" s="14">
        <f t="shared" si="59"/>
        <v>7.8</v>
      </c>
      <c r="O742" s="15">
        <v>1</v>
      </c>
      <c r="P742" s="16">
        <f t="shared" si="60"/>
        <v>0.17867132867132901</v>
      </c>
      <c r="Q742" s="86" t="str">
        <f t="shared" si="61"/>
        <v>High then 10%</v>
      </c>
      <c r="R742" s="86" t="str">
        <f t="shared" si="62"/>
        <v>Low Then 20%</v>
      </c>
    </row>
    <row r="743" spans="1:18" ht="15" customHeight="1">
      <c r="A743" s="86" t="s">
        <v>17</v>
      </c>
      <c r="B743" s="87" t="s">
        <v>1948</v>
      </c>
      <c r="C743" s="6" t="s">
        <v>1878</v>
      </c>
      <c r="D743" s="6" t="s">
        <v>1879</v>
      </c>
      <c r="E743" s="6" t="s">
        <v>30</v>
      </c>
      <c r="F743" s="6" t="s">
        <v>16</v>
      </c>
      <c r="G743" s="6" t="s">
        <v>17</v>
      </c>
      <c r="H743" s="6" t="s">
        <v>18</v>
      </c>
      <c r="I743" s="6" t="s">
        <v>578</v>
      </c>
      <c r="J743" s="12">
        <v>60</v>
      </c>
      <c r="K743" s="12">
        <f t="shared" si="58"/>
        <v>52.8</v>
      </c>
      <c r="L743" s="13">
        <v>0</v>
      </c>
      <c r="M743" s="13">
        <v>28</v>
      </c>
      <c r="N743" s="14">
        <f t="shared" si="59"/>
        <v>7.2</v>
      </c>
      <c r="O743" s="15">
        <v>1</v>
      </c>
      <c r="P743" s="16">
        <f t="shared" si="60"/>
        <v>0.53030303030303005</v>
      </c>
      <c r="Q743" s="86" t="str">
        <f t="shared" si="61"/>
        <v>High then 10%</v>
      </c>
      <c r="R743" s="86" t="str">
        <f t="shared" si="62"/>
        <v>High Then 20%</v>
      </c>
    </row>
    <row r="744" spans="1:18" ht="15" customHeight="1">
      <c r="A744" s="86" t="s">
        <v>17</v>
      </c>
      <c r="B744" s="87" t="s">
        <v>1948</v>
      </c>
      <c r="C744" s="8" t="s">
        <v>1878</v>
      </c>
      <c r="D744" s="8" t="s">
        <v>1879</v>
      </c>
      <c r="E744" s="8" t="s">
        <v>30</v>
      </c>
      <c r="F744" s="6" t="s">
        <v>16</v>
      </c>
      <c r="G744" s="6" t="s">
        <v>429</v>
      </c>
      <c r="H744" s="6" t="s">
        <v>18</v>
      </c>
      <c r="I744" s="6" t="s">
        <v>578</v>
      </c>
      <c r="J744" s="12">
        <v>60</v>
      </c>
      <c r="K744" s="12">
        <f t="shared" si="58"/>
        <v>52.8</v>
      </c>
      <c r="L744" s="13">
        <v>0</v>
      </c>
      <c r="M744" s="13">
        <v>28</v>
      </c>
      <c r="N744" s="14">
        <f t="shared" si="59"/>
        <v>7.2</v>
      </c>
      <c r="O744" s="15">
        <v>1</v>
      </c>
      <c r="P744" s="16">
        <f t="shared" si="60"/>
        <v>0.53030303030303005</v>
      </c>
      <c r="Q744" s="86" t="str">
        <f t="shared" si="61"/>
        <v>High then 10%</v>
      </c>
      <c r="R744" s="86" t="str">
        <f t="shared" si="62"/>
        <v>High Then 20%</v>
      </c>
    </row>
    <row r="745" spans="1:18" ht="15" customHeight="1">
      <c r="A745" s="86" t="s">
        <v>17</v>
      </c>
      <c r="B745" s="87" t="s">
        <v>1948</v>
      </c>
      <c r="C745" s="6" t="s">
        <v>1880</v>
      </c>
      <c r="D745" s="6" t="s">
        <v>1881</v>
      </c>
      <c r="E745" s="6" t="s">
        <v>30</v>
      </c>
      <c r="F745" s="6" t="s">
        <v>16</v>
      </c>
      <c r="G745" s="6" t="s">
        <v>427</v>
      </c>
      <c r="H745" s="6" t="s">
        <v>18</v>
      </c>
      <c r="I745" s="6" t="s">
        <v>578</v>
      </c>
      <c r="J745" s="12">
        <v>60</v>
      </c>
      <c r="K745" s="12">
        <f t="shared" si="58"/>
        <v>52.8</v>
      </c>
      <c r="L745" s="13">
        <v>0</v>
      </c>
      <c r="M745" s="13">
        <v>11.2</v>
      </c>
      <c r="N745" s="14">
        <f t="shared" si="59"/>
        <v>7.2</v>
      </c>
      <c r="O745" s="15">
        <v>3</v>
      </c>
      <c r="P745" s="16">
        <f t="shared" si="60"/>
        <v>0.21212121212121199</v>
      </c>
      <c r="Q745" s="86" t="str">
        <f t="shared" si="61"/>
        <v>High then 10%</v>
      </c>
      <c r="R745" s="86" t="str">
        <f t="shared" si="62"/>
        <v>High Then 20%</v>
      </c>
    </row>
    <row r="746" spans="1:18" ht="15" customHeight="1">
      <c r="A746" s="86" t="s">
        <v>17</v>
      </c>
      <c r="B746" s="87" t="s">
        <v>1948</v>
      </c>
      <c r="C746" s="8" t="s">
        <v>1880</v>
      </c>
      <c r="D746" s="8" t="s">
        <v>1881</v>
      </c>
      <c r="E746" s="8" t="s">
        <v>30</v>
      </c>
      <c r="F746" s="6" t="s">
        <v>16</v>
      </c>
      <c r="G746" s="6" t="s">
        <v>17</v>
      </c>
      <c r="H746" s="6" t="s">
        <v>18</v>
      </c>
      <c r="I746" s="6" t="s">
        <v>578</v>
      </c>
      <c r="J746" s="12">
        <v>120</v>
      </c>
      <c r="K746" s="12">
        <f t="shared" si="58"/>
        <v>106.08</v>
      </c>
      <c r="L746" s="13">
        <v>4</v>
      </c>
      <c r="M746" s="13">
        <v>22.398</v>
      </c>
      <c r="N746" s="14">
        <f t="shared" si="59"/>
        <v>13.92</v>
      </c>
      <c r="O746" s="15">
        <v>6</v>
      </c>
      <c r="P746" s="16">
        <f t="shared" si="60"/>
        <v>0.211142533936652</v>
      </c>
      <c r="Q746" s="86" t="str">
        <f t="shared" si="61"/>
        <v>High then 10%</v>
      </c>
      <c r="R746" s="86" t="str">
        <f t="shared" si="62"/>
        <v>High Then 20%</v>
      </c>
    </row>
    <row r="747" spans="1:18" ht="15" customHeight="1">
      <c r="A747" s="86" t="s">
        <v>17</v>
      </c>
      <c r="B747" s="87" t="s">
        <v>1948</v>
      </c>
      <c r="C747" s="8" t="s">
        <v>1880</v>
      </c>
      <c r="D747" s="8" t="s">
        <v>1881</v>
      </c>
      <c r="E747" s="8" t="s">
        <v>30</v>
      </c>
      <c r="F747" s="6" t="s">
        <v>16</v>
      </c>
      <c r="G747" s="6" t="s">
        <v>429</v>
      </c>
      <c r="H747" s="6" t="s">
        <v>18</v>
      </c>
      <c r="I747" s="6" t="s">
        <v>578</v>
      </c>
      <c r="J747" s="12">
        <v>80</v>
      </c>
      <c r="K747" s="12">
        <f t="shared" si="58"/>
        <v>70.400000000000006</v>
      </c>
      <c r="L747" s="13">
        <v>0</v>
      </c>
      <c r="M747" s="13">
        <v>14.94</v>
      </c>
      <c r="N747" s="14">
        <f t="shared" si="59"/>
        <v>9.6</v>
      </c>
      <c r="O747" s="15">
        <v>4</v>
      </c>
      <c r="P747" s="16">
        <f t="shared" si="60"/>
        <v>0.21221590909090901</v>
      </c>
      <c r="Q747" s="86" t="str">
        <f t="shared" si="61"/>
        <v>High then 10%</v>
      </c>
      <c r="R747" s="86" t="str">
        <f t="shared" si="62"/>
        <v>High Then 20%</v>
      </c>
    </row>
    <row r="748" spans="1:18" ht="15" customHeight="1">
      <c r="A748" s="86" t="s">
        <v>17</v>
      </c>
      <c r="B748" s="87" t="s">
        <v>1948</v>
      </c>
      <c r="C748" s="6" t="s">
        <v>1882</v>
      </c>
      <c r="D748" s="6" t="s">
        <v>1883</v>
      </c>
      <c r="E748" s="6" t="s">
        <v>30</v>
      </c>
      <c r="F748" s="6" t="s">
        <v>16</v>
      </c>
      <c r="G748" s="6" t="s">
        <v>427</v>
      </c>
      <c r="H748" s="6" t="s">
        <v>18</v>
      </c>
      <c r="I748" s="6" t="s">
        <v>578</v>
      </c>
      <c r="J748" s="12">
        <v>30</v>
      </c>
      <c r="K748" s="12">
        <f t="shared" si="58"/>
        <v>26.4</v>
      </c>
      <c r="L748" s="13">
        <v>0</v>
      </c>
      <c r="M748" s="13">
        <v>3.28</v>
      </c>
      <c r="N748" s="14">
        <f t="shared" si="59"/>
        <v>3.6</v>
      </c>
      <c r="O748" s="15">
        <v>2</v>
      </c>
      <c r="P748" s="16">
        <f t="shared" si="60"/>
        <v>0.124242424242424</v>
      </c>
      <c r="Q748" s="86" t="str">
        <f t="shared" si="61"/>
        <v>High then 10%</v>
      </c>
      <c r="R748" s="86" t="str">
        <f t="shared" si="62"/>
        <v>Low Then 20%</v>
      </c>
    </row>
    <row r="749" spans="1:18" ht="15" customHeight="1">
      <c r="A749" s="86" t="s">
        <v>17</v>
      </c>
      <c r="B749" s="87" t="s">
        <v>1948</v>
      </c>
      <c r="C749" s="8" t="s">
        <v>1882</v>
      </c>
      <c r="D749" s="8" t="s">
        <v>1883</v>
      </c>
      <c r="E749" s="8" t="s">
        <v>30</v>
      </c>
      <c r="F749" s="6" t="s">
        <v>16</v>
      </c>
      <c r="G749" s="6" t="s">
        <v>17</v>
      </c>
      <c r="H749" s="6" t="s">
        <v>18</v>
      </c>
      <c r="I749" s="6" t="s">
        <v>578</v>
      </c>
      <c r="J749" s="12">
        <v>15</v>
      </c>
      <c r="K749" s="12">
        <f t="shared" si="58"/>
        <v>13.56</v>
      </c>
      <c r="L749" s="13">
        <v>3</v>
      </c>
      <c r="M749" s="13">
        <v>1.55</v>
      </c>
      <c r="N749" s="14">
        <f t="shared" si="59"/>
        <v>1.44</v>
      </c>
      <c r="O749" s="15">
        <v>1</v>
      </c>
      <c r="P749" s="16">
        <f t="shared" si="60"/>
        <v>0.11430678466076701</v>
      </c>
      <c r="Q749" s="86" t="str">
        <f t="shared" si="61"/>
        <v>High then 10%</v>
      </c>
      <c r="R749" s="86" t="str">
        <f t="shared" si="62"/>
        <v>Low Then 20%</v>
      </c>
    </row>
    <row r="750" spans="1:18" ht="15" customHeight="1">
      <c r="A750" s="86" t="s">
        <v>17</v>
      </c>
      <c r="B750" s="87" t="s">
        <v>1948</v>
      </c>
      <c r="C750" s="8" t="s">
        <v>1882</v>
      </c>
      <c r="D750" s="8" t="s">
        <v>1883</v>
      </c>
      <c r="E750" s="8" t="s">
        <v>30</v>
      </c>
      <c r="F750" s="6" t="s">
        <v>16</v>
      </c>
      <c r="G750" s="6" t="s">
        <v>429</v>
      </c>
      <c r="H750" s="6" t="s">
        <v>18</v>
      </c>
      <c r="I750" s="6" t="s">
        <v>578</v>
      </c>
      <c r="J750" s="12">
        <v>105</v>
      </c>
      <c r="K750" s="12">
        <f t="shared" si="58"/>
        <v>92.4</v>
      </c>
      <c r="L750" s="13">
        <v>0</v>
      </c>
      <c r="M750" s="13">
        <v>12.38</v>
      </c>
      <c r="N750" s="14">
        <f t="shared" si="59"/>
        <v>12.6</v>
      </c>
      <c r="O750" s="15">
        <v>7</v>
      </c>
      <c r="P750" s="16">
        <f t="shared" si="60"/>
        <v>0.13398268398268401</v>
      </c>
      <c r="Q750" s="86" t="str">
        <f t="shared" si="61"/>
        <v>High then 10%</v>
      </c>
      <c r="R750" s="86" t="str">
        <f t="shared" si="62"/>
        <v>Low Then 20%</v>
      </c>
    </row>
    <row r="751" spans="1:18" ht="15" customHeight="1">
      <c r="A751" s="86" t="s">
        <v>17</v>
      </c>
      <c r="B751" s="87" t="s">
        <v>1948</v>
      </c>
      <c r="C751" s="6" t="s">
        <v>1884</v>
      </c>
      <c r="D751" s="6" t="s">
        <v>1885</v>
      </c>
      <c r="E751" s="6" t="s">
        <v>30</v>
      </c>
      <c r="F751" s="6" t="s">
        <v>16</v>
      </c>
      <c r="G751" s="6" t="s">
        <v>427</v>
      </c>
      <c r="H751" s="6" t="s">
        <v>18</v>
      </c>
      <c r="I751" s="6" t="s">
        <v>578</v>
      </c>
      <c r="J751" s="12">
        <v>60</v>
      </c>
      <c r="K751" s="12">
        <f t="shared" si="58"/>
        <v>52.8</v>
      </c>
      <c r="L751" s="13">
        <v>0</v>
      </c>
      <c r="M751" s="13">
        <v>7.5</v>
      </c>
      <c r="N751" s="14">
        <f t="shared" si="59"/>
        <v>7.2</v>
      </c>
      <c r="O751" s="15">
        <v>1</v>
      </c>
      <c r="P751" s="16">
        <f t="shared" si="60"/>
        <v>0.142045454545455</v>
      </c>
      <c r="Q751" s="86" t="str">
        <f t="shared" si="61"/>
        <v>High then 10%</v>
      </c>
      <c r="R751" s="86" t="str">
        <f t="shared" si="62"/>
        <v>Low Then 20%</v>
      </c>
    </row>
    <row r="752" spans="1:18" ht="15" customHeight="1">
      <c r="A752" s="86" t="s">
        <v>17</v>
      </c>
      <c r="B752" s="87" t="s">
        <v>1948</v>
      </c>
      <c r="C752" s="8" t="s">
        <v>1884</v>
      </c>
      <c r="D752" s="8" t="s">
        <v>1885</v>
      </c>
      <c r="E752" s="8" t="s">
        <v>30</v>
      </c>
      <c r="F752" s="6" t="s">
        <v>16</v>
      </c>
      <c r="G752" s="6" t="s">
        <v>429</v>
      </c>
      <c r="H752" s="6" t="s">
        <v>18</v>
      </c>
      <c r="I752" s="6" t="s">
        <v>578</v>
      </c>
      <c r="J752" s="12">
        <v>60</v>
      </c>
      <c r="K752" s="12">
        <f t="shared" si="58"/>
        <v>52.8</v>
      </c>
      <c r="L752" s="13">
        <v>0</v>
      </c>
      <c r="M752" s="13">
        <v>7.5</v>
      </c>
      <c r="N752" s="14">
        <f t="shared" si="59"/>
        <v>7.2</v>
      </c>
      <c r="O752" s="15">
        <v>1</v>
      </c>
      <c r="P752" s="16">
        <f t="shared" si="60"/>
        <v>0.142045454545455</v>
      </c>
      <c r="Q752" s="86" t="str">
        <f t="shared" si="61"/>
        <v>High then 10%</v>
      </c>
      <c r="R752" s="86" t="str">
        <f t="shared" si="62"/>
        <v>Low Then 20%</v>
      </c>
    </row>
    <row r="753" spans="1:18" ht="15" customHeight="1">
      <c r="A753" s="86" t="s">
        <v>17</v>
      </c>
      <c r="B753" s="87" t="s">
        <v>1948</v>
      </c>
      <c r="C753" s="6" t="s">
        <v>1886</v>
      </c>
      <c r="D753" s="6" t="s">
        <v>1887</v>
      </c>
      <c r="E753" s="6" t="s">
        <v>30</v>
      </c>
      <c r="F753" s="6" t="s">
        <v>16</v>
      </c>
      <c r="G753" s="6" t="s">
        <v>427</v>
      </c>
      <c r="H753" s="6" t="s">
        <v>18</v>
      </c>
      <c r="I753" s="6" t="s">
        <v>1888</v>
      </c>
      <c r="J753" s="12">
        <v>40</v>
      </c>
      <c r="K753" s="12">
        <f t="shared" si="58"/>
        <v>35.200000000000003</v>
      </c>
      <c r="L753" s="13">
        <v>0</v>
      </c>
      <c r="M753" s="13">
        <v>10.06</v>
      </c>
      <c r="N753" s="14">
        <f t="shared" si="59"/>
        <v>4.8</v>
      </c>
      <c r="O753" s="15">
        <v>2</v>
      </c>
      <c r="P753" s="16">
        <f t="shared" si="60"/>
        <v>0.28579545454545502</v>
      </c>
      <c r="Q753" s="86" t="str">
        <f t="shared" si="61"/>
        <v>High then 10%</v>
      </c>
      <c r="R753" s="86" t="str">
        <f t="shared" si="62"/>
        <v>High Then 20%</v>
      </c>
    </row>
    <row r="754" spans="1:18" ht="15" customHeight="1">
      <c r="A754" s="86" t="s">
        <v>17</v>
      </c>
      <c r="B754" s="87" t="s">
        <v>1948</v>
      </c>
      <c r="C754" s="8" t="s">
        <v>1886</v>
      </c>
      <c r="D754" s="8" t="s">
        <v>1887</v>
      </c>
      <c r="E754" s="8" t="s">
        <v>30</v>
      </c>
      <c r="F754" s="6" t="s">
        <v>16</v>
      </c>
      <c r="G754" s="6" t="s">
        <v>1037</v>
      </c>
      <c r="H754" s="6" t="s">
        <v>18</v>
      </c>
      <c r="I754" s="6" t="s">
        <v>1888</v>
      </c>
      <c r="J754" s="12">
        <v>40</v>
      </c>
      <c r="K754" s="12">
        <f t="shared" si="58"/>
        <v>35.200000000000003</v>
      </c>
      <c r="L754" s="13">
        <v>0</v>
      </c>
      <c r="M754" s="13">
        <v>9.66</v>
      </c>
      <c r="N754" s="14">
        <f t="shared" si="59"/>
        <v>4.8</v>
      </c>
      <c r="O754" s="15">
        <v>2</v>
      </c>
      <c r="P754" s="16">
        <f t="shared" si="60"/>
        <v>0.274431818181818</v>
      </c>
      <c r="Q754" s="86" t="str">
        <f t="shared" si="61"/>
        <v>High then 10%</v>
      </c>
      <c r="R754" s="86" t="str">
        <f t="shared" si="62"/>
        <v>High Then 20%</v>
      </c>
    </row>
    <row r="755" spans="1:18" ht="15" customHeight="1">
      <c r="A755" s="86" t="s">
        <v>156</v>
      </c>
      <c r="B755" s="87" t="s">
        <v>1953</v>
      </c>
      <c r="C755" s="8"/>
      <c r="D755" s="8"/>
      <c r="E755" s="8"/>
      <c r="F755" s="6"/>
      <c r="G755" s="6"/>
      <c r="H755" s="6"/>
      <c r="I755" s="6" t="s">
        <v>1997</v>
      </c>
      <c r="J755" s="12"/>
      <c r="K755" s="12"/>
      <c r="L755" s="13"/>
      <c r="M755" s="18">
        <v>1191.54</v>
      </c>
      <c r="N755" s="14">
        <f t="shared" si="59"/>
        <v>0</v>
      </c>
      <c r="O755" s="15"/>
    </row>
    <row r="756" spans="1:18" ht="15" customHeight="1">
      <c r="A756" s="86" t="s">
        <v>17</v>
      </c>
      <c r="B756" s="87" t="s">
        <v>1949</v>
      </c>
      <c r="C756" s="8"/>
      <c r="D756" s="8"/>
      <c r="E756" s="8"/>
      <c r="F756" s="6"/>
      <c r="G756" s="6"/>
      <c r="H756" s="6"/>
      <c r="I756" s="6" t="s">
        <v>1998</v>
      </c>
      <c r="J756" s="12"/>
      <c r="K756" s="12"/>
      <c r="L756" s="13"/>
      <c r="M756" s="13">
        <v>583.13</v>
      </c>
      <c r="N756" s="14">
        <f t="shared" si="59"/>
        <v>0</v>
      </c>
      <c r="O756" s="15"/>
    </row>
    <row r="757" spans="1:18" ht="15" customHeight="1">
      <c r="C757" s="91"/>
      <c r="D757" s="91"/>
      <c r="E757" s="91"/>
      <c r="F757" s="91"/>
      <c r="G757" s="91"/>
      <c r="H757" s="91"/>
      <c r="I757" s="91"/>
      <c r="J757" s="92">
        <f>SUM(J2:J754)</f>
        <v>1151930.5</v>
      </c>
      <c r="K757" s="92">
        <v>0</v>
      </c>
      <c r="L757" s="92">
        <f>SUM(L2:L754)</f>
        <v>14800.96</v>
      </c>
      <c r="M757" s="92">
        <f>SUM(M2:M756)</f>
        <v>185033.00614604901</v>
      </c>
      <c r="N757" s="14">
        <f t="shared" ref="N757" si="63">J757-K757</f>
        <v>1151930.5</v>
      </c>
      <c r="O757" s="93">
        <f>SUM(O2:O754)</f>
        <v>22143.72</v>
      </c>
    </row>
  </sheetData>
  <sheetProtection algorithmName="SHA-512" hashValue="LefJ3FKu51rhmvf63TGKaLKC5PX6pUD5xJI4EUD3ZnVP1acUJfqemW06gkxrRGjxTFtSv3ncCOmjg5n27FH1ZA==" saltValue="ia8mjHnRbqmNEc8TIicqlQ==" spinCount="100000" sheet="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V24"/>
  <sheetViews>
    <sheetView zoomScale="44" zoomScaleNormal="44" workbookViewId="0">
      <selection activeCell="L17" sqref="L17"/>
    </sheetView>
  </sheetViews>
  <sheetFormatPr defaultColWidth="9" defaultRowHeight="18.5"/>
  <cols>
    <col min="4" max="4" width="8.81640625" style="66" customWidth="1"/>
    <col min="5" max="5" width="29" style="66" customWidth="1"/>
    <col min="6" max="6" width="32.54296875" style="66" customWidth="1"/>
    <col min="7" max="7" width="15.6328125" style="66" customWidth="1"/>
    <col min="8" max="8" width="23.453125" style="66" customWidth="1"/>
    <col min="9" max="9" width="16" style="66" customWidth="1"/>
    <col min="13" max="13" width="13.1796875" customWidth="1"/>
  </cols>
  <sheetData>
    <row r="2" spans="3:22" ht="28.5">
      <c r="C2" s="67"/>
      <c r="D2" s="68"/>
      <c r="E2" s="69"/>
      <c r="F2" s="69"/>
      <c r="G2" s="69" t="s">
        <v>1934</v>
      </c>
      <c r="H2" s="69"/>
      <c r="I2" s="78" t="s">
        <v>1935</v>
      </c>
    </row>
    <row r="3" spans="3:22" ht="28.5">
      <c r="C3" s="67"/>
      <c r="D3" s="70"/>
      <c r="E3" s="71" t="s">
        <v>0</v>
      </c>
      <c r="F3" s="71" t="s">
        <v>1</v>
      </c>
      <c r="G3" s="71" t="s">
        <v>1937</v>
      </c>
      <c r="H3" s="71" t="s">
        <v>1938</v>
      </c>
      <c r="I3" s="79" t="str">
        <f>IFERROR(G3/F3,"")</f>
        <v/>
      </c>
      <c r="L3" s="80"/>
      <c r="M3" t="s">
        <v>1905</v>
      </c>
      <c r="N3" t="s">
        <v>1999</v>
      </c>
      <c r="P3" s="80"/>
      <c r="S3" t="s">
        <v>1905</v>
      </c>
      <c r="T3" t="s">
        <v>1951</v>
      </c>
      <c r="V3" s="80"/>
    </row>
    <row r="4" spans="3:22" ht="28.5">
      <c r="C4" s="67"/>
      <c r="D4" s="70"/>
      <c r="E4" s="72" t="s">
        <v>23</v>
      </c>
      <c r="F4" s="72" t="s">
        <v>1940</v>
      </c>
      <c r="G4" s="73">
        <v>109239.2356</v>
      </c>
      <c r="H4" s="73">
        <v>19896.788948717902</v>
      </c>
      <c r="I4" s="81">
        <f>H4/G4</f>
        <v>0.18213958418359599</v>
      </c>
      <c r="L4" s="80"/>
      <c r="M4" s="82" t="s">
        <v>1906</v>
      </c>
      <c r="N4" s="83">
        <v>196438.76614604899</v>
      </c>
      <c r="P4" s="80"/>
      <c r="S4" s="82" t="s">
        <v>23</v>
      </c>
      <c r="T4" s="83">
        <v>296411.97200000001</v>
      </c>
      <c r="V4" s="80"/>
    </row>
    <row r="5" spans="3:22" ht="28.5">
      <c r="C5" s="67"/>
      <c r="D5" s="70"/>
      <c r="E5" s="72"/>
      <c r="F5" s="72" t="s">
        <v>184</v>
      </c>
      <c r="G5" s="73">
        <v>2685.1044000000002</v>
      </c>
      <c r="H5" s="73">
        <v>109.98</v>
      </c>
      <c r="I5" s="81">
        <f t="shared" ref="I5:I23" si="0">H5/G5</f>
        <v>4.0959301247281102E-2</v>
      </c>
      <c r="L5" s="80"/>
      <c r="M5" s="82" t="s">
        <v>1911</v>
      </c>
      <c r="N5" s="83">
        <v>904</v>
      </c>
      <c r="P5" s="80"/>
      <c r="S5" s="82" t="s">
        <v>17</v>
      </c>
      <c r="T5" s="83">
        <v>536716.78430000006</v>
      </c>
      <c r="V5" s="80"/>
    </row>
    <row r="6" spans="3:22" ht="28.5">
      <c r="C6" s="67"/>
      <c r="D6" s="70"/>
      <c r="E6" s="72"/>
      <c r="F6" s="72" t="s">
        <v>1943</v>
      </c>
      <c r="G6" s="73">
        <v>2137.5</v>
      </c>
      <c r="H6" s="73">
        <v>186.92</v>
      </c>
      <c r="I6" s="81">
        <f t="shared" si="0"/>
        <v>8.7447953216374302E-2</v>
      </c>
      <c r="L6" s="80"/>
      <c r="M6" s="82" t="s">
        <v>1909</v>
      </c>
      <c r="N6" s="83">
        <v>42978.400000000001</v>
      </c>
      <c r="P6" s="80"/>
      <c r="S6" s="82" t="s">
        <v>156</v>
      </c>
      <c r="T6" s="83">
        <v>185689.429</v>
      </c>
      <c r="V6" s="80"/>
    </row>
    <row r="7" spans="3:22" ht="28.5">
      <c r="C7" s="67"/>
      <c r="D7" s="70"/>
      <c r="E7" s="72"/>
      <c r="F7" s="72" t="s">
        <v>271</v>
      </c>
      <c r="G7" s="73">
        <v>25285.385999999999</v>
      </c>
      <c r="H7" s="73">
        <v>3899.11666666667</v>
      </c>
      <c r="I7" s="81">
        <f t="shared" si="0"/>
        <v>0.15420435609196001</v>
      </c>
      <c r="L7" s="80"/>
      <c r="M7" s="82" t="s">
        <v>2000</v>
      </c>
      <c r="N7" s="83"/>
      <c r="P7" s="80"/>
      <c r="S7" s="82" t="s">
        <v>1946</v>
      </c>
      <c r="T7" s="83">
        <v>1018818.1853</v>
      </c>
      <c r="V7" s="80"/>
    </row>
    <row r="8" spans="3:22" ht="28.5">
      <c r="C8" s="67"/>
      <c r="D8" s="70"/>
      <c r="E8" s="72"/>
      <c r="F8" s="72" t="s">
        <v>24</v>
      </c>
      <c r="G8" s="73">
        <v>157064.74600000001</v>
      </c>
      <c r="H8" s="73">
        <v>21290.559195856698</v>
      </c>
      <c r="I8" s="81">
        <f t="shared" si="0"/>
        <v>0.13555275603257699</v>
      </c>
      <c r="L8" s="80"/>
      <c r="M8" s="82" t="s">
        <v>1946</v>
      </c>
      <c r="N8" s="83">
        <v>240321.16614604901</v>
      </c>
      <c r="P8" s="80"/>
      <c r="V8" s="80"/>
    </row>
    <row r="9" spans="3:22" ht="28.5">
      <c r="C9" s="67"/>
      <c r="D9" s="70"/>
      <c r="E9" s="72" t="s">
        <v>1947</v>
      </c>
      <c r="F9" s="72"/>
      <c r="G9" s="73">
        <v>296411.97200000001</v>
      </c>
      <c r="H9" s="73">
        <v>45383.364811241299</v>
      </c>
      <c r="I9" s="84">
        <f t="shared" si="0"/>
        <v>0.15310908161037901</v>
      </c>
      <c r="L9" s="80"/>
      <c r="P9" s="80"/>
      <c r="V9" s="80"/>
    </row>
    <row r="10" spans="3:22" ht="28.5">
      <c r="C10" s="67"/>
      <c r="D10" s="70"/>
      <c r="E10" s="72" t="s">
        <v>17</v>
      </c>
      <c r="F10" s="72" t="s">
        <v>1948</v>
      </c>
      <c r="G10" s="73">
        <v>336434.18400000001</v>
      </c>
      <c r="H10" s="73">
        <v>70977.231948584493</v>
      </c>
      <c r="I10" s="81">
        <f t="shared" si="0"/>
        <v>0.210969144409489</v>
      </c>
      <c r="V10" s="80"/>
    </row>
    <row r="11" spans="3:22" ht="28.5">
      <c r="C11" s="67"/>
      <c r="D11" s="70"/>
      <c r="E11" s="72"/>
      <c r="F11" s="72" t="s">
        <v>184</v>
      </c>
      <c r="G11" s="73">
        <v>5992.9116000000004</v>
      </c>
      <c r="H11" s="73">
        <v>777</v>
      </c>
      <c r="I11" s="81">
        <f t="shared" si="0"/>
        <v>0.12965317225770501</v>
      </c>
      <c r="V11" s="80"/>
    </row>
    <row r="12" spans="3:22" ht="28.5">
      <c r="C12" s="67"/>
      <c r="D12" s="70"/>
      <c r="E12" s="72"/>
      <c r="F12" s="72" t="s">
        <v>1943</v>
      </c>
      <c r="G12" s="73">
        <v>11090.9755</v>
      </c>
      <c r="H12" s="73">
        <v>1901.78</v>
      </c>
      <c r="I12" s="81">
        <f t="shared" si="0"/>
        <v>0.17147094049572101</v>
      </c>
      <c r="V12" s="80"/>
    </row>
    <row r="13" spans="3:22" ht="28.5">
      <c r="C13" s="67"/>
      <c r="D13" s="70"/>
      <c r="E13" s="72"/>
      <c r="F13" s="72" t="s">
        <v>1949</v>
      </c>
      <c r="G13" s="73">
        <v>121197.3548</v>
      </c>
      <c r="H13" s="73">
        <v>24484.735428421001</v>
      </c>
      <c r="I13" s="81">
        <f t="shared" si="0"/>
        <v>0.202023678394844</v>
      </c>
      <c r="V13" s="80"/>
    </row>
    <row r="14" spans="3:22" ht="28.5">
      <c r="C14" s="67"/>
      <c r="D14" s="70"/>
      <c r="E14" s="72"/>
      <c r="F14" s="72" t="s">
        <v>1950</v>
      </c>
      <c r="G14" s="73">
        <v>59611.199999999997</v>
      </c>
      <c r="H14" s="73">
        <v>10128.714621511899</v>
      </c>
      <c r="I14" s="81">
        <f t="shared" si="0"/>
        <v>0.16991294625023301</v>
      </c>
      <c r="V14" s="80"/>
    </row>
    <row r="15" spans="3:22" ht="28.5">
      <c r="C15" s="67"/>
      <c r="D15" s="70"/>
      <c r="E15" s="72"/>
      <c r="F15" s="72" t="s">
        <v>753</v>
      </c>
      <c r="G15" s="73">
        <v>2390.1583999999998</v>
      </c>
      <c r="H15" s="73">
        <v>0</v>
      </c>
      <c r="I15" s="81">
        <f t="shared" si="0"/>
        <v>0</v>
      </c>
      <c r="V15" s="80"/>
    </row>
    <row r="16" spans="3:22" ht="28.5">
      <c r="C16" s="67"/>
      <c r="D16" s="70"/>
      <c r="E16" s="72" t="s">
        <v>1952</v>
      </c>
      <c r="F16" s="72"/>
      <c r="G16" s="73">
        <v>536716.78430000006</v>
      </c>
      <c r="H16" s="73">
        <v>108269.461998517</v>
      </c>
      <c r="I16" s="84">
        <f t="shared" si="0"/>
        <v>0.201725500609646</v>
      </c>
      <c r="V16" s="80"/>
    </row>
    <row r="17" spans="3:9" ht="28.5">
      <c r="C17" s="67"/>
      <c r="D17" s="70"/>
      <c r="E17" s="72" t="s">
        <v>156</v>
      </c>
      <c r="F17" s="72" t="s">
        <v>184</v>
      </c>
      <c r="G17" s="73">
        <v>19342.622800000001</v>
      </c>
      <c r="H17" s="73">
        <v>2965.71</v>
      </c>
      <c r="I17" s="81">
        <f t="shared" si="0"/>
        <v>0.15332512196846401</v>
      </c>
    </row>
    <row r="18" spans="3:9" ht="28.5">
      <c r="C18" s="67"/>
      <c r="D18" s="70"/>
      <c r="E18" s="72"/>
      <c r="F18" s="72" t="s">
        <v>1943</v>
      </c>
      <c r="G18" s="73">
        <v>35306.502999999997</v>
      </c>
      <c r="H18" s="73">
        <v>5499.19</v>
      </c>
      <c r="I18" s="81">
        <f t="shared" si="0"/>
        <v>0.15575572579363101</v>
      </c>
    </row>
    <row r="19" spans="3:9" ht="28.5">
      <c r="C19" s="67"/>
      <c r="D19" s="70"/>
      <c r="E19" s="72"/>
      <c r="F19" s="72" t="s">
        <v>165</v>
      </c>
      <c r="G19" s="73">
        <v>86941.73</v>
      </c>
      <c r="H19" s="73">
        <v>13598.895159514401</v>
      </c>
      <c r="I19" s="81">
        <f t="shared" si="0"/>
        <v>0.15641390112106601</v>
      </c>
    </row>
    <row r="20" spans="3:9" ht="28.5">
      <c r="C20" s="67"/>
      <c r="D20" s="70"/>
      <c r="E20" s="72"/>
      <c r="F20" s="72" t="s">
        <v>1950</v>
      </c>
      <c r="G20" s="73">
        <v>5438.4</v>
      </c>
      <c r="H20" s="73">
        <v>968.83</v>
      </c>
      <c r="I20" s="81">
        <f t="shared" si="0"/>
        <v>0.178146145925272</v>
      </c>
    </row>
    <row r="21" spans="3:9" ht="28.5">
      <c r="C21" s="67"/>
      <c r="D21" s="70"/>
      <c r="E21" s="72"/>
      <c r="F21" s="72" t="s">
        <v>1953</v>
      </c>
      <c r="G21" s="73">
        <v>38660.173199999997</v>
      </c>
      <c r="H21" s="73">
        <v>8347.5541767757295</v>
      </c>
      <c r="I21" s="81">
        <f t="shared" si="0"/>
        <v>0.215921282442049</v>
      </c>
    </row>
    <row r="22" spans="3:9" ht="28.5">
      <c r="C22" s="67"/>
      <c r="D22" s="70"/>
      <c r="E22" s="72" t="s">
        <v>1954</v>
      </c>
      <c r="F22" s="72"/>
      <c r="G22" s="73">
        <v>185689.429</v>
      </c>
      <c r="H22" s="73">
        <v>31380.179336290101</v>
      </c>
      <c r="I22" s="84">
        <f t="shared" si="0"/>
        <v>0.16899281507451899</v>
      </c>
    </row>
    <row r="23" spans="3:9" ht="28.5">
      <c r="C23" s="67"/>
      <c r="D23" s="74"/>
      <c r="E23" s="75" t="s">
        <v>1946</v>
      </c>
      <c r="F23" s="75"/>
      <c r="G23" s="76">
        <v>1018818.1853</v>
      </c>
      <c r="H23" s="77">
        <v>185033.00614604901</v>
      </c>
      <c r="I23" s="85">
        <f t="shared" si="0"/>
        <v>0.18161533511650499</v>
      </c>
    </row>
    <row r="24" spans="3:9" ht="28.5">
      <c r="C24" s="67"/>
      <c r="E24"/>
      <c r="F24"/>
      <c r="G24"/>
      <c r="H24"/>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99"/>
  <sheetViews>
    <sheetView zoomScale="51" zoomScaleNormal="51" workbookViewId="0">
      <selection activeCell="AU7" sqref="AU7:AV7"/>
    </sheetView>
  </sheetViews>
  <sheetFormatPr defaultColWidth="9" defaultRowHeight="14.5"/>
  <cols>
    <col min="1" max="1" width="43.08984375" customWidth="1"/>
    <col min="2" max="2" width="59.08984375" customWidth="1"/>
    <col min="3" max="3" width="21.81640625" customWidth="1"/>
    <col min="4" max="4" width="30.08984375" customWidth="1"/>
    <col min="5" max="5" width="10.1796875" customWidth="1"/>
    <col min="6" max="6" width="16.81640625" customWidth="1"/>
    <col min="7" max="7" width="18" customWidth="1"/>
    <col min="8" max="8" width="5.54296875" customWidth="1"/>
    <col min="9" max="9" width="9" hidden="1" customWidth="1"/>
    <col min="10" max="10" width="14" hidden="1" customWidth="1"/>
    <col min="11" max="11" width="7" hidden="1" customWidth="1"/>
    <col min="12" max="12" width="14" hidden="1" customWidth="1"/>
    <col min="13" max="13" width="6.08984375" hidden="1" customWidth="1"/>
    <col min="14" max="14" width="7.54296875" hidden="1" customWidth="1"/>
    <col min="15" max="15" width="14" hidden="1" customWidth="1"/>
    <col min="16" max="16" width="5.453125" hidden="1" customWidth="1"/>
    <col min="17" max="17" width="14" hidden="1" customWidth="1"/>
    <col min="18" max="18" width="5.54296875" hidden="1" customWidth="1"/>
    <col min="19" max="19" width="7.54296875" hidden="1" customWidth="1"/>
    <col min="20" max="20" width="14" hidden="1" customWidth="1"/>
    <col min="21" max="21" width="5.54296875" hidden="1" customWidth="1"/>
    <col min="22" max="22" width="16.6328125" customWidth="1"/>
    <col min="23" max="23" width="18.6328125" customWidth="1"/>
    <col min="24" max="24" width="5.54296875" hidden="1" customWidth="1"/>
    <col min="25" max="25" width="5.453125" hidden="1" customWidth="1"/>
    <col min="26" max="26" width="14" hidden="1" customWidth="1"/>
    <col min="27" max="27" width="5.54296875" hidden="1" customWidth="1"/>
    <col min="28" max="28" width="5.453125" hidden="1" customWidth="1"/>
    <col min="29" max="29" width="14" hidden="1" customWidth="1"/>
    <col min="30" max="30" width="5.54296875" hidden="1" customWidth="1"/>
    <col min="31" max="31" width="5.453125" hidden="1" customWidth="1"/>
    <col min="32" max="32" width="14" hidden="1" customWidth="1"/>
    <col min="33" max="33" width="5.54296875" hidden="1" customWidth="1"/>
    <col min="34" max="34" width="5.453125" hidden="1" customWidth="1"/>
    <col min="35" max="35" width="14" hidden="1" customWidth="1"/>
    <col min="36" max="36" width="5.54296875" hidden="1" customWidth="1"/>
    <col min="37" max="37" width="5.453125" hidden="1" customWidth="1"/>
    <col min="38" max="38" width="14" hidden="1" customWidth="1"/>
    <col min="39" max="39" width="5.453125" hidden="1" customWidth="1"/>
    <col min="40" max="40" width="14" hidden="1" customWidth="1"/>
    <col min="41" max="41" width="5.54296875" hidden="1" customWidth="1"/>
    <col min="42" max="42" width="9" hidden="1" customWidth="1"/>
    <col min="43" max="43" width="14" hidden="1" customWidth="1"/>
    <col min="44" max="45" width="9" hidden="1" customWidth="1"/>
    <col min="47" max="47" width="28.81640625" customWidth="1"/>
    <col min="48" max="48" width="35.36328125" customWidth="1"/>
  </cols>
  <sheetData>
    <row r="1" spans="1:48" ht="24" customHeight="1">
      <c r="A1" s="60" t="s">
        <v>2001</v>
      </c>
      <c r="B1" s="60"/>
      <c r="C1" s="60"/>
      <c r="D1" s="60"/>
      <c r="E1" s="60"/>
    </row>
    <row r="2" spans="1:48" ht="15" customHeight="1">
      <c r="A2" s="61" t="s">
        <v>2002</v>
      </c>
      <c r="B2" s="61"/>
      <c r="C2" s="61"/>
      <c r="D2" s="61"/>
      <c r="E2" s="61"/>
    </row>
    <row r="3" spans="1:48" ht="15" customHeight="1">
      <c r="A3" s="61" t="s">
        <v>2003</v>
      </c>
      <c r="B3" s="61"/>
      <c r="C3" s="61"/>
      <c r="D3" s="61"/>
      <c r="E3" s="61"/>
    </row>
    <row r="4" spans="1:48" ht="15" customHeight="1">
      <c r="A4" s="61" t="s">
        <v>2004</v>
      </c>
      <c r="B4" s="61"/>
      <c r="C4" s="61"/>
      <c r="D4" s="61"/>
      <c r="E4" s="61"/>
    </row>
    <row r="5" spans="1:48" ht="18" customHeight="1">
      <c r="A5" s="62"/>
      <c r="B5" s="62"/>
      <c r="C5" s="62"/>
      <c r="D5" s="62"/>
      <c r="E5" s="62"/>
    </row>
    <row r="6" spans="1:48" ht="12.75" customHeight="1">
      <c r="A6" s="27" t="s">
        <v>76</v>
      </c>
      <c r="B6" s="27"/>
      <c r="C6" s="27"/>
      <c r="D6" s="27"/>
      <c r="E6" s="27"/>
      <c r="F6" s="27"/>
      <c r="G6" s="27"/>
      <c r="H6" s="27"/>
      <c r="I6" s="27" t="s">
        <v>2005</v>
      </c>
      <c r="J6" s="27"/>
      <c r="K6" s="27" t="s">
        <v>2006</v>
      </c>
      <c r="L6" s="27"/>
      <c r="M6" s="27"/>
      <c r="N6" s="27" t="s">
        <v>2007</v>
      </c>
      <c r="O6" s="27"/>
      <c r="P6" s="27" t="s">
        <v>2008</v>
      </c>
      <c r="Q6" s="27"/>
      <c r="R6" s="27"/>
      <c r="S6" s="27" t="s">
        <v>2009</v>
      </c>
      <c r="T6" s="27"/>
      <c r="U6" s="27"/>
      <c r="V6" s="27" t="s">
        <v>2010</v>
      </c>
      <c r="W6" s="27"/>
      <c r="X6" s="27"/>
      <c r="Y6" s="27" t="s">
        <v>2011</v>
      </c>
      <c r="Z6" s="27"/>
      <c r="AA6" s="27"/>
      <c r="AB6" s="27" t="s">
        <v>2012</v>
      </c>
      <c r="AC6" s="27"/>
      <c r="AD6" s="27"/>
      <c r="AE6" s="27" t="s">
        <v>2013</v>
      </c>
      <c r="AF6" s="27"/>
      <c r="AG6" s="27"/>
      <c r="AH6" s="27" t="s">
        <v>2014</v>
      </c>
      <c r="AI6" s="27"/>
      <c r="AJ6" s="27"/>
      <c r="AK6" s="27" t="s">
        <v>2015</v>
      </c>
      <c r="AL6" s="27"/>
      <c r="AM6" s="27" t="s">
        <v>2016</v>
      </c>
      <c r="AN6" s="27"/>
      <c r="AO6" s="27"/>
      <c r="AP6" s="27" t="s">
        <v>2017</v>
      </c>
      <c r="AQ6" s="27"/>
    </row>
    <row r="7" spans="1:48" ht="12.75" customHeight="1">
      <c r="A7" s="23" t="s">
        <v>2018</v>
      </c>
      <c r="B7" s="23" t="s">
        <v>2019</v>
      </c>
      <c r="C7" s="23" t="s">
        <v>2020</v>
      </c>
      <c r="D7" s="23" t="s">
        <v>2021</v>
      </c>
      <c r="E7" s="27" t="s">
        <v>2022</v>
      </c>
      <c r="F7" s="27"/>
      <c r="G7" s="23" t="s">
        <v>2023</v>
      </c>
      <c r="H7" s="23" t="s">
        <v>2024</v>
      </c>
      <c r="I7" s="23" t="s">
        <v>2025</v>
      </c>
      <c r="J7" s="23" t="s">
        <v>2026</v>
      </c>
      <c r="K7" s="23" t="s">
        <v>2025</v>
      </c>
      <c r="L7" s="23" t="s">
        <v>2026</v>
      </c>
      <c r="M7" s="23" t="s">
        <v>2027</v>
      </c>
      <c r="N7" s="23" t="s">
        <v>2025</v>
      </c>
      <c r="O7" s="23" t="s">
        <v>2026</v>
      </c>
      <c r="P7" s="23" t="s">
        <v>2025</v>
      </c>
      <c r="Q7" s="23" t="s">
        <v>2026</v>
      </c>
      <c r="R7" s="23" t="s">
        <v>2027</v>
      </c>
      <c r="S7" s="23" t="s">
        <v>2025</v>
      </c>
      <c r="T7" s="23" t="s">
        <v>2026</v>
      </c>
      <c r="U7" s="23" t="s">
        <v>2027</v>
      </c>
      <c r="V7" s="23" t="s">
        <v>2025</v>
      </c>
      <c r="W7" s="23" t="s">
        <v>2028</v>
      </c>
      <c r="X7" s="23" t="s">
        <v>2027</v>
      </c>
      <c r="Y7" s="23" t="s">
        <v>2025</v>
      </c>
      <c r="Z7" s="23" t="s">
        <v>2026</v>
      </c>
      <c r="AA7" s="23" t="s">
        <v>2027</v>
      </c>
      <c r="AB7" s="23" t="s">
        <v>2025</v>
      </c>
      <c r="AC7" s="23" t="s">
        <v>2026</v>
      </c>
      <c r="AD7" s="23" t="s">
        <v>2027</v>
      </c>
      <c r="AE7" s="23" t="s">
        <v>2025</v>
      </c>
      <c r="AF7" s="23" t="s">
        <v>2026</v>
      </c>
      <c r="AG7" s="23" t="s">
        <v>2027</v>
      </c>
      <c r="AH7" s="23" t="s">
        <v>2025</v>
      </c>
      <c r="AI7" s="23" t="s">
        <v>2026</v>
      </c>
      <c r="AJ7" s="23" t="s">
        <v>2027</v>
      </c>
      <c r="AK7" s="23" t="s">
        <v>2025</v>
      </c>
      <c r="AL7" s="23" t="s">
        <v>2026</v>
      </c>
      <c r="AM7" s="23" t="s">
        <v>2025</v>
      </c>
      <c r="AN7" s="23" t="s">
        <v>2026</v>
      </c>
      <c r="AO7" s="23" t="s">
        <v>2027</v>
      </c>
      <c r="AP7" s="23" t="s">
        <v>2025</v>
      </c>
      <c r="AQ7" s="23" t="s">
        <v>2026</v>
      </c>
      <c r="AU7" s="46" t="s">
        <v>2021</v>
      </c>
      <c r="AV7" s="54" t="s">
        <v>2028</v>
      </c>
    </row>
    <row r="8" spans="1:48" ht="15" customHeight="1">
      <c r="A8" s="45" t="s">
        <v>2029</v>
      </c>
      <c r="B8" s="25" t="s">
        <v>2030</v>
      </c>
      <c r="C8" s="25" t="s">
        <v>635</v>
      </c>
      <c r="D8" s="25" t="s">
        <v>1190</v>
      </c>
      <c r="E8" s="28" t="s">
        <v>2031</v>
      </c>
      <c r="F8" s="28"/>
      <c r="G8" s="25" t="s">
        <v>2032</v>
      </c>
      <c r="H8" s="25" t="s">
        <v>2033</v>
      </c>
      <c r="I8" s="48">
        <v>1.5</v>
      </c>
      <c r="J8" s="18">
        <v>673.4</v>
      </c>
      <c r="K8" s="48">
        <v>13.5</v>
      </c>
      <c r="L8" s="18">
        <v>5845.09</v>
      </c>
      <c r="M8" s="18">
        <v>292.25</v>
      </c>
      <c r="N8" s="48">
        <v>-10.5</v>
      </c>
      <c r="O8" s="18">
        <v>-4373.47</v>
      </c>
      <c r="P8" s="48"/>
      <c r="Q8" s="18"/>
      <c r="R8" s="18"/>
      <c r="S8" s="48"/>
      <c r="T8" s="18"/>
      <c r="U8" s="18"/>
      <c r="V8" s="48">
        <v>-0.75</v>
      </c>
      <c r="W8" s="18">
        <v>-357.51</v>
      </c>
      <c r="X8" s="18">
        <v>0</v>
      </c>
      <c r="Y8" s="48"/>
      <c r="Z8" s="18"/>
      <c r="AA8" s="18"/>
      <c r="AB8" s="48"/>
      <c r="AC8" s="18"/>
      <c r="AD8" s="18"/>
      <c r="AE8" s="48"/>
      <c r="AF8" s="18"/>
      <c r="AG8" s="18"/>
      <c r="AH8" s="48"/>
      <c r="AI8" s="18"/>
      <c r="AJ8" s="18"/>
      <c r="AK8" s="48"/>
      <c r="AL8" s="18"/>
      <c r="AM8" s="48"/>
      <c r="AN8" s="18"/>
      <c r="AO8" s="18"/>
      <c r="AP8" s="48">
        <v>3.75</v>
      </c>
      <c r="AQ8" s="18">
        <v>1787.51</v>
      </c>
      <c r="AU8" s="49" t="s">
        <v>2034</v>
      </c>
      <c r="AV8" s="50">
        <f>SUMIFS(W:W,D:D,AU8)</f>
        <v>1463.4</v>
      </c>
    </row>
    <row r="9" spans="1:48" ht="15" customHeight="1">
      <c r="A9" s="45" t="s">
        <v>2035</v>
      </c>
      <c r="B9" s="25" t="s">
        <v>2036</v>
      </c>
      <c r="C9" s="25" t="s">
        <v>635</v>
      </c>
      <c r="D9" s="25" t="s">
        <v>1190</v>
      </c>
      <c r="E9" s="28" t="s">
        <v>2031</v>
      </c>
      <c r="F9" s="28"/>
      <c r="G9" s="25" t="s">
        <v>2032</v>
      </c>
      <c r="H9" s="25" t="s">
        <v>2033</v>
      </c>
      <c r="I9" s="48">
        <v>6</v>
      </c>
      <c r="J9" s="18">
        <v>297.74</v>
      </c>
      <c r="K9" s="48"/>
      <c r="L9" s="18"/>
      <c r="M9" s="18"/>
      <c r="N9" s="48"/>
      <c r="O9" s="18"/>
      <c r="P9" s="48"/>
      <c r="Q9" s="18"/>
      <c r="R9" s="18"/>
      <c r="S9" s="48"/>
      <c r="T9" s="18"/>
      <c r="U9" s="18"/>
      <c r="V9" s="48">
        <v>-6</v>
      </c>
      <c r="W9" s="18">
        <v>-297.74</v>
      </c>
      <c r="X9" s="18">
        <v>0</v>
      </c>
      <c r="Y9" s="48"/>
      <c r="Z9" s="18"/>
      <c r="AA9" s="18"/>
      <c r="AB9" s="48"/>
      <c r="AC9" s="18"/>
      <c r="AD9" s="18"/>
      <c r="AE9" s="48"/>
      <c r="AF9" s="18"/>
      <c r="AG9" s="18"/>
      <c r="AH9" s="48"/>
      <c r="AI9" s="18"/>
      <c r="AJ9" s="18"/>
      <c r="AK9" s="48"/>
      <c r="AL9" s="18"/>
      <c r="AM9" s="48"/>
      <c r="AN9" s="18"/>
      <c r="AO9" s="18"/>
      <c r="AP9" s="48">
        <v>0</v>
      </c>
      <c r="AQ9" s="18">
        <v>0</v>
      </c>
      <c r="AU9" s="49" t="s">
        <v>2037</v>
      </c>
      <c r="AV9" s="50">
        <f t="shared" ref="AV9:AV35" si="0">SUMIFS(W:W,D:D,AU9)</f>
        <v>602.80999999999995</v>
      </c>
    </row>
    <row r="10" spans="1:48" ht="15" customHeight="1">
      <c r="A10" s="45" t="s">
        <v>2038</v>
      </c>
      <c r="B10" s="25" t="s">
        <v>2039</v>
      </c>
      <c r="C10" s="25" t="s">
        <v>24</v>
      </c>
      <c r="D10" s="25" t="s">
        <v>2040</v>
      </c>
      <c r="E10" s="28" t="s">
        <v>2041</v>
      </c>
      <c r="F10" s="28"/>
      <c r="G10" s="25" t="s">
        <v>2032</v>
      </c>
      <c r="H10" s="25" t="s">
        <v>2042</v>
      </c>
      <c r="I10" s="48"/>
      <c r="J10" s="18"/>
      <c r="K10" s="48">
        <v>960</v>
      </c>
      <c r="L10" s="18">
        <v>5280</v>
      </c>
      <c r="M10" s="18">
        <v>264</v>
      </c>
      <c r="N10" s="48">
        <v>-663</v>
      </c>
      <c r="O10" s="18">
        <v>-3646.5</v>
      </c>
      <c r="P10" s="48"/>
      <c r="Q10" s="18"/>
      <c r="R10" s="18"/>
      <c r="S10" s="48">
        <v>-83</v>
      </c>
      <c r="T10" s="18">
        <v>-456.5</v>
      </c>
      <c r="U10" s="18">
        <v>0</v>
      </c>
      <c r="V10" s="48">
        <v>-50</v>
      </c>
      <c r="W10" s="18">
        <v>-275</v>
      </c>
      <c r="X10" s="18">
        <v>0</v>
      </c>
      <c r="Y10" s="48"/>
      <c r="Z10" s="18"/>
      <c r="AA10" s="18"/>
      <c r="AB10" s="48"/>
      <c r="AC10" s="18"/>
      <c r="AD10" s="18"/>
      <c r="AE10" s="48"/>
      <c r="AF10" s="18"/>
      <c r="AG10" s="18"/>
      <c r="AH10" s="48"/>
      <c r="AI10" s="18"/>
      <c r="AJ10" s="18"/>
      <c r="AK10" s="48"/>
      <c r="AL10" s="18"/>
      <c r="AM10" s="48"/>
      <c r="AN10" s="18"/>
      <c r="AO10" s="18"/>
      <c r="AP10" s="48">
        <v>164</v>
      </c>
      <c r="AQ10" s="18">
        <v>902</v>
      </c>
      <c r="AU10" s="49" t="s">
        <v>1243</v>
      </c>
      <c r="AV10" s="50">
        <f t="shared" si="0"/>
        <v>579.91999999999996</v>
      </c>
    </row>
    <row r="11" spans="1:48" ht="15" customHeight="1">
      <c r="A11" s="45" t="s">
        <v>2043</v>
      </c>
      <c r="B11" s="25" t="s">
        <v>2044</v>
      </c>
      <c r="C11" s="25" t="s">
        <v>2045</v>
      </c>
      <c r="D11" s="25" t="s">
        <v>2046</v>
      </c>
      <c r="E11" s="28" t="s">
        <v>2047</v>
      </c>
      <c r="F11" s="28"/>
      <c r="G11" s="25" t="s">
        <v>2048</v>
      </c>
      <c r="H11" s="25" t="s">
        <v>2042</v>
      </c>
      <c r="I11" s="48">
        <v>25</v>
      </c>
      <c r="J11" s="18">
        <v>473.44</v>
      </c>
      <c r="K11" s="48">
        <v>12</v>
      </c>
      <c r="L11" s="18">
        <v>180</v>
      </c>
      <c r="M11" s="18">
        <v>9</v>
      </c>
      <c r="N11" s="48">
        <v>-3.43</v>
      </c>
      <c r="O11" s="18">
        <v>-64</v>
      </c>
      <c r="P11" s="48"/>
      <c r="Q11" s="18"/>
      <c r="R11" s="18"/>
      <c r="S11" s="48">
        <v>-0.39</v>
      </c>
      <c r="T11" s="18">
        <v>-7.18</v>
      </c>
      <c r="U11" s="18">
        <v>0</v>
      </c>
      <c r="V11" s="48">
        <v>-10.18</v>
      </c>
      <c r="W11" s="18">
        <v>-178.64</v>
      </c>
      <c r="X11" s="18">
        <v>0</v>
      </c>
      <c r="Y11" s="48"/>
      <c r="Z11" s="18"/>
      <c r="AA11" s="18"/>
      <c r="AB11" s="48"/>
      <c r="AC11" s="18"/>
      <c r="AD11" s="18"/>
      <c r="AE11" s="48"/>
      <c r="AF11" s="18"/>
      <c r="AG11" s="18"/>
      <c r="AH11" s="48"/>
      <c r="AI11" s="18"/>
      <c r="AJ11" s="18"/>
      <c r="AK11" s="48"/>
      <c r="AL11" s="18"/>
      <c r="AM11" s="48"/>
      <c r="AN11" s="18"/>
      <c r="AO11" s="18"/>
      <c r="AP11" s="48">
        <v>23</v>
      </c>
      <c r="AQ11" s="18">
        <v>403.62</v>
      </c>
      <c r="AU11" s="49" t="s">
        <v>2049</v>
      </c>
      <c r="AV11" s="50">
        <f t="shared" si="0"/>
        <v>260.97000000000003</v>
      </c>
    </row>
    <row r="12" spans="1:48" ht="15" customHeight="1">
      <c r="A12" s="45" t="s">
        <v>2050</v>
      </c>
      <c r="B12" s="25" t="s">
        <v>2051</v>
      </c>
      <c r="C12" s="25" t="s">
        <v>24</v>
      </c>
      <c r="D12" s="25" t="s">
        <v>2052</v>
      </c>
      <c r="E12" s="28" t="s">
        <v>2041</v>
      </c>
      <c r="F12" s="28"/>
      <c r="G12" s="25" t="s">
        <v>2032</v>
      </c>
      <c r="H12" s="25" t="s">
        <v>2053</v>
      </c>
      <c r="I12" s="48">
        <v>5</v>
      </c>
      <c r="J12" s="18">
        <v>149.18</v>
      </c>
      <c r="K12" s="48">
        <v>25</v>
      </c>
      <c r="L12" s="18">
        <v>615</v>
      </c>
      <c r="M12" s="18">
        <v>30.75</v>
      </c>
      <c r="N12" s="48">
        <v>-10.95</v>
      </c>
      <c r="O12" s="18">
        <v>-284.58999999999997</v>
      </c>
      <c r="P12" s="48"/>
      <c r="Q12" s="18"/>
      <c r="R12" s="18"/>
      <c r="S12" s="48">
        <v>-0.75</v>
      </c>
      <c r="T12" s="18">
        <v>-20.16</v>
      </c>
      <c r="U12" s="18">
        <v>0</v>
      </c>
      <c r="V12" s="48">
        <v>-6.3</v>
      </c>
      <c r="W12" s="18">
        <v>-158.16</v>
      </c>
      <c r="X12" s="18">
        <v>0</v>
      </c>
      <c r="Y12" s="48"/>
      <c r="Z12" s="18"/>
      <c r="AA12" s="18"/>
      <c r="AB12" s="48"/>
      <c r="AC12" s="18"/>
      <c r="AD12" s="18"/>
      <c r="AE12" s="48"/>
      <c r="AF12" s="18"/>
      <c r="AG12" s="18"/>
      <c r="AH12" s="48"/>
      <c r="AI12" s="18"/>
      <c r="AJ12" s="18"/>
      <c r="AK12" s="48"/>
      <c r="AL12" s="18"/>
      <c r="AM12" s="48"/>
      <c r="AN12" s="18"/>
      <c r="AO12" s="18"/>
      <c r="AP12" s="48">
        <v>12</v>
      </c>
      <c r="AQ12" s="18">
        <v>301.27</v>
      </c>
      <c r="AU12" s="49" t="s">
        <v>2054</v>
      </c>
      <c r="AV12" s="50">
        <f t="shared" si="0"/>
        <v>208.68</v>
      </c>
    </row>
    <row r="13" spans="1:48" ht="15" customHeight="1">
      <c r="A13" s="45" t="s">
        <v>2055</v>
      </c>
      <c r="B13" s="25" t="s">
        <v>2056</v>
      </c>
      <c r="C13" s="25" t="s">
        <v>18</v>
      </c>
      <c r="D13" s="25" t="s">
        <v>2047</v>
      </c>
      <c r="E13" s="28" t="s">
        <v>2048</v>
      </c>
      <c r="F13" s="28"/>
      <c r="G13" s="25"/>
      <c r="H13" s="25" t="s">
        <v>2033</v>
      </c>
      <c r="I13" s="48">
        <v>0</v>
      </c>
      <c r="J13" s="18">
        <v>0</v>
      </c>
      <c r="K13" s="48">
        <v>16</v>
      </c>
      <c r="L13" s="18">
        <v>131.96</v>
      </c>
      <c r="M13" s="18">
        <v>6.6</v>
      </c>
      <c r="N13" s="48"/>
      <c r="O13" s="18"/>
      <c r="P13" s="48"/>
      <c r="Q13" s="18"/>
      <c r="R13" s="18"/>
      <c r="S13" s="48"/>
      <c r="T13" s="18"/>
      <c r="U13" s="18"/>
      <c r="V13" s="48">
        <v>-16</v>
      </c>
      <c r="W13" s="18">
        <v>-131.96</v>
      </c>
      <c r="X13" s="18">
        <v>0</v>
      </c>
      <c r="Y13" s="48"/>
      <c r="Z13" s="18"/>
      <c r="AA13" s="18"/>
      <c r="AB13" s="48"/>
      <c r="AC13" s="18"/>
      <c r="AD13" s="18"/>
      <c r="AE13" s="48"/>
      <c r="AF13" s="18"/>
      <c r="AG13" s="18"/>
      <c r="AH13" s="48"/>
      <c r="AI13" s="18"/>
      <c r="AJ13" s="18"/>
      <c r="AK13" s="48"/>
      <c r="AL13" s="18"/>
      <c r="AM13" s="48"/>
      <c r="AN13" s="18"/>
      <c r="AO13" s="18"/>
      <c r="AP13" s="48">
        <v>0</v>
      </c>
      <c r="AQ13" s="18">
        <v>0</v>
      </c>
      <c r="AU13" s="49" t="s">
        <v>1250</v>
      </c>
      <c r="AV13" s="50">
        <f t="shared" si="0"/>
        <v>181.83</v>
      </c>
    </row>
    <row r="14" spans="1:48" ht="15" customHeight="1">
      <c r="A14" s="45" t="s">
        <v>2057</v>
      </c>
      <c r="B14" s="25" t="s">
        <v>2058</v>
      </c>
      <c r="C14" s="25" t="s">
        <v>24</v>
      </c>
      <c r="D14" s="25" t="s">
        <v>2037</v>
      </c>
      <c r="E14" s="28" t="s">
        <v>2041</v>
      </c>
      <c r="F14" s="28"/>
      <c r="G14" s="25" t="s">
        <v>2032</v>
      </c>
      <c r="H14" s="25" t="s">
        <v>2033</v>
      </c>
      <c r="I14" s="48">
        <v>9.9</v>
      </c>
      <c r="J14" s="18">
        <v>461.46</v>
      </c>
      <c r="K14" s="48"/>
      <c r="L14" s="18"/>
      <c r="M14" s="18"/>
      <c r="N14" s="48">
        <v>-0.92</v>
      </c>
      <c r="O14" s="18">
        <v>-42.89</v>
      </c>
      <c r="P14" s="48"/>
      <c r="Q14" s="18"/>
      <c r="R14" s="18"/>
      <c r="S14" s="48">
        <v>-0.15</v>
      </c>
      <c r="T14" s="18">
        <v>-6.99</v>
      </c>
      <c r="U14" s="18">
        <v>0</v>
      </c>
      <c r="V14" s="48">
        <v>-2.83</v>
      </c>
      <c r="W14" s="18">
        <v>-131.91</v>
      </c>
      <c r="X14" s="18">
        <v>0</v>
      </c>
      <c r="Y14" s="48"/>
      <c r="Z14" s="18"/>
      <c r="AA14" s="18"/>
      <c r="AB14" s="48"/>
      <c r="AC14" s="18"/>
      <c r="AD14" s="18"/>
      <c r="AE14" s="48"/>
      <c r="AF14" s="18"/>
      <c r="AG14" s="18"/>
      <c r="AH14" s="48"/>
      <c r="AI14" s="18"/>
      <c r="AJ14" s="18"/>
      <c r="AK14" s="48"/>
      <c r="AL14" s="18"/>
      <c r="AM14" s="48"/>
      <c r="AN14" s="18"/>
      <c r="AO14" s="18"/>
      <c r="AP14" s="48">
        <v>6</v>
      </c>
      <c r="AQ14" s="18">
        <v>279.67</v>
      </c>
      <c r="AU14" s="49" t="s">
        <v>2059</v>
      </c>
      <c r="AV14" s="50">
        <f t="shared" si="0"/>
        <v>165.66</v>
      </c>
    </row>
    <row r="15" spans="1:48" ht="15" customHeight="1">
      <c r="A15" s="45" t="s">
        <v>2060</v>
      </c>
      <c r="B15" s="25" t="s">
        <v>2061</v>
      </c>
      <c r="C15" s="25" t="s">
        <v>24</v>
      </c>
      <c r="D15" s="25" t="s">
        <v>2037</v>
      </c>
      <c r="E15" s="28" t="s">
        <v>2041</v>
      </c>
      <c r="F15" s="28"/>
      <c r="G15" s="25" t="s">
        <v>2032</v>
      </c>
      <c r="H15" s="25" t="s">
        <v>2062</v>
      </c>
      <c r="I15" s="48">
        <v>3.5</v>
      </c>
      <c r="J15" s="18">
        <v>122.5</v>
      </c>
      <c r="K15" s="48"/>
      <c r="L15" s="18"/>
      <c r="M15" s="18"/>
      <c r="N15" s="48"/>
      <c r="O15" s="18"/>
      <c r="P15" s="48"/>
      <c r="Q15" s="18"/>
      <c r="R15" s="18"/>
      <c r="S15" s="48"/>
      <c r="T15" s="18"/>
      <c r="U15" s="18"/>
      <c r="V15" s="48">
        <v>-3.5</v>
      </c>
      <c r="W15" s="18">
        <v>-122.5</v>
      </c>
      <c r="X15" s="18">
        <v>0</v>
      </c>
      <c r="Y15" s="48"/>
      <c r="Z15" s="18"/>
      <c r="AA15" s="18"/>
      <c r="AB15" s="48"/>
      <c r="AC15" s="18"/>
      <c r="AD15" s="18"/>
      <c r="AE15" s="48"/>
      <c r="AF15" s="18"/>
      <c r="AG15" s="18"/>
      <c r="AH15" s="48"/>
      <c r="AI15" s="18"/>
      <c r="AJ15" s="18"/>
      <c r="AK15" s="48"/>
      <c r="AL15" s="18"/>
      <c r="AM15" s="48"/>
      <c r="AN15" s="18"/>
      <c r="AO15" s="18"/>
      <c r="AP15" s="48">
        <v>0</v>
      </c>
      <c r="AQ15" s="18">
        <v>0</v>
      </c>
      <c r="AU15" s="49" t="s">
        <v>2063</v>
      </c>
      <c r="AV15" s="50">
        <f t="shared" si="0"/>
        <v>113.25</v>
      </c>
    </row>
    <row r="16" spans="1:48" ht="15" customHeight="1">
      <c r="A16" s="45" t="s">
        <v>2064</v>
      </c>
      <c r="B16" s="25" t="s">
        <v>2065</v>
      </c>
      <c r="C16" s="25" t="s">
        <v>2045</v>
      </c>
      <c r="D16" s="25" t="s">
        <v>2066</v>
      </c>
      <c r="E16" s="28" t="s">
        <v>2047</v>
      </c>
      <c r="F16" s="28"/>
      <c r="G16" s="25" t="s">
        <v>2048</v>
      </c>
      <c r="H16" s="25" t="s">
        <v>2053</v>
      </c>
      <c r="I16" s="48">
        <v>3.06</v>
      </c>
      <c r="J16" s="18">
        <v>111.27</v>
      </c>
      <c r="K16" s="48"/>
      <c r="L16" s="18"/>
      <c r="M16" s="18"/>
      <c r="N16" s="48"/>
      <c r="O16" s="18"/>
      <c r="P16" s="48"/>
      <c r="Q16" s="18"/>
      <c r="R16" s="18"/>
      <c r="S16" s="48"/>
      <c r="T16" s="18"/>
      <c r="U16" s="18"/>
      <c r="V16" s="48">
        <v>-3.06</v>
      </c>
      <c r="W16" s="18">
        <v>-111.27</v>
      </c>
      <c r="X16" s="18">
        <v>0</v>
      </c>
      <c r="Y16" s="48"/>
      <c r="Z16" s="18"/>
      <c r="AA16" s="18"/>
      <c r="AB16" s="48"/>
      <c r="AC16" s="18"/>
      <c r="AD16" s="18"/>
      <c r="AE16" s="48"/>
      <c r="AF16" s="18"/>
      <c r="AG16" s="18"/>
      <c r="AH16" s="48"/>
      <c r="AI16" s="18"/>
      <c r="AJ16" s="18"/>
      <c r="AK16" s="48"/>
      <c r="AL16" s="18"/>
      <c r="AM16" s="48"/>
      <c r="AN16" s="18"/>
      <c r="AO16" s="18"/>
      <c r="AP16" s="48">
        <v>0</v>
      </c>
      <c r="AQ16" s="18">
        <v>0</v>
      </c>
      <c r="AU16" s="49" t="s">
        <v>2067</v>
      </c>
      <c r="AV16" s="50">
        <f t="shared" si="0"/>
        <v>100.66</v>
      </c>
    </row>
    <row r="17" spans="1:48" ht="15" customHeight="1">
      <c r="A17" s="45" t="s">
        <v>2068</v>
      </c>
      <c r="B17" s="25" t="s">
        <v>2069</v>
      </c>
      <c r="C17" s="25" t="s">
        <v>2045</v>
      </c>
      <c r="D17" s="25" t="s">
        <v>2046</v>
      </c>
      <c r="E17" s="28" t="s">
        <v>2047</v>
      </c>
      <c r="F17" s="28"/>
      <c r="G17" s="25" t="s">
        <v>2048</v>
      </c>
      <c r="H17" s="25" t="s">
        <v>2053</v>
      </c>
      <c r="I17" s="48">
        <v>-4.14638E-4</v>
      </c>
      <c r="J17" s="18">
        <v>-0.02</v>
      </c>
      <c r="K17" s="48">
        <v>5</v>
      </c>
      <c r="L17" s="18">
        <v>190</v>
      </c>
      <c r="M17" s="18">
        <v>9.5</v>
      </c>
      <c r="N17" s="48"/>
      <c r="O17" s="18"/>
      <c r="P17" s="48"/>
      <c r="Q17" s="18"/>
      <c r="R17" s="18"/>
      <c r="S17" s="48"/>
      <c r="T17" s="18"/>
      <c r="U17" s="18"/>
      <c r="V17" s="48">
        <v>-2.8995853619999998</v>
      </c>
      <c r="W17" s="18">
        <v>-110.18</v>
      </c>
      <c r="X17" s="18">
        <v>0</v>
      </c>
      <c r="Y17" s="48"/>
      <c r="Z17" s="18"/>
      <c r="AA17" s="18"/>
      <c r="AB17" s="48"/>
      <c r="AC17" s="18"/>
      <c r="AD17" s="18"/>
      <c r="AE17" s="48"/>
      <c r="AF17" s="18"/>
      <c r="AG17" s="18"/>
      <c r="AH17" s="48"/>
      <c r="AI17" s="18"/>
      <c r="AJ17" s="18"/>
      <c r="AK17" s="48"/>
      <c r="AL17" s="18"/>
      <c r="AM17" s="48"/>
      <c r="AN17" s="18"/>
      <c r="AO17" s="18"/>
      <c r="AP17" s="48">
        <v>2.1</v>
      </c>
      <c r="AQ17" s="18">
        <v>79.8</v>
      </c>
      <c r="AU17" s="49" t="s">
        <v>2052</v>
      </c>
      <c r="AV17" s="50">
        <f t="shared" si="0"/>
        <v>69.84</v>
      </c>
    </row>
    <row r="18" spans="1:48" ht="15" customHeight="1">
      <c r="A18" s="45" t="s">
        <v>2070</v>
      </c>
      <c r="B18" s="25" t="s">
        <v>2071</v>
      </c>
      <c r="C18" s="25" t="s">
        <v>24</v>
      </c>
      <c r="D18" s="25" t="s">
        <v>2037</v>
      </c>
      <c r="E18" s="28" t="s">
        <v>2041</v>
      </c>
      <c r="F18" s="28"/>
      <c r="G18" s="25" t="s">
        <v>2032</v>
      </c>
      <c r="H18" s="25" t="s">
        <v>2033</v>
      </c>
      <c r="I18" s="48">
        <v>42</v>
      </c>
      <c r="J18" s="18">
        <v>342.98</v>
      </c>
      <c r="K18" s="48"/>
      <c r="L18" s="18"/>
      <c r="M18" s="18"/>
      <c r="N18" s="48">
        <v>-1.89</v>
      </c>
      <c r="O18" s="18">
        <v>-15.43</v>
      </c>
      <c r="P18" s="48"/>
      <c r="Q18" s="18"/>
      <c r="R18" s="18"/>
      <c r="S18" s="48">
        <v>-0.71</v>
      </c>
      <c r="T18" s="18">
        <v>-5.81</v>
      </c>
      <c r="U18" s="18">
        <v>0</v>
      </c>
      <c r="V18" s="48">
        <v>-13.4</v>
      </c>
      <c r="W18" s="18">
        <v>-109.42</v>
      </c>
      <c r="X18" s="18">
        <v>0</v>
      </c>
      <c r="Y18" s="48"/>
      <c r="Z18" s="18"/>
      <c r="AA18" s="18"/>
      <c r="AB18" s="48"/>
      <c r="AC18" s="18"/>
      <c r="AD18" s="18"/>
      <c r="AE18" s="48"/>
      <c r="AF18" s="18"/>
      <c r="AG18" s="18"/>
      <c r="AH18" s="48"/>
      <c r="AI18" s="18"/>
      <c r="AJ18" s="18"/>
      <c r="AK18" s="48"/>
      <c r="AL18" s="18"/>
      <c r="AM18" s="48"/>
      <c r="AN18" s="18"/>
      <c r="AO18" s="18"/>
      <c r="AP18" s="48">
        <v>26</v>
      </c>
      <c r="AQ18" s="18">
        <v>212.32</v>
      </c>
      <c r="AU18" s="49" t="s">
        <v>2072</v>
      </c>
      <c r="AV18" s="50">
        <f t="shared" si="0"/>
        <v>34.380000000000003</v>
      </c>
    </row>
    <row r="19" spans="1:48" ht="15" customHeight="1">
      <c r="A19" s="45" t="s">
        <v>2073</v>
      </c>
      <c r="B19" s="25" t="s">
        <v>2074</v>
      </c>
      <c r="C19" s="25" t="s">
        <v>24</v>
      </c>
      <c r="D19" s="25" t="s">
        <v>2075</v>
      </c>
      <c r="E19" s="28" t="s">
        <v>2076</v>
      </c>
      <c r="F19" s="28"/>
      <c r="G19" s="25" t="s">
        <v>2047</v>
      </c>
      <c r="H19" s="25" t="s">
        <v>2042</v>
      </c>
      <c r="I19" s="48">
        <v>18</v>
      </c>
      <c r="J19" s="18">
        <v>99</v>
      </c>
      <c r="K19" s="48"/>
      <c r="L19" s="18"/>
      <c r="M19" s="18"/>
      <c r="N19" s="48"/>
      <c r="O19" s="18"/>
      <c r="P19" s="48"/>
      <c r="Q19" s="18"/>
      <c r="R19" s="18"/>
      <c r="S19" s="48"/>
      <c r="T19" s="18"/>
      <c r="U19" s="18"/>
      <c r="V19" s="48">
        <v>-18</v>
      </c>
      <c r="W19" s="18">
        <v>-99</v>
      </c>
      <c r="X19" s="18">
        <v>0</v>
      </c>
      <c r="Y19" s="48"/>
      <c r="Z19" s="18"/>
      <c r="AA19" s="18"/>
      <c r="AB19" s="48"/>
      <c r="AC19" s="18"/>
      <c r="AD19" s="18"/>
      <c r="AE19" s="48"/>
      <c r="AF19" s="18"/>
      <c r="AG19" s="18"/>
      <c r="AH19" s="48"/>
      <c r="AI19" s="18"/>
      <c r="AJ19" s="18"/>
      <c r="AK19" s="48"/>
      <c r="AL19" s="18"/>
      <c r="AM19" s="48"/>
      <c r="AN19" s="18"/>
      <c r="AO19" s="18"/>
      <c r="AP19" s="48">
        <v>0</v>
      </c>
      <c r="AQ19" s="18">
        <v>0</v>
      </c>
      <c r="AU19" s="49" t="s">
        <v>2077</v>
      </c>
      <c r="AV19" s="50">
        <f t="shared" si="0"/>
        <v>24.61</v>
      </c>
    </row>
    <row r="20" spans="1:48" ht="15" customHeight="1">
      <c r="A20" s="45" t="s">
        <v>2078</v>
      </c>
      <c r="B20" s="25" t="s">
        <v>2079</v>
      </c>
      <c r="C20" s="25" t="s">
        <v>635</v>
      </c>
      <c r="D20" s="25" t="s">
        <v>1314</v>
      </c>
      <c r="E20" s="28" t="s">
        <v>2031</v>
      </c>
      <c r="F20" s="28"/>
      <c r="G20" s="25" t="s">
        <v>2032</v>
      </c>
      <c r="H20" s="25" t="s">
        <v>2033</v>
      </c>
      <c r="I20" s="48">
        <v>1.95</v>
      </c>
      <c r="J20" s="18">
        <v>86.04</v>
      </c>
      <c r="K20" s="48"/>
      <c r="L20" s="18"/>
      <c r="M20" s="18"/>
      <c r="N20" s="48"/>
      <c r="O20" s="18"/>
      <c r="P20" s="48"/>
      <c r="Q20" s="18"/>
      <c r="R20" s="18"/>
      <c r="S20" s="48"/>
      <c r="T20" s="18"/>
      <c r="U20" s="18"/>
      <c r="V20" s="48">
        <v>-1.95</v>
      </c>
      <c r="W20" s="18">
        <v>-86.04</v>
      </c>
      <c r="X20" s="18">
        <v>0</v>
      </c>
      <c r="Y20" s="48"/>
      <c r="Z20" s="18"/>
      <c r="AA20" s="18"/>
      <c r="AB20" s="48"/>
      <c r="AC20" s="18"/>
      <c r="AD20" s="18"/>
      <c r="AE20" s="48"/>
      <c r="AF20" s="18"/>
      <c r="AG20" s="18"/>
      <c r="AH20" s="48"/>
      <c r="AI20" s="18"/>
      <c r="AJ20" s="18"/>
      <c r="AK20" s="48"/>
      <c r="AL20" s="18"/>
      <c r="AM20" s="48"/>
      <c r="AN20" s="18"/>
      <c r="AO20" s="18"/>
      <c r="AP20" s="48">
        <v>0</v>
      </c>
      <c r="AQ20" s="18">
        <v>0</v>
      </c>
      <c r="AU20" s="49" t="s">
        <v>1314</v>
      </c>
      <c r="AV20" s="50">
        <f t="shared" si="0"/>
        <v>13.98</v>
      </c>
    </row>
    <row r="21" spans="1:48" ht="15" customHeight="1">
      <c r="A21" s="45" t="s">
        <v>2080</v>
      </c>
      <c r="B21" s="25" t="s">
        <v>2081</v>
      </c>
      <c r="C21" s="25" t="s">
        <v>24</v>
      </c>
      <c r="D21" s="25" t="s">
        <v>2037</v>
      </c>
      <c r="E21" s="28" t="s">
        <v>2041</v>
      </c>
      <c r="F21" s="28"/>
      <c r="G21" s="25" t="s">
        <v>2032</v>
      </c>
      <c r="H21" s="25" t="s">
        <v>2053</v>
      </c>
      <c r="I21" s="48">
        <v>11.9</v>
      </c>
      <c r="J21" s="18">
        <v>298.63</v>
      </c>
      <c r="K21" s="48">
        <v>8.14</v>
      </c>
      <c r="L21" s="18">
        <v>248</v>
      </c>
      <c r="M21" s="18">
        <v>12.4</v>
      </c>
      <c r="N21" s="48">
        <v>-3.72</v>
      </c>
      <c r="O21" s="18">
        <v>-99.39</v>
      </c>
      <c r="P21" s="48">
        <v>-1.48</v>
      </c>
      <c r="Q21" s="18">
        <v>-39.57</v>
      </c>
      <c r="R21" s="18">
        <v>0</v>
      </c>
      <c r="S21" s="48">
        <v>-1.59</v>
      </c>
      <c r="T21" s="18">
        <v>-42.34</v>
      </c>
      <c r="U21" s="18">
        <v>0</v>
      </c>
      <c r="V21" s="48">
        <v>-3.04</v>
      </c>
      <c r="W21" s="18">
        <v>-83.82</v>
      </c>
      <c r="X21" s="18">
        <v>0</v>
      </c>
      <c r="Y21" s="48"/>
      <c r="Z21" s="18"/>
      <c r="AA21" s="18"/>
      <c r="AB21" s="48"/>
      <c r="AC21" s="18"/>
      <c r="AD21" s="18"/>
      <c r="AE21" s="48"/>
      <c r="AF21" s="18"/>
      <c r="AG21" s="18"/>
      <c r="AH21" s="48"/>
      <c r="AI21" s="18"/>
      <c r="AJ21" s="18"/>
      <c r="AK21" s="48"/>
      <c r="AL21" s="18"/>
      <c r="AM21" s="48"/>
      <c r="AN21" s="18"/>
      <c r="AO21" s="18"/>
      <c r="AP21" s="48">
        <v>10.210000000000001</v>
      </c>
      <c r="AQ21" s="18">
        <v>281.51</v>
      </c>
      <c r="AU21" s="49" t="s">
        <v>2066</v>
      </c>
      <c r="AV21" s="50">
        <f t="shared" si="0"/>
        <v>9.4500000000000206</v>
      </c>
    </row>
    <row r="22" spans="1:48" ht="15" customHeight="1">
      <c r="A22" s="45" t="s">
        <v>2082</v>
      </c>
      <c r="B22" s="25" t="s">
        <v>2083</v>
      </c>
      <c r="C22" s="25" t="s">
        <v>24</v>
      </c>
      <c r="D22" s="25" t="s">
        <v>2040</v>
      </c>
      <c r="E22" s="28" t="s">
        <v>2041</v>
      </c>
      <c r="F22" s="28"/>
      <c r="G22" s="25" t="s">
        <v>2032</v>
      </c>
      <c r="H22" s="25" t="s">
        <v>2042</v>
      </c>
      <c r="I22" s="48"/>
      <c r="J22" s="18"/>
      <c r="K22" s="48">
        <v>240</v>
      </c>
      <c r="L22" s="18">
        <v>880</v>
      </c>
      <c r="M22" s="18">
        <v>44</v>
      </c>
      <c r="N22" s="48">
        <v>-67</v>
      </c>
      <c r="O22" s="18">
        <v>-245.66</v>
      </c>
      <c r="P22" s="48"/>
      <c r="Q22" s="18"/>
      <c r="R22" s="18"/>
      <c r="S22" s="48">
        <v>-10</v>
      </c>
      <c r="T22" s="18">
        <v>-36.67</v>
      </c>
      <c r="U22" s="18">
        <v>0</v>
      </c>
      <c r="V22" s="48">
        <v>-22</v>
      </c>
      <c r="W22" s="18">
        <v>-80.67</v>
      </c>
      <c r="X22" s="18">
        <v>0</v>
      </c>
      <c r="Y22" s="48"/>
      <c r="Z22" s="18"/>
      <c r="AA22" s="18"/>
      <c r="AB22" s="48"/>
      <c r="AC22" s="18"/>
      <c r="AD22" s="18"/>
      <c r="AE22" s="48"/>
      <c r="AF22" s="18"/>
      <c r="AG22" s="18"/>
      <c r="AH22" s="48"/>
      <c r="AI22" s="18"/>
      <c r="AJ22" s="18"/>
      <c r="AK22" s="48"/>
      <c r="AL22" s="18"/>
      <c r="AM22" s="48"/>
      <c r="AN22" s="18"/>
      <c r="AO22" s="18"/>
      <c r="AP22" s="48">
        <v>141</v>
      </c>
      <c r="AQ22" s="18">
        <v>517</v>
      </c>
      <c r="AU22" s="49" t="s">
        <v>2084</v>
      </c>
      <c r="AV22" s="50">
        <f t="shared" si="0"/>
        <v>0</v>
      </c>
    </row>
    <row r="23" spans="1:48" ht="15" customHeight="1">
      <c r="A23" s="45" t="s">
        <v>2085</v>
      </c>
      <c r="B23" s="25" t="s">
        <v>2086</v>
      </c>
      <c r="C23" s="25" t="s">
        <v>24</v>
      </c>
      <c r="D23" s="25" t="s">
        <v>2054</v>
      </c>
      <c r="E23" s="28" t="s">
        <v>2041</v>
      </c>
      <c r="F23" s="28"/>
      <c r="G23" s="25" t="s">
        <v>2032</v>
      </c>
      <c r="H23" s="25" t="s">
        <v>2042</v>
      </c>
      <c r="I23" s="48">
        <v>312</v>
      </c>
      <c r="J23" s="18">
        <v>2428.9699999999998</v>
      </c>
      <c r="K23" s="48">
        <v>240</v>
      </c>
      <c r="L23" s="18">
        <v>1850</v>
      </c>
      <c r="M23" s="18">
        <v>92.5</v>
      </c>
      <c r="N23" s="48">
        <v>-99</v>
      </c>
      <c r="O23" s="18">
        <v>-770.56</v>
      </c>
      <c r="P23" s="48"/>
      <c r="Q23" s="18"/>
      <c r="R23" s="18"/>
      <c r="S23" s="48">
        <v>-440</v>
      </c>
      <c r="T23" s="18">
        <v>-3407.74</v>
      </c>
      <c r="U23" s="18">
        <v>0</v>
      </c>
      <c r="V23" s="48">
        <v>-10</v>
      </c>
      <c r="W23" s="18">
        <v>-77.44</v>
      </c>
      <c r="X23" s="18">
        <v>0</v>
      </c>
      <c r="Y23" s="48"/>
      <c r="Z23" s="18"/>
      <c r="AA23" s="18"/>
      <c r="AB23" s="48"/>
      <c r="AC23" s="18"/>
      <c r="AD23" s="18"/>
      <c r="AE23" s="48"/>
      <c r="AF23" s="18"/>
      <c r="AG23" s="18"/>
      <c r="AH23" s="48"/>
      <c r="AI23" s="18"/>
      <c r="AJ23" s="18"/>
      <c r="AK23" s="48"/>
      <c r="AL23" s="18"/>
      <c r="AM23" s="48"/>
      <c r="AN23" s="18"/>
      <c r="AO23" s="18"/>
      <c r="AP23" s="48">
        <v>3</v>
      </c>
      <c r="AQ23" s="18">
        <v>23.23</v>
      </c>
      <c r="AU23" s="49" t="s">
        <v>2087</v>
      </c>
      <c r="AV23" s="50">
        <f t="shared" si="0"/>
        <v>0</v>
      </c>
    </row>
    <row r="24" spans="1:48" ht="15" customHeight="1">
      <c r="A24" s="45" t="s">
        <v>2088</v>
      </c>
      <c r="B24" s="25" t="s">
        <v>2089</v>
      </c>
      <c r="C24" s="25" t="s">
        <v>2045</v>
      </c>
      <c r="D24" s="25" t="s">
        <v>2046</v>
      </c>
      <c r="E24" s="28" t="s">
        <v>2047</v>
      </c>
      <c r="F24" s="28"/>
      <c r="G24" s="25" t="s">
        <v>2048</v>
      </c>
      <c r="H24" s="25" t="s">
        <v>2053</v>
      </c>
      <c r="I24" s="48">
        <v>0</v>
      </c>
      <c r="J24" s="18">
        <v>0</v>
      </c>
      <c r="K24" s="48">
        <v>2.5</v>
      </c>
      <c r="L24" s="18">
        <v>85</v>
      </c>
      <c r="M24" s="18">
        <v>4.25</v>
      </c>
      <c r="N24" s="48"/>
      <c r="O24" s="18"/>
      <c r="P24" s="48"/>
      <c r="Q24" s="18"/>
      <c r="R24" s="18"/>
      <c r="S24" s="48"/>
      <c r="T24" s="18"/>
      <c r="U24" s="18"/>
      <c r="V24" s="48">
        <v>-2.2000000000000002</v>
      </c>
      <c r="W24" s="18">
        <v>-74.8</v>
      </c>
      <c r="X24" s="18">
        <v>0</v>
      </c>
      <c r="Y24" s="48"/>
      <c r="Z24" s="18"/>
      <c r="AA24" s="18"/>
      <c r="AB24" s="48"/>
      <c r="AC24" s="18"/>
      <c r="AD24" s="18"/>
      <c r="AE24" s="48"/>
      <c r="AF24" s="18"/>
      <c r="AG24" s="18"/>
      <c r="AH24" s="48"/>
      <c r="AI24" s="18"/>
      <c r="AJ24" s="18"/>
      <c r="AK24" s="48"/>
      <c r="AL24" s="18"/>
      <c r="AM24" s="48"/>
      <c r="AN24" s="18"/>
      <c r="AO24" s="18"/>
      <c r="AP24" s="48">
        <v>0.3</v>
      </c>
      <c r="AQ24" s="18">
        <v>10.199999999999999</v>
      </c>
      <c r="AU24" s="49" t="s">
        <v>1348</v>
      </c>
      <c r="AV24" s="50">
        <f t="shared" si="0"/>
        <v>0</v>
      </c>
    </row>
    <row r="25" spans="1:48" ht="15" customHeight="1">
      <c r="A25" s="45" t="s">
        <v>2090</v>
      </c>
      <c r="B25" s="25" t="s">
        <v>2091</v>
      </c>
      <c r="C25" s="25" t="s">
        <v>18</v>
      </c>
      <c r="D25" s="25" t="s">
        <v>2092</v>
      </c>
      <c r="E25" s="28" t="s">
        <v>2047</v>
      </c>
      <c r="F25" s="28"/>
      <c r="G25" s="25" t="s">
        <v>2048</v>
      </c>
      <c r="H25" s="25" t="s">
        <v>2042</v>
      </c>
      <c r="I25" s="48">
        <v>0</v>
      </c>
      <c r="J25" s="18">
        <v>0</v>
      </c>
      <c r="K25" s="48">
        <v>4</v>
      </c>
      <c r="L25" s="18">
        <v>104</v>
      </c>
      <c r="M25" s="18">
        <v>5.2</v>
      </c>
      <c r="N25" s="48">
        <v>-1.26</v>
      </c>
      <c r="O25" s="18">
        <v>-32.76</v>
      </c>
      <c r="P25" s="48"/>
      <c r="Q25" s="18"/>
      <c r="R25" s="18"/>
      <c r="S25" s="48">
        <v>-0.09</v>
      </c>
      <c r="T25" s="18">
        <v>-2.34</v>
      </c>
      <c r="U25" s="18">
        <v>0</v>
      </c>
      <c r="V25" s="48">
        <v>-2.65</v>
      </c>
      <c r="W25" s="18">
        <v>-68.900000000000006</v>
      </c>
      <c r="X25" s="18">
        <v>0</v>
      </c>
      <c r="Y25" s="48"/>
      <c r="Z25" s="18"/>
      <c r="AA25" s="18"/>
      <c r="AB25" s="48"/>
      <c r="AC25" s="18"/>
      <c r="AD25" s="18"/>
      <c r="AE25" s="48"/>
      <c r="AF25" s="18"/>
      <c r="AG25" s="18"/>
      <c r="AH25" s="48"/>
      <c r="AI25" s="18"/>
      <c r="AJ25" s="18"/>
      <c r="AK25" s="48"/>
      <c r="AL25" s="18"/>
      <c r="AM25" s="48"/>
      <c r="AN25" s="18"/>
      <c r="AO25" s="18"/>
      <c r="AP25" s="48">
        <v>0</v>
      </c>
      <c r="AQ25" s="18">
        <v>0</v>
      </c>
      <c r="AU25" s="49" t="s">
        <v>483</v>
      </c>
      <c r="AV25" s="50">
        <f t="shared" si="0"/>
        <v>0</v>
      </c>
    </row>
    <row r="26" spans="1:48" ht="15" customHeight="1">
      <c r="A26" s="45" t="s">
        <v>2093</v>
      </c>
      <c r="B26" s="25" t="s">
        <v>2094</v>
      </c>
      <c r="C26" s="25" t="s">
        <v>24</v>
      </c>
      <c r="D26" s="25" t="s">
        <v>2066</v>
      </c>
      <c r="E26" s="28" t="s">
        <v>2041</v>
      </c>
      <c r="F26" s="28"/>
      <c r="G26" s="25" t="s">
        <v>2032</v>
      </c>
      <c r="H26" s="25" t="s">
        <v>2033</v>
      </c>
      <c r="I26" s="48">
        <v>9</v>
      </c>
      <c r="J26" s="18">
        <v>41.47</v>
      </c>
      <c r="K26" s="48">
        <v>38</v>
      </c>
      <c r="L26" s="18">
        <v>192.46</v>
      </c>
      <c r="M26" s="18">
        <v>9.6</v>
      </c>
      <c r="N26" s="48">
        <v>-20</v>
      </c>
      <c r="O26" s="18">
        <v>-94.07</v>
      </c>
      <c r="P26" s="48">
        <v>-6</v>
      </c>
      <c r="Q26" s="18">
        <v>-27.69</v>
      </c>
      <c r="R26" s="18">
        <v>0</v>
      </c>
      <c r="S26" s="48">
        <v>-2.7</v>
      </c>
      <c r="T26" s="18">
        <v>-12.41</v>
      </c>
      <c r="U26" s="18">
        <v>0</v>
      </c>
      <c r="V26" s="48">
        <v>-12.3</v>
      </c>
      <c r="W26" s="18">
        <v>-67.05</v>
      </c>
      <c r="X26" s="18">
        <v>0</v>
      </c>
      <c r="Y26" s="48"/>
      <c r="Z26" s="18"/>
      <c r="AA26" s="18"/>
      <c r="AB26" s="48"/>
      <c r="AC26" s="18"/>
      <c r="AD26" s="18"/>
      <c r="AE26" s="48"/>
      <c r="AF26" s="18"/>
      <c r="AG26" s="18"/>
      <c r="AH26" s="48"/>
      <c r="AI26" s="18"/>
      <c r="AJ26" s="18"/>
      <c r="AK26" s="48"/>
      <c r="AL26" s="18"/>
      <c r="AM26" s="48"/>
      <c r="AN26" s="18"/>
      <c r="AO26" s="18"/>
      <c r="AP26" s="48">
        <v>6</v>
      </c>
      <c r="AQ26" s="18">
        <v>32.71</v>
      </c>
      <c r="AU26" s="49" t="s">
        <v>1373</v>
      </c>
      <c r="AV26" s="50">
        <f t="shared" si="0"/>
        <v>0</v>
      </c>
    </row>
    <row r="27" spans="1:48" ht="15" customHeight="1">
      <c r="A27" s="45" t="s">
        <v>2095</v>
      </c>
      <c r="B27" s="25" t="s">
        <v>2096</v>
      </c>
      <c r="C27" s="25" t="s">
        <v>18</v>
      </c>
      <c r="D27" s="25" t="s">
        <v>174</v>
      </c>
      <c r="E27" s="28" t="s">
        <v>2047</v>
      </c>
      <c r="F27" s="28"/>
      <c r="G27" s="25" t="s">
        <v>2048</v>
      </c>
      <c r="H27" s="25" t="s">
        <v>2053</v>
      </c>
      <c r="I27" s="48">
        <v>6</v>
      </c>
      <c r="J27" s="18">
        <v>21.03</v>
      </c>
      <c r="K27" s="48">
        <v>22</v>
      </c>
      <c r="L27" s="18">
        <v>99.53</v>
      </c>
      <c r="M27" s="18">
        <v>4.9800000000000004</v>
      </c>
      <c r="N27" s="48">
        <v>-14.182499999999999</v>
      </c>
      <c r="O27" s="18">
        <v>-62.44</v>
      </c>
      <c r="P27" s="48"/>
      <c r="Q27" s="18"/>
      <c r="R27" s="18"/>
      <c r="S27" s="48">
        <v>-0.82499999999999996</v>
      </c>
      <c r="T27" s="18">
        <v>-3.67</v>
      </c>
      <c r="U27" s="18">
        <v>0</v>
      </c>
      <c r="V27" s="48">
        <v>-12.9925</v>
      </c>
      <c r="W27" s="18">
        <v>-54.45</v>
      </c>
      <c r="X27" s="18">
        <v>0</v>
      </c>
      <c r="Y27" s="48"/>
      <c r="Z27" s="18"/>
      <c r="AA27" s="18"/>
      <c r="AB27" s="48"/>
      <c r="AC27" s="18"/>
      <c r="AD27" s="18"/>
      <c r="AE27" s="48"/>
      <c r="AF27" s="18"/>
      <c r="AG27" s="18"/>
      <c r="AH27" s="48"/>
      <c r="AI27" s="18"/>
      <c r="AJ27" s="18"/>
      <c r="AK27" s="48"/>
      <c r="AL27" s="18"/>
      <c r="AM27" s="48"/>
      <c r="AN27" s="18"/>
      <c r="AO27" s="18"/>
      <c r="AP27" s="48">
        <v>0</v>
      </c>
      <c r="AQ27" s="18">
        <v>0</v>
      </c>
      <c r="AU27" s="49" t="s">
        <v>2097</v>
      </c>
      <c r="AV27" s="50">
        <f t="shared" si="0"/>
        <v>-0.93</v>
      </c>
    </row>
    <row r="28" spans="1:48" ht="15" customHeight="1">
      <c r="A28" s="45" t="s">
        <v>2098</v>
      </c>
      <c r="B28" s="25" t="s">
        <v>2099</v>
      </c>
      <c r="C28" s="25" t="s">
        <v>24</v>
      </c>
      <c r="D28" s="25" t="s">
        <v>2037</v>
      </c>
      <c r="E28" s="28" t="s">
        <v>2041</v>
      </c>
      <c r="F28" s="28"/>
      <c r="G28" s="25" t="s">
        <v>2032</v>
      </c>
      <c r="H28" s="25" t="s">
        <v>2033</v>
      </c>
      <c r="I28" s="48">
        <v>9.4</v>
      </c>
      <c r="J28" s="18">
        <v>237.53</v>
      </c>
      <c r="K28" s="48"/>
      <c r="L28" s="18"/>
      <c r="M28" s="18"/>
      <c r="N28" s="48">
        <v>-1.74</v>
      </c>
      <c r="O28" s="18">
        <v>-43.96</v>
      </c>
      <c r="P28" s="48"/>
      <c r="Q28" s="18"/>
      <c r="R28" s="18"/>
      <c r="S28" s="48">
        <v>-0.21</v>
      </c>
      <c r="T28" s="18">
        <v>-5.31</v>
      </c>
      <c r="U28" s="18">
        <v>0</v>
      </c>
      <c r="V28" s="48">
        <v>-2.09</v>
      </c>
      <c r="W28" s="18">
        <v>-52.82</v>
      </c>
      <c r="X28" s="18">
        <v>0</v>
      </c>
      <c r="Y28" s="48"/>
      <c r="Z28" s="18"/>
      <c r="AA28" s="18"/>
      <c r="AB28" s="48"/>
      <c r="AC28" s="18"/>
      <c r="AD28" s="18"/>
      <c r="AE28" s="48"/>
      <c r="AF28" s="18"/>
      <c r="AG28" s="18"/>
      <c r="AH28" s="48"/>
      <c r="AI28" s="18"/>
      <c r="AJ28" s="18"/>
      <c r="AK28" s="48"/>
      <c r="AL28" s="18"/>
      <c r="AM28" s="48"/>
      <c r="AN28" s="18"/>
      <c r="AO28" s="18"/>
      <c r="AP28" s="48">
        <v>5.36</v>
      </c>
      <c r="AQ28" s="18">
        <v>135.44</v>
      </c>
      <c r="AU28" s="49" t="s">
        <v>2092</v>
      </c>
      <c r="AV28" s="50">
        <f t="shared" si="0"/>
        <v>-32.5</v>
      </c>
    </row>
    <row r="29" spans="1:48" ht="15" customHeight="1">
      <c r="A29" s="45" t="s">
        <v>2100</v>
      </c>
      <c r="B29" s="25" t="s">
        <v>2101</v>
      </c>
      <c r="C29" s="25" t="s">
        <v>18</v>
      </c>
      <c r="D29" s="25" t="s">
        <v>2092</v>
      </c>
      <c r="E29" s="28" t="s">
        <v>2047</v>
      </c>
      <c r="F29" s="28"/>
      <c r="G29" s="25" t="s">
        <v>2048</v>
      </c>
      <c r="H29" s="25" t="s">
        <v>2042</v>
      </c>
      <c r="I29" s="48">
        <v>0</v>
      </c>
      <c r="J29" s="18">
        <v>0</v>
      </c>
      <c r="K29" s="48">
        <v>17</v>
      </c>
      <c r="L29" s="18">
        <v>51</v>
      </c>
      <c r="M29" s="18">
        <v>2.5499999999999998</v>
      </c>
      <c r="N29" s="48"/>
      <c r="O29" s="18"/>
      <c r="P29" s="48"/>
      <c r="Q29" s="18"/>
      <c r="R29" s="18"/>
      <c r="S29" s="48"/>
      <c r="T29" s="18"/>
      <c r="U29" s="18"/>
      <c r="V29" s="48">
        <v>-17</v>
      </c>
      <c r="W29" s="18">
        <v>-51</v>
      </c>
      <c r="X29" s="18">
        <v>0</v>
      </c>
      <c r="Y29" s="48"/>
      <c r="Z29" s="18"/>
      <c r="AA29" s="18"/>
      <c r="AB29" s="48"/>
      <c r="AC29" s="18"/>
      <c r="AD29" s="18"/>
      <c r="AE29" s="48"/>
      <c r="AF29" s="18"/>
      <c r="AG29" s="18"/>
      <c r="AH29" s="48"/>
      <c r="AI29" s="18"/>
      <c r="AJ29" s="18"/>
      <c r="AK29" s="48"/>
      <c r="AL29" s="18"/>
      <c r="AM29" s="48"/>
      <c r="AN29" s="18"/>
      <c r="AO29" s="18"/>
      <c r="AP29" s="48">
        <v>0</v>
      </c>
      <c r="AQ29" s="18">
        <v>0</v>
      </c>
      <c r="AU29" s="49" t="s">
        <v>1718</v>
      </c>
      <c r="AV29" s="50">
        <f t="shared" si="0"/>
        <v>-50</v>
      </c>
    </row>
    <row r="30" spans="1:48" ht="15" customHeight="1">
      <c r="A30" s="45" t="s">
        <v>2102</v>
      </c>
      <c r="B30" s="25" t="s">
        <v>2103</v>
      </c>
      <c r="C30" s="25" t="s">
        <v>24</v>
      </c>
      <c r="D30" s="25" t="s">
        <v>2040</v>
      </c>
      <c r="E30" s="28" t="s">
        <v>2041</v>
      </c>
      <c r="F30" s="28"/>
      <c r="G30" s="25" t="s">
        <v>2032</v>
      </c>
      <c r="H30" s="25" t="s">
        <v>2042</v>
      </c>
      <c r="I30" s="48"/>
      <c r="J30" s="18"/>
      <c r="K30" s="48">
        <v>360</v>
      </c>
      <c r="L30" s="18">
        <v>2010</v>
      </c>
      <c r="M30" s="18">
        <v>100.5</v>
      </c>
      <c r="N30" s="48">
        <v>-161</v>
      </c>
      <c r="O30" s="18">
        <v>-898.93</v>
      </c>
      <c r="P30" s="48"/>
      <c r="Q30" s="18"/>
      <c r="R30" s="18"/>
      <c r="S30" s="48">
        <v>-11</v>
      </c>
      <c r="T30" s="18">
        <v>-61.41</v>
      </c>
      <c r="U30" s="18">
        <v>0</v>
      </c>
      <c r="V30" s="48">
        <v>-9</v>
      </c>
      <c r="W30" s="18">
        <v>-50.25</v>
      </c>
      <c r="X30" s="18">
        <v>0</v>
      </c>
      <c r="Y30" s="48"/>
      <c r="Z30" s="18"/>
      <c r="AA30" s="18"/>
      <c r="AB30" s="48"/>
      <c r="AC30" s="18"/>
      <c r="AD30" s="18"/>
      <c r="AE30" s="48"/>
      <c r="AF30" s="18"/>
      <c r="AG30" s="18"/>
      <c r="AH30" s="48"/>
      <c r="AI30" s="18"/>
      <c r="AJ30" s="18"/>
      <c r="AK30" s="48"/>
      <c r="AL30" s="18"/>
      <c r="AM30" s="48"/>
      <c r="AN30" s="18"/>
      <c r="AO30" s="18"/>
      <c r="AP30" s="48">
        <v>179</v>
      </c>
      <c r="AQ30" s="18">
        <v>999.41</v>
      </c>
      <c r="AU30" s="49" t="s">
        <v>174</v>
      </c>
      <c r="AV30" s="50">
        <f t="shared" si="0"/>
        <v>-62.4</v>
      </c>
    </row>
    <row r="31" spans="1:48" ht="15" customHeight="1">
      <c r="A31" s="45" t="s">
        <v>2104</v>
      </c>
      <c r="B31" s="25" t="s">
        <v>2105</v>
      </c>
      <c r="C31" s="25" t="s">
        <v>24</v>
      </c>
      <c r="D31" s="25" t="s">
        <v>1718</v>
      </c>
      <c r="E31" s="28" t="s">
        <v>2041</v>
      </c>
      <c r="F31" s="28"/>
      <c r="G31" s="25" t="s">
        <v>2032</v>
      </c>
      <c r="H31" s="25" t="s">
        <v>2033</v>
      </c>
      <c r="I31" s="48">
        <v>5</v>
      </c>
      <c r="J31" s="18">
        <v>500</v>
      </c>
      <c r="K31" s="48">
        <v>5</v>
      </c>
      <c r="L31" s="18">
        <v>500</v>
      </c>
      <c r="M31" s="18">
        <v>25</v>
      </c>
      <c r="N31" s="48"/>
      <c r="O31" s="18"/>
      <c r="P31" s="48"/>
      <c r="Q31" s="18"/>
      <c r="R31" s="18"/>
      <c r="S31" s="48"/>
      <c r="T31" s="18"/>
      <c r="U31" s="18"/>
      <c r="V31" s="48">
        <v>-0.5</v>
      </c>
      <c r="W31" s="18">
        <v>-50</v>
      </c>
      <c r="X31" s="18">
        <v>0</v>
      </c>
      <c r="Y31" s="48"/>
      <c r="Z31" s="18"/>
      <c r="AA31" s="18"/>
      <c r="AB31" s="48"/>
      <c r="AC31" s="18"/>
      <c r="AD31" s="18"/>
      <c r="AE31" s="48"/>
      <c r="AF31" s="18"/>
      <c r="AG31" s="18"/>
      <c r="AH31" s="48"/>
      <c r="AI31" s="18"/>
      <c r="AJ31" s="18"/>
      <c r="AK31" s="48"/>
      <c r="AL31" s="18"/>
      <c r="AM31" s="48"/>
      <c r="AN31" s="18"/>
      <c r="AO31" s="18"/>
      <c r="AP31" s="48">
        <v>9.5</v>
      </c>
      <c r="AQ31" s="18">
        <v>950</v>
      </c>
      <c r="AU31" s="49" t="s">
        <v>2047</v>
      </c>
      <c r="AV31" s="50">
        <f t="shared" si="0"/>
        <v>-89.81</v>
      </c>
    </row>
    <row r="32" spans="1:48" ht="15" customHeight="1">
      <c r="A32" s="45" t="s">
        <v>2106</v>
      </c>
      <c r="B32" s="25" t="s">
        <v>2107</v>
      </c>
      <c r="C32" s="25" t="s">
        <v>635</v>
      </c>
      <c r="D32" s="25" t="s">
        <v>1190</v>
      </c>
      <c r="E32" s="28" t="s">
        <v>2031</v>
      </c>
      <c r="F32" s="28"/>
      <c r="G32" s="25" t="s">
        <v>2032</v>
      </c>
      <c r="H32" s="25" t="s">
        <v>2033</v>
      </c>
      <c r="I32" s="48">
        <v>10.5</v>
      </c>
      <c r="J32" s="18">
        <v>955.5</v>
      </c>
      <c r="K32" s="48">
        <v>6</v>
      </c>
      <c r="L32" s="18">
        <v>569.4</v>
      </c>
      <c r="M32" s="18">
        <v>28.47</v>
      </c>
      <c r="N32" s="48">
        <v>-11.125</v>
      </c>
      <c r="O32" s="18">
        <v>-1100.24</v>
      </c>
      <c r="P32" s="48"/>
      <c r="Q32" s="18"/>
      <c r="R32" s="18"/>
      <c r="S32" s="48">
        <v>-0.25</v>
      </c>
      <c r="T32" s="18">
        <v>-22.74</v>
      </c>
      <c r="U32" s="18">
        <v>0</v>
      </c>
      <c r="V32" s="48">
        <v>-0.625</v>
      </c>
      <c r="W32" s="18">
        <v>-49.01</v>
      </c>
      <c r="X32" s="18">
        <v>0</v>
      </c>
      <c r="Y32" s="48"/>
      <c r="Z32" s="18"/>
      <c r="AA32" s="18"/>
      <c r="AB32" s="48"/>
      <c r="AC32" s="18"/>
      <c r="AD32" s="18"/>
      <c r="AE32" s="48"/>
      <c r="AF32" s="18"/>
      <c r="AG32" s="18"/>
      <c r="AH32" s="48"/>
      <c r="AI32" s="18"/>
      <c r="AJ32" s="18"/>
      <c r="AK32" s="48"/>
      <c r="AL32" s="18"/>
      <c r="AM32" s="48"/>
      <c r="AN32" s="18"/>
      <c r="AO32" s="18"/>
      <c r="AP32" s="48">
        <v>4.5</v>
      </c>
      <c r="AQ32" s="18">
        <v>352.91</v>
      </c>
      <c r="AU32" s="49" t="s">
        <v>2075</v>
      </c>
      <c r="AV32" s="50">
        <f t="shared" si="0"/>
        <v>-99</v>
      </c>
    </row>
    <row r="33" spans="1:48" ht="15" customHeight="1">
      <c r="A33" s="45" t="s">
        <v>2108</v>
      </c>
      <c r="B33" s="25" t="s">
        <v>2109</v>
      </c>
      <c r="C33" s="25" t="s">
        <v>635</v>
      </c>
      <c r="D33" s="25" t="s">
        <v>2059</v>
      </c>
      <c r="E33" s="28" t="s">
        <v>2031</v>
      </c>
      <c r="F33" s="28"/>
      <c r="G33" s="25" t="s">
        <v>2032</v>
      </c>
      <c r="H33" s="25" t="s">
        <v>2033</v>
      </c>
      <c r="I33" s="48">
        <v>2.25</v>
      </c>
      <c r="J33" s="18">
        <v>687</v>
      </c>
      <c r="K33" s="48"/>
      <c r="L33" s="18"/>
      <c r="M33" s="18"/>
      <c r="N33" s="48"/>
      <c r="O33" s="18"/>
      <c r="P33" s="48"/>
      <c r="Q33" s="18"/>
      <c r="R33" s="18"/>
      <c r="S33" s="48"/>
      <c r="T33" s="18"/>
      <c r="U33" s="18"/>
      <c r="V33" s="48">
        <v>-0.15</v>
      </c>
      <c r="W33" s="18">
        <v>-45.8</v>
      </c>
      <c r="X33" s="18">
        <v>0</v>
      </c>
      <c r="Y33" s="48"/>
      <c r="Z33" s="18"/>
      <c r="AA33" s="18"/>
      <c r="AB33" s="48"/>
      <c r="AC33" s="18"/>
      <c r="AD33" s="18"/>
      <c r="AE33" s="48"/>
      <c r="AF33" s="18"/>
      <c r="AG33" s="18"/>
      <c r="AH33" s="48"/>
      <c r="AI33" s="18"/>
      <c r="AJ33" s="18"/>
      <c r="AK33" s="48"/>
      <c r="AL33" s="18"/>
      <c r="AM33" s="48"/>
      <c r="AN33" s="18"/>
      <c r="AO33" s="18"/>
      <c r="AP33" s="48">
        <v>2.1</v>
      </c>
      <c r="AQ33" s="18">
        <v>641.20000000000005</v>
      </c>
      <c r="AU33" s="49" t="s">
        <v>2040</v>
      </c>
      <c r="AV33" s="50">
        <f t="shared" si="0"/>
        <v>-273.17</v>
      </c>
    </row>
    <row r="34" spans="1:48" ht="15" customHeight="1">
      <c r="A34" s="45" t="s">
        <v>2110</v>
      </c>
      <c r="B34" s="25" t="s">
        <v>2111</v>
      </c>
      <c r="C34" s="25" t="s">
        <v>24</v>
      </c>
      <c r="D34" s="25" t="s">
        <v>2054</v>
      </c>
      <c r="E34" s="28" t="s">
        <v>2041</v>
      </c>
      <c r="F34" s="28"/>
      <c r="G34" s="25" t="s">
        <v>2032</v>
      </c>
      <c r="H34" s="25" t="s">
        <v>2042</v>
      </c>
      <c r="I34" s="48">
        <v>258</v>
      </c>
      <c r="J34" s="18">
        <v>2092.66</v>
      </c>
      <c r="K34" s="48"/>
      <c r="L34" s="18"/>
      <c r="M34" s="18"/>
      <c r="N34" s="48">
        <v>-28</v>
      </c>
      <c r="O34" s="18">
        <v>-227.11</v>
      </c>
      <c r="P34" s="48"/>
      <c r="Q34" s="18"/>
      <c r="R34" s="18"/>
      <c r="S34" s="48">
        <v>-121</v>
      </c>
      <c r="T34" s="18">
        <v>-981.44</v>
      </c>
      <c r="U34" s="18">
        <v>0</v>
      </c>
      <c r="V34" s="48">
        <v>-5</v>
      </c>
      <c r="W34" s="18">
        <v>-40.56</v>
      </c>
      <c r="X34" s="18">
        <v>0</v>
      </c>
      <c r="Y34" s="48"/>
      <c r="Z34" s="18"/>
      <c r="AA34" s="18"/>
      <c r="AB34" s="48"/>
      <c r="AC34" s="18"/>
      <c r="AD34" s="18"/>
      <c r="AE34" s="48"/>
      <c r="AF34" s="18"/>
      <c r="AG34" s="18"/>
      <c r="AH34" s="48"/>
      <c r="AI34" s="18"/>
      <c r="AJ34" s="18"/>
      <c r="AK34" s="48"/>
      <c r="AL34" s="18"/>
      <c r="AM34" s="48"/>
      <c r="AN34" s="18"/>
      <c r="AO34" s="18"/>
      <c r="AP34" s="48">
        <v>104</v>
      </c>
      <c r="AQ34" s="18">
        <v>843.55</v>
      </c>
      <c r="AU34" s="49" t="s">
        <v>1190</v>
      </c>
      <c r="AV34" s="50">
        <f t="shared" si="0"/>
        <v>-273.58</v>
      </c>
    </row>
    <row r="35" spans="1:48" ht="15" customHeight="1">
      <c r="A35" s="45" t="s">
        <v>2112</v>
      </c>
      <c r="B35" s="25" t="s">
        <v>2113</v>
      </c>
      <c r="C35" s="25" t="s">
        <v>24</v>
      </c>
      <c r="D35" s="25" t="s">
        <v>2037</v>
      </c>
      <c r="E35" s="28" t="s">
        <v>2041</v>
      </c>
      <c r="F35" s="28"/>
      <c r="G35" s="25" t="s">
        <v>2032</v>
      </c>
      <c r="H35" s="25" t="s">
        <v>2033</v>
      </c>
      <c r="I35" s="48">
        <v>36</v>
      </c>
      <c r="J35" s="18">
        <v>475.39</v>
      </c>
      <c r="K35" s="48">
        <v>50</v>
      </c>
      <c r="L35" s="18">
        <v>646.78</v>
      </c>
      <c r="M35" s="18">
        <v>32.340000000000003</v>
      </c>
      <c r="N35" s="48">
        <v>-38.9</v>
      </c>
      <c r="O35" s="18">
        <v>-512.26</v>
      </c>
      <c r="P35" s="48">
        <v>-1</v>
      </c>
      <c r="Q35" s="18">
        <v>-12.9</v>
      </c>
      <c r="R35" s="18">
        <v>0</v>
      </c>
      <c r="S35" s="48">
        <v>-11.05</v>
      </c>
      <c r="T35" s="18">
        <v>-145.1</v>
      </c>
      <c r="U35" s="18">
        <v>0</v>
      </c>
      <c r="V35" s="48">
        <v>-3.05</v>
      </c>
      <c r="W35" s="18">
        <v>-39.33</v>
      </c>
      <c r="X35" s="18">
        <v>0</v>
      </c>
      <c r="Y35" s="48"/>
      <c r="Z35" s="18"/>
      <c r="AA35" s="18"/>
      <c r="AB35" s="48"/>
      <c r="AC35" s="18"/>
      <c r="AD35" s="18"/>
      <c r="AE35" s="48"/>
      <c r="AF35" s="18"/>
      <c r="AG35" s="18"/>
      <c r="AH35" s="48"/>
      <c r="AI35" s="18"/>
      <c r="AJ35" s="18"/>
      <c r="AK35" s="48"/>
      <c r="AL35" s="18"/>
      <c r="AM35" s="48"/>
      <c r="AN35" s="18"/>
      <c r="AO35" s="18"/>
      <c r="AP35" s="48">
        <v>32</v>
      </c>
      <c r="AQ35" s="18">
        <v>412.58</v>
      </c>
      <c r="AU35" s="49" t="s">
        <v>2046</v>
      </c>
      <c r="AV35" s="50">
        <f t="shared" si="0"/>
        <v>-285.55</v>
      </c>
    </row>
    <row r="36" spans="1:48" ht="15" customHeight="1">
      <c r="A36" s="45" t="s">
        <v>2114</v>
      </c>
      <c r="B36" s="25" t="s">
        <v>2115</v>
      </c>
      <c r="C36" s="25" t="s">
        <v>24</v>
      </c>
      <c r="D36" s="25" t="s">
        <v>2037</v>
      </c>
      <c r="E36" s="28" t="s">
        <v>2041</v>
      </c>
      <c r="F36" s="28"/>
      <c r="G36" s="25" t="s">
        <v>2032</v>
      </c>
      <c r="H36" s="25" t="s">
        <v>2033</v>
      </c>
      <c r="I36" s="48">
        <v>65</v>
      </c>
      <c r="J36" s="18">
        <v>618.33000000000004</v>
      </c>
      <c r="K36" s="48"/>
      <c r="L36" s="18"/>
      <c r="M36" s="18"/>
      <c r="N36" s="48">
        <v>-18.12</v>
      </c>
      <c r="O36" s="18">
        <v>-172.37</v>
      </c>
      <c r="P36" s="48"/>
      <c r="Q36" s="18"/>
      <c r="R36" s="18"/>
      <c r="S36" s="48">
        <v>-5.17</v>
      </c>
      <c r="T36" s="18">
        <v>-49.18</v>
      </c>
      <c r="U36" s="18">
        <v>0</v>
      </c>
      <c r="V36" s="48">
        <v>-3.71</v>
      </c>
      <c r="W36" s="18">
        <v>-35.29</v>
      </c>
      <c r="X36" s="18">
        <v>0</v>
      </c>
      <c r="Y36" s="48"/>
      <c r="Z36" s="18"/>
      <c r="AA36" s="18"/>
      <c r="AB36" s="48"/>
      <c r="AC36" s="18"/>
      <c r="AD36" s="18"/>
      <c r="AE36" s="48"/>
      <c r="AF36" s="18"/>
      <c r="AG36" s="18"/>
      <c r="AH36" s="48"/>
      <c r="AI36" s="18"/>
      <c r="AJ36" s="18"/>
      <c r="AK36" s="48"/>
      <c r="AL36" s="18"/>
      <c r="AM36" s="48"/>
      <c r="AN36" s="18"/>
      <c r="AO36" s="18"/>
      <c r="AP36" s="48">
        <v>38</v>
      </c>
      <c r="AQ36" s="18">
        <v>361.49</v>
      </c>
      <c r="AU36" s="57" t="s">
        <v>1903</v>
      </c>
      <c r="AV36" s="58">
        <f>SUM(AV8:AV35)</f>
        <v>2662.5</v>
      </c>
    </row>
    <row r="37" spans="1:48" ht="15" customHeight="1">
      <c r="A37" s="45" t="s">
        <v>2116</v>
      </c>
      <c r="B37" s="25" t="s">
        <v>2117</v>
      </c>
      <c r="C37" s="25" t="s">
        <v>2045</v>
      </c>
      <c r="D37" s="25" t="s">
        <v>2037</v>
      </c>
      <c r="E37" s="28" t="s">
        <v>2041</v>
      </c>
      <c r="F37" s="28"/>
      <c r="G37" s="25" t="s">
        <v>2032</v>
      </c>
      <c r="H37" s="25" t="s">
        <v>2053</v>
      </c>
      <c r="I37" s="48">
        <v>0</v>
      </c>
      <c r="J37" s="18">
        <v>0</v>
      </c>
      <c r="K37" s="48">
        <v>3</v>
      </c>
      <c r="L37" s="18">
        <v>35</v>
      </c>
      <c r="M37" s="18">
        <v>1.75</v>
      </c>
      <c r="N37" s="48">
        <v>-5.0000000000000001E-3</v>
      </c>
      <c r="O37" s="18">
        <v>-0.05</v>
      </c>
      <c r="P37" s="48">
        <v>-0.01</v>
      </c>
      <c r="Q37" s="18">
        <v>-0.12</v>
      </c>
      <c r="R37" s="18">
        <v>0</v>
      </c>
      <c r="S37" s="48"/>
      <c r="T37" s="18"/>
      <c r="U37" s="18"/>
      <c r="V37" s="48">
        <v>-2.9849999999999999</v>
      </c>
      <c r="W37" s="18">
        <v>-34.83</v>
      </c>
      <c r="X37" s="18">
        <v>0</v>
      </c>
      <c r="Y37" s="48"/>
      <c r="Z37" s="18"/>
      <c r="AA37" s="18"/>
      <c r="AB37" s="48"/>
      <c r="AC37" s="18"/>
      <c r="AD37" s="18"/>
      <c r="AE37" s="48"/>
      <c r="AF37" s="18"/>
      <c r="AG37" s="18"/>
      <c r="AH37" s="48"/>
      <c r="AI37" s="18"/>
      <c r="AJ37" s="18"/>
      <c r="AK37" s="48"/>
      <c r="AL37" s="18"/>
      <c r="AM37" s="48"/>
      <c r="AN37" s="18"/>
      <c r="AO37" s="18"/>
      <c r="AP37" s="48">
        <v>0</v>
      </c>
      <c r="AQ37" s="18">
        <v>0</v>
      </c>
    </row>
    <row r="38" spans="1:48" ht="15" customHeight="1">
      <c r="A38" s="45" t="s">
        <v>2118</v>
      </c>
      <c r="B38" s="25" t="s">
        <v>2119</v>
      </c>
      <c r="C38" s="25" t="s">
        <v>18</v>
      </c>
      <c r="D38" s="25" t="s">
        <v>2034</v>
      </c>
      <c r="E38" s="28" t="s">
        <v>2047</v>
      </c>
      <c r="F38" s="28"/>
      <c r="G38" s="25" t="s">
        <v>2048</v>
      </c>
      <c r="H38" s="25" t="s">
        <v>2042</v>
      </c>
      <c r="I38" s="48">
        <v>3.5</v>
      </c>
      <c r="J38" s="18">
        <v>33.25</v>
      </c>
      <c r="K38" s="48"/>
      <c r="L38" s="18"/>
      <c r="M38" s="18"/>
      <c r="N38" s="48"/>
      <c r="O38" s="18"/>
      <c r="P38" s="48"/>
      <c r="Q38" s="18"/>
      <c r="R38" s="18"/>
      <c r="S38" s="48"/>
      <c r="T38" s="18"/>
      <c r="U38" s="18"/>
      <c r="V38" s="48">
        <v>-3.5</v>
      </c>
      <c r="W38" s="18">
        <v>-33.25</v>
      </c>
      <c r="X38" s="18">
        <v>0</v>
      </c>
      <c r="Y38" s="48"/>
      <c r="Z38" s="18"/>
      <c r="AA38" s="18"/>
      <c r="AB38" s="48"/>
      <c r="AC38" s="18"/>
      <c r="AD38" s="18"/>
      <c r="AE38" s="48"/>
      <c r="AF38" s="18"/>
      <c r="AG38" s="18"/>
      <c r="AH38" s="48"/>
      <c r="AI38" s="18"/>
      <c r="AJ38" s="18"/>
      <c r="AK38" s="48"/>
      <c r="AL38" s="18"/>
      <c r="AM38" s="48"/>
      <c r="AN38" s="18"/>
      <c r="AO38" s="18"/>
      <c r="AP38" s="48">
        <v>0</v>
      </c>
      <c r="AQ38" s="18">
        <v>0</v>
      </c>
    </row>
    <row r="39" spans="1:48" ht="15" customHeight="1">
      <c r="A39" s="45" t="s">
        <v>2120</v>
      </c>
      <c r="B39" s="25" t="s">
        <v>2121</v>
      </c>
      <c r="C39" s="25" t="s">
        <v>635</v>
      </c>
      <c r="D39" s="25" t="s">
        <v>2072</v>
      </c>
      <c r="E39" s="28" t="s">
        <v>2031</v>
      </c>
      <c r="F39" s="28"/>
      <c r="G39" s="25" t="s">
        <v>2032</v>
      </c>
      <c r="H39" s="25" t="s">
        <v>2033</v>
      </c>
      <c r="I39" s="48">
        <v>1.2</v>
      </c>
      <c r="J39" s="18">
        <v>369.87</v>
      </c>
      <c r="K39" s="48"/>
      <c r="L39" s="18"/>
      <c r="M39" s="18"/>
      <c r="N39" s="48"/>
      <c r="O39" s="18"/>
      <c r="P39" s="48"/>
      <c r="Q39" s="18"/>
      <c r="R39" s="18"/>
      <c r="S39" s="48"/>
      <c r="T39" s="18"/>
      <c r="U39" s="18"/>
      <c r="V39" s="48">
        <v>-0.1</v>
      </c>
      <c r="W39" s="18">
        <v>-30.82</v>
      </c>
      <c r="X39" s="18">
        <v>0</v>
      </c>
      <c r="Y39" s="48"/>
      <c r="Z39" s="18"/>
      <c r="AA39" s="18"/>
      <c r="AB39" s="48"/>
      <c r="AC39" s="18"/>
      <c r="AD39" s="18"/>
      <c r="AE39" s="48"/>
      <c r="AF39" s="18"/>
      <c r="AG39" s="18"/>
      <c r="AH39" s="48"/>
      <c r="AI39" s="18"/>
      <c r="AJ39" s="18"/>
      <c r="AK39" s="48"/>
      <c r="AL39" s="18"/>
      <c r="AM39" s="48"/>
      <c r="AN39" s="18"/>
      <c r="AO39" s="18"/>
      <c r="AP39" s="48">
        <v>1.1000000000000001</v>
      </c>
      <c r="AQ39" s="18">
        <v>339.05</v>
      </c>
    </row>
    <row r="40" spans="1:48" ht="15" customHeight="1">
      <c r="A40" s="45" t="s">
        <v>2122</v>
      </c>
      <c r="B40" s="25" t="s">
        <v>2123</v>
      </c>
      <c r="C40" s="25" t="s">
        <v>2045</v>
      </c>
      <c r="D40" s="25" t="s">
        <v>2034</v>
      </c>
      <c r="E40" s="28" t="s">
        <v>2047</v>
      </c>
      <c r="F40" s="28"/>
      <c r="G40" s="25" t="s">
        <v>2048</v>
      </c>
      <c r="H40" s="25" t="s">
        <v>2053</v>
      </c>
      <c r="I40" s="48">
        <v>4</v>
      </c>
      <c r="J40" s="18">
        <v>30.02</v>
      </c>
      <c r="K40" s="48"/>
      <c r="L40" s="18"/>
      <c r="M40" s="18"/>
      <c r="N40" s="48"/>
      <c r="O40" s="18"/>
      <c r="P40" s="48"/>
      <c r="Q40" s="18"/>
      <c r="R40" s="18"/>
      <c r="S40" s="48"/>
      <c r="T40" s="18"/>
      <c r="U40" s="18"/>
      <c r="V40" s="48">
        <v>-4</v>
      </c>
      <c r="W40" s="18">
        <v>-30.02</v>
      </c>
      <c r="X40" s="18">
        <v>0</v>
      </c>
      <c r="Y40" s="48"/>
      <c r="Z40" s="18"/>
      <c r="AA40" s="18"/>
      <c r="AB40" s="48"/>
      <c r="AC40" s="18"/>
      <c r="AD40" s="18"/>
      <c r="AE40" s="48"/>
      <c r="AF40" s="18"/>
      <c r="AG40" s="18"/>
      <c r="AH40" s="48"/>
      <c r="AI40" s="18"/>
      <c r="AJ40" s="18"/>
      <c r="AK40" s="48"/>
      <c r="AL40" s="18"/>
      <c r="AM40" s="48"/>
      <c r="AN40" s="18"/>
      <c r="AO40" s="18"/>
      <c r="AP40" s="48">
        <v>0</v>
      </c>
      <c r="AQ40" s="18">
        <v>0</v>
      </c>
    </row>
    <row r="41" spans="1:48" ht="15" customHeight="1">
      <c r="A41" s="45" t="s">
        <v>2124</v>
      </c>
      <c r="B41" s="25" t="s">
        <v>2125</v>
      </c>
      <c r="C41" s="25" t="s">
        <v>635</v>
      </c>
      <c r="D41" s="25" t="s">
        <v>2097</v>
      </c>
      <c r="E41" s="28" t="s">
        <v>2031</v>
      </c>
      <c r="F41" s="28"/>
      <c r="G41" s="25" t="s">
        <v>2032</v>
      </c>
      <c r="H41" s="25" t="s">
        <v>2042</v>
      </c>
      <c r="I41" s="48">
        <v>81</v>
      </c>
      <c r="J41" s="18">
        <v>1051.75</v>
      </c>
      <c r="K41" s="48">
        <v>48</v>
      </c>
      <c r="L41" s="18">
        <v>624</v>
      </c>
      <c r="M41" s="18">
        <v>31.2</v>
      </c>
      <c r="N41" s="48">
        <v>-40</v>
      </c>
      <c r="O41" s="18">
        <v>-519.53</v>
      </c>
      <c r="P41" s="48"/>
      <c r="Q41" s="18"/>
      <c r="R41" s="18"/>
      <c r="S41" s="48">
        <v>-4</v>
      </c>
      <c r="T41" s="18">
        <v>-51.96</v>
      </c>
      <c r="U41" s="18">
        <v>0</v>
      </c>
      <c r="V41" s="48">
        <v>-2</v>
      </c>
      <c r="W41" s="18">
        <v>-25.99</v>
      </c>
      <c r="X41" s="18">
        <v>0</v>
      </c>
      <c r="Y41" s="48"/>
      <c r="Z41" s="18"/>
      <c r="AA41" s="18"/>
      <c r="AB41" s="48"/>
      <c r="AC41" s="18"/>
      <c r="AD41" s="18"/>
      <c r="AE41" s="48"/>
      <c r="AF41" s="18"/>
      <c r="AG41" s="18"/>
      <c r="AH41" s="48"/>
      <c r="AI41" s="18"/>
      <c r="AJ41" s="18"/>
      <c r="AK41" s="48"/>
      <c r="AL41" s="18"/>
      <c r="AM41" s="48"/>
      <c r="AN41" s="18"/>
      <c r="AO41" s="18"/>
      <c r="AP41" s="48">
        <v>83</v>
      </c>
      <c r="AQ41" s="18">
        <v>1078.27</v>
      </c>
    </row>
    <row r="42" spans="1:48" ht="15" customHeight="1">
      <c r="A42" s="45" t="s">
        <v>2126</v>
      </c>
      <c r="B42" s="25" t="s">
        <v>2127</v>
      </c>
      <c r="C42" s="25" t="s">
        <v>24</v>
      </c>
      <c r="D42" s="25" t="s">
        <v>2054</v>
      </c>
      <c r="E42" s="28" t="s">
        <v>2041</v>
      </c>
      <c r="F42" s="28"/>
      <c r="G42" s="25" t="s">
        <v>2032</v>
      </c>
      <c r="H42" s="25" t="s">
        <v>2042</v>
      </c>
      <c r="I42" s="48">
        <v>92</v>
      </c>
      <c r="J42" s="18">
        <v>192.28</v>
      </c>
      <c r="K42" s="48"/>
      <c r="L42" s="18"/>
      <c r="M42" s="18"/>
      <c r="N42" s="48">
        <v>-1</v>
      </c>
      <c r="O42" s="18">
        <v>-2.09</v>
      </c>
      <c r="P42" s="48"/>
      <c r="Q42" s="18"/>
      <c r="R42" s="18"/>
      <c r="S42" s="48"/>
      <c r="T42" s="18"/>
      <c r="U42" s="18"/>
      <c r="V42" s="48">
        <v>-11</v>
      </c>
      <c r="W42" s="18">
        <v>-22.99</v>
      </c>
      <c r="X42" s="18">
        <v>0</v>
      </c>
      <c r="Y42" s="48"/>
      <c r="Z42" s="18"/>
      <c r="AA42" s="18"/>
      <c r="AB42" s="48"/>
      <c r="AC42" s="18"/>
      <c r="AD42" s="18"/>
      <c r="AE42" s="48"/>
      <c r="AF42" s="18"/>
      <c r="AG42" s="18"/>
      <c r="AH42" s="48"/>
      <c r="AI42" s="18"/>
      <c r="AJ42" s="18"/>
      <c r="AK42" s="48"/>
      <c r="AL42" s="18"/>
      <c r="AM42" s="48"/>
      <c r="AN42" s="18"/>
      <c r="AO42" s="18"/>
      <c r="AP42" s="48">
        <v>80</v>
      </c>
      <c r="AQ42" s="18">
        <v>167.2</v>
      </c>
    </row>
    <row r="43" spans="1:48" ht="15" customHeight="1">
      <c r="A43" s="45" t="s">
        <v>2128</v>
      </c>
      <c r="B43" s="25" t="s">
        <v>2129</v>
      </c>
      <c r="C43" s="25" t="s">
        <v>635</v>
      </c>
      <c r="D43" s="25" t="s">
        <v>1243</v>
      </c>
      <c r="E43" s="28" t="s">
        <v>2031</v>
      </c>
      <c r="F43" s="28"/>
      <c r="G43" s="25" t="s">
        <v>2032</v>
      </c>
      <c r="H43" s="25" t="s">
        <v>2033</v>
      </c>
      <c r="I43" s="48">
        <v>6.15</v>
      </c>
      <c r="J43" s="18">
        <v>938.08</v>
      </c>
      <c r="K43" s="48"/>
      <c r="L43" s="18"/>
      <c r="M43" s="18"/>
      <c r="N43" s="48">
        <v>-2.85</v>
      </c>
      <c r="O43" s="18">
        <v>-434.72</v>
      </c>
      <c r="P43" s="48"/>
      <c r="Q43" s="18"/>
      <c r="R43" s="18"/>
      <c r="S43" s="48">
        <v>-0.15</v>
      </c>
      <c r="T43" s="18">
        <v>-22.88</v>
      </c>
      <c r="U43" s="18">
        <v>0</v>
      </c>
      <c r="V43" s="48">
        <v>-0.15</v>
      </c>
      <c r="W43" s="18">
        <v>-22.88</v>
      </c>
      <c r="X43" s="18">
        <v>0</v>
      </c>
      <c r="Y43" s="48"/>
      <c r="Z43" s="18"/>
      <c r="AA43" s="18"/>
      <c r="AB43" s="48"/>
      <c r="AC43" s="18"/>
      <c r="AD43" s="18"/>
      <c r="AE43" s="48"/>
      <c r="AF43" s="18"/>
      <c r="AG43" s="18"/>
      <c r="AH43" s="48"/>
      <c r="AI43" s="18"/>
      <c r="AJ43" s="18"/>
      <c r="AK43" s="48"/>
      <c r="AL43" s="18"/>
      <c r="AM43" s="48"/>
      <c r="AN43" s="18"/>
      <c r="AO43" s="18"/>
      <c r="AP43" s="48">
        <v>3</v>
      </c>
      <c r="AQ43" s="18">
        <v>457.6</v>
      </c>
    </row>
    <row r="44" spans="1:48" ht="15" customHeight="1">
      <c r="A44" s="45" t="s">
        <v>2130</v>
      </c>
      <c r="B44" s="25" t="s">
        <v>2131</v>
      </c>
      <c r="C44" s="25" t="s">
        <v>635</v>
      </c>
      <c r="D44" s="25" t="s">
        <v>2072</v>
      </c>
      <c r="E44" s="28" t="s">
        <v>2031</v>
      </c>
      <c r="F44" s="28"/>
      <c r="G44" s="25" t="s">
        <v>2032</v>
      </c>
      <c r="H44" s="25" t="s">
        <v>2033</v>
      </c>
      <c r="I44" s="48">
        <v>0.875</v>
      </c>
      <c r="J44" s="18">
        <v>292.5</v>
      </c>
      <c r="K44" s="48"/>
      <c r="L44" s="18"/>
      <c r="M44" s="18"/>
      <c r="N44" s="48">
        <v>-0.06</v>
      </c>
      <c r="O44" s="18">
        <v>-20.059999999999999</v>
      </c>
      <c r="P44" s="48"/>
      <c r="Q44" s="18"/>
      <c r="R44" s="18"/>
      <c r="S44" s="48"/>
      <c r="T44" s="18"/>
      <c r="U44" s="18"/>
      <c r="V44" s="48">
        <v>-6.5000000000000002E-2</v>
      </c>
      <c r="W44" s="18">
        <v>-21.73</v>
      </c>
      <c r="X44" s="18">
        <v>0</v>
      </c>
      <c r="Y44" s="48"/>
      <c r="Z44" s="18"/>
      <c r="AA44" s="18"/>
      <c r="AB44" s="48"/>
      <c r="AC44" s="18"/>
      <c r="AD44" s="18"/>
      <c r="AE44" s="48"/>
      <c r="AF44" s="18"/>
      <c r="AG44" s="18"/>
      <c r="AH44" s="48"/>
      <c r="AI44" s="18"/>
      <c r="AJ44" s="18"/>
      <c r="AK44" s="48"/>
      <c r="AL44" s="18"/>
      <c r="AM44" s="48"/>
      <c r="AN44" s="18"/>
      <c r="AO44" s="18"/>
      <c r="AP44" s="48">
        <v>0.75</v>
      </c>
      <c r="AQ44" s="18">
        <v>250.71</v>
      </c>
    </row>
    <row r="45" spans="1:48" ht="15" customHeight="1">
      <c r="A45" s="45" t="s">
        <v>2132</v>
      </c>
      <c r="B45" s="25" t="s">
        <v>2133</v>
      </c>
      <c r="C45" s="25" t="s">
        <v>18</v>
      </c>
      <c r="D45" s="25" t="s">
        <v>2047</v>
      </c>
      <c r="E45" s="28" t="s">
        <v>2048</v>
      </c>
      <c r="F45" s="28"/>
      <c r="G45" s="25"/>
      <c r="H45" s="25" t="s">
        <v>2053</v>
      </c>
      <c r="I45" s="48">
        <v>2.89</v>
      </c>
      <c r="J45" s="18">
        <v>158.94999999999999</v>
      </c>
      <c r="K45" s="48"/>
      <c r="L45" s="18"/>
      <c r="M45" s="18"/>
      <c r="N45" s="48">
        <v>-7.8260999999999999E-4</v>
      </c>
      <c r="O45" s="18">
        <v>-0.05</v>
      </c>
      <c r="P45" s="48"/>
      <c r="Q45" s="18"/>
      <c r="R45" s="18"/>
      <c r="S45" s="48"/>
      <c r="T45" s="18"/>
      <c r="U45" s="18"/>
      <c r="V45" s="48">
        <v>-0.38921739</v>
      </c>
      <c r="W45" s="18">
        <v>-21.4</v>
      </c>
      <c r="X45" s="18">
        <v>0</v>
      </c>
      <c r="Y45" s="48"/>
      <c r="Z45" s="18"/>
      <c r="AA45" s="18"/>
      <c r="AB45" s="48"/>
      <c r="AC45" s="18"/>
      <c r="AD45" s="18"/>
      <c r="AE45" s="48"/>
      <c r="AF45" s="18"/>
      <c r="AG45" s="18"/>
      <c r="AH45" s="48"/>
      <c r="AI45" s="18"/>
      <c r="AJ45" s="18"/>
      <c r="AK45" s="48"/>
      <c r="AL45" s="18"/>
      <c r="AM45" s="48"/>
      <c r="AN45" s="18"/>
      <c r="AO45" s="18"/>
      <c r="AP45" s="48">
        <v>2.5</v>
      </c>
      <c r="AQ45" s="18">
        <v>137.5</v>
      </c>
    </row>
    <row r="46" spans="1:48" ht="15" customHeight="1">
      <c r="A46" s="45" t="s">
        <v>2134</v>
      </c>
      <c r="B46" s="25" t="s">
        <v>2135</v>
      </c>
      <c r="C46" s="25" t="s">
        <v>635</v>
      </c>
      <c r="D46" s="25" t="s">
        <v>2049</v>
      </c>
      <c r="E46" s="28" t="s">
        <v>2031</v>
      </c>
      <c r="F46" s="28"/>
      <c r="G46" s="25" t="s">
        <v>2032</v>
      </c>
      <c r="H46" s="25" t="s">
        <v>2033</v>
      </c>
      <c r="I46" s="48">
        <v>0.3</v>
      </c>
      <c r="J46" s="18">
        <v>126</v>
      </c>
      <c r="K46" s="48"/>
      <c r="L46" s="18"/>
      <c r="M46" s="18"/>
      <c r="N46" s="48"/>
      <c r="O46" s="18"/>
      <c r="P46" s="48"/>
      <c r="Q46" s="18"/>
      <c r="R46" s="18"/>
      <c r="S46" s="48"/>
      <c r="T46" s="18"/>
      <c r="U46" s="18"/>
      <c r="V46" s="48">
        <v>-0.05</v>
      </c>
      <c r="W46" s="18">
        <v>-21</v>
      </c>
      <c r="X46" s="18">
        <v>0</v>
      </c>
      <c r="Y46" s="48"/>
      <c r="Z46" s="18"/>
      <c r="AA46" s="18"/>
      <c r="AB46" s="48"/>
      <c r="AC46" s="18"/>
      <c r="AD46" s="18"/>
      <c r="AE46" s="48"/>
      <c r="AF46" s="18"/>
      <c r="AG46" s="18"/>
      <c r="AH46" s="48"/>
      <c r="AI46" s="18"/>
      <c r="AJ46" s="18"/>
      <c r="AK46" s="48"/>
      <c r="AL46" s="18"/>
      <c r="AM46" s="48"/>
      <c r="AN46" s="18"/>
      <c r="AO46" s="18"/>
      <c r="AP46" s="48">
        <v>0.25</v>
      </c>
      <c r="AQ46" s="18">
        <v>105</v>
      </c>
    </row>
    <row r="47" spans="1:48" ht="15" customHeight="1">
      <c r="A47" s="45" t="s">
        <v>2136</v>
      </c>
      <c r="B47" s="25" t="s">
        <v>2137</v>
      </c>
      <c r="C47" s="25" t="s">
        <v>2045</v>
      </c>
      <c r="D47" s="25" t="s">
        <v>2037</v>
      </c>
      <c r="E47" s="28" t="s">
        <v>2041</v>
      </c>
      <c r="F47" s="28"/>
      <c r="G47" s="25" t="s">
        <v>2032</v>
      </c>
      <c r="H47" s="25" t="s">
        <v>2053</v>
      </c>
      <c r="I47" s="48">
        <v>9</v>
      </c>
      <c r="J47" s="18">
        <v>392.55</v>
      </c>
      <c r="K47" s="48">
        <v>4</v>
      </c>
      <c r="L47" s="18">
        <v>176</v>
      </c>
      <c r="M47" s="18">
        <v>8.8000000000000007</v>
      </c>
      <c r="N47" s="48">
        <v>-1.425</v>
      </c>
      <c r="O47" s="18">
        <v>-62.18</v>
      </c>
      <c r="P47" s="48">
        <v>-1.32</v>
      </c>
      <c r="Q47" s="18">
        <v>-57.57</v>
      </c>
      <c r="R47" s="18">
        <v>0</v>
      </c>
      <c r="S47" s="48">
        <v>-2.5000000000000001E-2</v>
      </c>
      <c r="T47" s="18">
        <v>-1.1000000000000001</v>
      </c>
      <c r="U47" s="18">
        <v>0</v>
      </c>
      <c r="V47" s="48">
        <v>-0.43</v>
      </c>
      <c r="W47" s="18">
        <v>-18.82</v>
      </c>
      <c r="X47" s="18">
        <v>0</v>
      </c>
      <c r="Y47" s="48"/>
      <c r="Z47" s="18"/>
      <c r="AA47" s="18"/>
      <c r="AB47" s="48"/>
      <c r="AC47" s="18"/>
      <c r="AD47" s="18"/>
      <c r="AE47" s="48"/>
      <c r="AF47" s="18"/>
      <c r="AG47" s="18"/>
      <c r="AH47" s="48"/>
      <c r="AI47" s="18"/>
      <c r="AJ47" s="18"/>
      <c r="AK47" s="48"/>
      <c r="AL47" s="18"/>
      <c r="AM47" s="48"/>
      <c r="AN47" s="18"/>
      <c r="AO47" s="18"/>
      <c r="AP47" s="48">
        <v>9.8000000000000007</v>
      </c>
      <c r="AQ47" s="18">
        <v>428.88</v>
      </c>
    </row>
    <row r="48" spans="1:48" ht="15" customHeight="1">
      <c r="A48" s="45" t="s">
        <v>2138</v>
      </c>
      <c r="B48" s="25" t="s">
        <v>2139</v>
      </c>
      <c r="C48" s="25" t="s">
        <v>24</v>
      </c>
      <c r="D48" s="25" t="s">
        <v>2040</v>
      </c>
      <c r="E48" s="28" t="s">
        <v>2041</v>
      </c>
      <c r="F48" s="28"/>
      <c r="G48" s="25" t="s">
        <v>2032</v>
      </c>
      <c r="H48" s="25" t="s">
        <v>2033</v>
      </c>
      <c r="I48" s="48">
        <v>1.26</v>
      </c>
      <c r="J48" s="18">
        <v>189</v>
      </c>
      <c r="K48" s="48"/>
      <c r="L48" s="18"/>
      <c r="M48" s="18"/>
      <c r="N48" s="48">
        <v>-0.39</v>
      </c>
      <c r="O48" s="18">
        <v>-58.5</v>
      </c>
      <c r="P48" s="48"/>
      <c r="Q48" s="18"/>
      <c r="R48" s="18"/>
      <c r="S48" s="48"/>
      <c r="T48" s="18"/>
      <c r="U48" s="18"/>
      <c r="V48" s="48">
        <v>-0.12</v>
      </c>
      <c r="W48" s="18">
        <v>-18</v>
      </c>
      <c r="X48" s="18">
        <v>0</v>
      </c>
      <c r="Y48" s="48"/>
      <c r="Z48" s="18"/>
      <c r="AA48" s="18"/>
      <c r="AB48" s="48"/>
      <c r="AC48" s="18"/>
      <c r="AD48" s="18"/>
      <c r="AE48" s="48"/>
      <c r="AF48" s="18"/>
      <c r="AG48" s="18"/>
      <c r="AH48" s="48"/>
      <c r="AI48" s="18"/>
      <c r="AJ48" s="18"/>
      <c r="AK48" s="48"/>
      <c r="AL48" s="18"/>
      <c r="AM48" s="48"/>
      <c r="AN48" s="18"/>
      <c r="AO48" s="18"/>
      <c r="AP48" s="48">
        <v>0.75</v>
      </c>
      <c r="AQ48" s="18">
        <v>112.5</v>
      </c>
    </row>
    <row r="49" spans="1:43" ht="15" customHeight="1">
      <c r="A49" s="45" t="s">
        <v>2140</v>
      </c>
      <c r="B49" s="25" t="s">
        <v>2141</v>
      </c>
      <c r="C49" s="25" t="s">
        <v>635</v>
      </c>
      <c r="D49" s="25" t="s">
        <v>2077</v>
      </c>
      <c r="E49" s="28" t="s">
        <v>2031</v>
      </c>
      <c r="F49" s="28"/>
      <c r="G49" s="25" t="s">
        <v>2032</v>
      </c>
      <c r="H49" s="25" t="s">
        <v>2033</v>
      </c>
      <c r="I49" s="48">
        <v>0.6</v>
      </c>
      <c r="J49" s="18">
        <v>266.67</v>
      </c>
      <c r="K49" s="48">
        <v>0.75</v>
      </c>
      <c r="L49" s="18">
        <v>135.19999999999999</v>
      </c>
      <c r="M49" s="18">
        <v>6.76</v>
      </c>
      <c r="N49" s="48"/>
      <c r="O49" s="18"/>
      <c r="P49" s="48"/>
      <c r="Q49" s="18"/>
      <c r="R49" s="18"/>
      <c r="S49" s="48"/>
      <c r="T49" s="18"/>
      <c r="U49" s="18"/>
      <c r="V49" s="48">
        <v>-0.05</v>
      </c>
      <c r="W49" s="18">
        <v>-14.88</v>
      </c>
      <c r="X49" s="18">
        <v>0</v>
      </c>
      <c r="Y49" s="48"/>
      <c r="Z49" s="18"/>
      <c r="AA49" s="18"/>
      <c r="AB49" s="48"/>
      <c r="AC49" s="18"/>
      <c r="AD49" s="18"/>
      <c r="AE49" s="48"/>
      <c r="AF49" s="18"/>
      <c r="AG49" s="18"/>
      <c r="AH49" s="48"/>
      <c r="AI49" s="18"/>
      <c r="AJ49" s="18"/>
      <c r="AK49" s="48"/>
      <c r="AL49" s="18"/>
      <c r="AM49" s="48"/>
      <c r="AN49" s="18"/>
      <c r="AO49" s="18"/>
      <c r="AP49" s="48">
        <v>1.3</v>
      </c>
      <c r="AQ49" s="18">
        <v>386.99</v>
      </c>
    </row>
    <row r="50" spans="1:43" ht="15" customHeight="1">
      <c r="A50" s="45" t="s">
        <v>2142</v>
      </c>
      <c r="B50" s="25" t="s">
        <v>2143</v>
      </c>
      <c r="C50" s="25" t="s">
        <v>18</v>
      </c>
      <c r="D50" s="25" t="s">
        <v>2034</v>
      </c>
      <c r="E50" s="28" t="s">
        <v>2047</v>
      </c>
      <c r="F50" s="28"/>
      <c r="G50" s="25" t="s">
        <v>2048</v>
      </c>
      <c r="H50" s="25" t="s">
        <v>2053</v>
      </c>
      <c r="I50" s="48">
        <v>8</v>
      </c>
      <c r="J50" s="18">
        <v>47.61</v>
      </c>
      <c r="K50" s="48">
        <v>63.4</v>
      </c>
      <c r="L50" s="18">
        <v>377.39</v>
      </c>
      <c r="M50" s="18">
        <v>18.87</v>
      </c>
      <c r="N50" s="48">
        <v>-48.4</v>
      </c>
      <c r="O50" s="18">
        <v>-288.10000000000002</v>
      </c>
      <c r="P50" s="48"/>
      <c r="Q50" s="18"/>
      <c r="R50" s="18"/>
      <c r="S50" s="48">
        <v>-4.5250000000000004</v>
      </c>
      <c r="T50" s="18">
        <v>-26.93</v>
      </c>
      <c r="U50" s="18">
        <v>0</v>
      </c>
      <c r="V50" s="48">
        <v>-2.4750000000000001</v>
      </c>
      <c r="W50" s="18">
        <v>-14.73</v>
      </c>
      <c r="X50" s="18">
        <v>0</v>
      </c>
      <c r="Y50" s="48"/>
      <c r="Z50" s="18"/>
      <c r="AA50" s="18"/>
      <c r="AB50" s="48"/>
      <c r="AC50" s="18"/>
      <c r="AD50" s="18"/>
      <c r="AE50" s="48"/>
      <c r="AF50" s="18"/>
      <c r="AG50" s="18"/>
      <c r="AH50" s="48"/>
      <c r="AI50" s="18"/>
      <c r="AJ50" s="18"/>
      <c r="AK50" s="48"/>
      <c r="AL50" s="18"/>
      <c r="AM50" s="48"/>
      <c r="AN50" s="18"/>
      <c r="AO50" s="18"/>
      <c r="AP50" s="48">
        <v>16</v>
      </c>
      <c r="AQ50" s="18">
        <v>95.24</v>
      </c>
    </row>
    <row r="51" spans="1:43" ht="15" customHeight="1">
      <c r="A51" s="45" t="s">
        <v>2144</v>
      </c>
      <c r="B51" s="25" t="s">
        <v>2145</v>
      </c>
      <c r="C51" s="25" t="s">
        <v>18</v>
      </c>
      <c r="D51" s="25" t="s">
        <v>174</v>
      </c>
      <c r="E51" s="28" t="s">
        <v>2047</v>
      </c>
      <c r="F51" s="28"/>
      <c r="G51" s="25" t="s">
        <v>2048</v>
      </c>
      <c r="H51" s="25" t="s">
        <v>2053</v>
      </c>
      <c r="I51" s="48">
        <v>0.90700000000000003</v>
      </c>
      <c r="J51" s="18">
        <v>14.7</v>
      </c>
      <c r="K51" s="48"/>
      <c r="L51" s="18"/>
      <c r="M51" s="18"/>
      <c r="N51" s="48"/>
      <c r="O51" s="18"/>
      <c r="P51" s="48"/>
      <c r="Q51" s="18"/>
      <c r="R51" s="18"/>
      <c r="S51" s="48"/>
      <c r="T51" s="18"/>
      <c r="U51" s="18"/>
      <c r="V51" s="48">
        <v>-0.90700000000000003</v>
      </c>
      <c r="W51" s="18">
        <v>-14.7</v>
      </c>
      <c r="X51" s="18">
        <v>0</v>
      </c>
      <c r="Y51" s="48"/>
      <c r="Z51" s="18"/>
      <c r="AA51" s="18"/>
      <c r="AB51" s="48"/>
      <c r="AC51" s="18"/>
      <c r="AD51" s="18"/>
      <c r="AE51" s="48"/>
      <c r="AF51" s="18"/>
      <c r="AG51" s="18"/>
      <c r="AH51" s="48"/>
      <c r="AI51" s="18"/>
      <c r="AJ51" s="18"/>
      <c r="AK51" s="48"/>
      <c r="AL51" s="18"/>
      <c r="AM51" s="48"/>
      <c r="AN51" s="18"/>
      <c r="AO51" s="18"/>
      <c r="AP51" s="48">
        <v>0</v>
      </c>
      <c r="AQ51" s="18">
        <v>0</v>
      </c>
    </row>
    <row r="52" spans="1:43" ht="15" customHeight="1">
      <c r="A52" s="45" t="s">
        <v>2146</v>
      </c>
      <c r="B52" s="25" t="s">
        <v>2147</v>
      </c>
      <c r="C52" s="25" t="s">
        <v>635</v>
      </c>
      <c r="D52" s="25" t="s">
        <v>1314</v>
      </c>
      <c r="E52" s="28" t="s">
        <v>2031</v>
      </c>
      <c r="F52" s="28"/>
      <c r="G52" s="25" t="s">
        <v>2032</v>
      </c>
      <c r="H52" s="25" t="s">
        <v>2033</v>
      </c>
      <c r="I52" s="48">
        <v>8.25</v>
      </c>
      <c r="J52" s="18">
        <v>778.22</v>
      </c>
      <c r="K52" s="48"/>
      <c r="L52" s="18"/>
      <c r="M52" s="18"/>
      <c r="N52" s="48">
        <v>-0.6</v>
      </c>
      <c r="O52" s="18">
        <v>-56.6</v>
      </c>
      <c r="P52" s="48"/>
      <c r="Q52" s="18"/>
      <c r="R52" s="18"/>
      <c r="S52" s="48"/>
      <c r="T52" s="18"/>
      <c r="U52" s="18"/>
      <c r="V52" s="48">
        <v>-0.15</v>
      </c>
      <c r="W52" s="18">
        <v>-14.15</v>
      </c>
      <c r="X52" s="18">
        <v>0</v>
      </c>
      <c r="Y52" s="48"/>
      <c r="Z52" s="18"/>
      <c r="AA52" s="18"/>
      <c r="AB52" s="48"/>
      <c r="AC52" s="18"/>
      <c r="AD52" s="18"/>
      <c r="AE52" s="48"/>
      <c r="AF52" s="18"/>
      <c r="AG52" s="18"/>
      <c r="AH52" s="48"/>
      <c r="AI52" s="18"/>
      <c r="AJ52" s="18"/>
      <c r="AK52" s="48"/>
      <c r="AL52" s="18"/>
      <c r="AM52" s="48"/>
      <c r="AN52" s="18"/>
      <c r="AO52" s="18"/>
      <c r="AP52" s="48">
        <v>7.5</v>
      </c>
      <c r="AQ52" s="18">
        <v>707.47</v>
      </c>
    </row>
    <row r="53" spans="1:43" ht="15" customHeight="1">
      <c r="A53" s="45" t="s">
        <v>2148</v>
      </c>
      <c r="B53" s="25" t="s">
        <v>2149</v>
      </c>
      <c r="C53" s="25" t="s">
        <v>18</v>
      </c>
      <c r="D53" s="25" t="s">
        <v>2092</v>
      </c>
      <c r="E53" s="28" t="s">
        <v>2047</v>
      </c>
      <c r="F53" s="28"/>
      <c r="G53" s="25" t="s">
        <v>2048</v>
      </c>
      <c r="H53" s="25" t="s">
        <v>2053</v>
      </c>
      <c r="I53" s="48">
        <v>0</v>
      </c>
      <c r="J53" s="18">
        <v>0</v>
      </c>
      <c r="K53" s="48">
        <v>1.7</v>
      </c>
      <c r="L53" s="18">
        <v>71.400000000000006</v>
      </c>
      <c r="M53" s="18">
        <v>3.57</v>
      </c>
      <c r="N53" s="48">
        <v>-0.67826086799999996</v>
      </c>
      <c r="O53" s="18">
        <v>-28.49</v>
      </c>
      <c r="P53" s="48"/>
      <c r="Q53" s="18"/>
      <c r="R53" s="18"/>
      <c r="S53" s="48"/>
      <c r="T53" s="18"/>
      <c r="U53" s="18"/>
      <c r="V53" s="48">
        <v>-0.32173913199999998</v>
      </c>
      <c r="W53" s="18">
        <v>-13.51</v>
      </c>
      <c r="X53" s="18">
        <v>0</v>
      </c>
      <c r="Y53" s="48"/>
      <c r="Z53" s="18"/>
      <c r="AA53" s="18"/>
      <c r="AB53" s="48"/>
      <c r="AC53" s="18"/>
      <c r="AD53" s="18"/>
      <c r="AE53" s="48"/>
      <c r="AF53" s="18"/>
      <c r="AG53" s="18"/>
      <c r="AH53" s="48"/>
      <c r="AI53" s="18"/>
      <c r="AJ53" s="18"/>
      <c r="AK53" s="48"/>
      <c r="AL53" s="18"/>
      <c r="AM53" s="48"/>
      <c r="AN53" s="18"/>
      <c r="AO53" s="18"/>
      <c r="AP53" s="48">
        <v>0.7</v>
      </c>
      <c r="AQ53" s="18">
        <v>29.4</v>
      </c>
    </row>
    <row r="54" spans="1:43" ht="15" customHeight="1">
      <c r="A54" s="45" t="s">
        <v>2150</v>
      </c>
      <c r="B54" s="25" t="s">
        <v>2151</v>
      </c>
      <c r="C54" s="25" t="s">
        <v>24</v>
      </c>
      <c r="D54" s="25" t="s">
        <v>2037</v>
      </c>
      <c r="E54" s="28" t="s">
        <v>2041</v>
      </c>
      <c r="F54" s="28"/>
      <c r="G54" s="25" t="s">
        <v>2032</v>
      </c>
      <c r="H54" s="25" t="s">
        <v>2053</v>
      </c>
      <c r="I54" s="48">
        <v>1.2</v>
      </c>
      <c r="J54" s="18">
        <v>164.4</v>
      </c>
      <c r="K54" s="48"/>
      <c r="L54" s="18"/>
      <c r="M54" s="18"/>
      <c r="N54" s="48"/>
      <c r="O54" s="18"/>
      <c r="P54" s="48"/>
      <c r="Q54" s="18"/>
      <c r="R54" s="18"/>
      <c r="S54" s="48"/>
      <c r="T54" s="18"/>
      <c r="U54" s="18"/>
      <c r="V54" s="48">
        <v>-0.09</v>
      </c>
      <c r="W54" s="18">
        <v>-12.33</v>
      </c>
      <c r="X54" s="18">
        <v>0</v>
      </c>
      <c r="Y54" s="48"/>
      <c r="Z54" s="18"/>
      <c r="AA54" s="18"/>
      <c r="AB54" s="48"/>
      <c r="AC54" s="18"/>
      <c r="AD54" s="18"/>
      <c r="AE54" s="48"/>
      <c r="AF54" s="18"/>
      <c r="AG54" s="18"/>
      <c r="AH54" s="48"/>
      <c r="AI54" s="18"/>
      <c r="AJ54" s="18"/>
      <c r="AK54" s="48"/>
      <c r="AL54" s="18"/>
      <c r="AM54" s="48"/>
      <c r="AN54" s="18"/>
      <c r="AO54" s="18"/>
      <c r="AP54" s="48">
        <v>1.1100000000000001</v>
      </c>
      <c r="AQ54" s="18">
        <v>152.07</v>
      </c>
    </row>
    <row r="55" spans="1:43" ht="15" customHeight="1">
      <c r="A55" s="45" t="s">
        <v>2152</v>
      </c>
      <c r="B55" s="25" t="s">
        <v>2153</v>
      </c>
      <c r="C55" s="25" t="s">
        <v>635</v>
      </c>
      <c r="D55" s="25" t="s">
        <v>2049</v>
      </c>
      <c r="E55" s="28" t="s">
        <v>2031</v>
      </c>
      <c r="F55" s="28"/>
      <c r="G55" s="25" t="s">
        <v>2032</v>
      </c>
      <c r="H55" s="25" t="s">
        <v>2033</v>
      </c>
      <c r="I55" s="48">
        <v>1.425</v>
      </c>
      <c r="J55" s="18">
        <v>176.7</v>
      </c>
      <c r="K55" s="48"/>
      <c r="L55" s="18"/>
      <c r="M55" s="18"/>
      <c r="N55" s="48"/>
      <c r="O55" s="18"/>
      <c r="P55" s="48"/>
      <c r="Q55" s="18"/>
      <c r="R55" s="18"/>
      <c r="S55" s="48"/>
      <c r="T55" s="18"/>
      <c r="U55" s="18"/>
      <c r="V55" s="48">
        <v>-9.5000000000000001E-2</v>
      </c>
      <c r="W55" s="18">
        <v>-11.78</v>
      </c>
      <c r="X55" s="18">
        <v>0</v>
      </c>
      <c r="Y55" s="48"/>
      <c r="Z55" s="18"/>
      <c r="AA55" s="18"/>
      <c r="AB55" s="48"/>
      <c r="AC55" s="18"/>
      <c r="AD55" s="18"/>
      <c r="AE55" s="48"/>
      <c r="AF55" s="18"/>
      <c r="AG55" s="18"/>
      <c r="AH55" s="48"/>
      <c r="AI55" s="18"/>
      <c r="AJ55" s="18"/>
      <c r="AK55" s="48"/>
      <c r="AL55" s="18"/>
      <c r="AM55" s="48"/>
      <c r="AN55" s="18"/>
      <c r="AO55" s="18"/>
      <c r="AP55" s="48">
        <v>1.33</v>
      </c>
      <c r="AQ55" s="18">
        <v>164.92</v>
      </c>
    </row>
    <row r="56" spans="1:43" ht="15" customHeight="1">
      <c r="A56" s="45" t="s">
        <v>2154</v>
      </c>
      <c r="B56" s="25" t="s">
        <v>2155</v>
      </c>
      <c r="C56" s="25" t="s">
        <v>24</v>
      </c>
      <c r="D56" s="25" t="s">
        <v>2037</v>
      </c>
      <c r="E56" s="28" t="s">
        <v>2041</v>
      </c>
      <c r="F56" s="28"/>
      <c r="G56" s="25" t="s">
        <v>2032</v>
      </c>
      <c r="H56" s="25" t="s">
        <v>2033</v>
      </c>
      <c r="I56" s="48">
        <v>3</v>
      </c>
      <c r="J56" s="18">
        <v>12.51</v>
      </c>
      <c r="K56" s="48"/>
      <c r="L56" s="18"/>
      <c r="M56" s="18"/>
      <c r="N56" s="48">
        <v>-0.28000000000000003</v>
      </c>
      <c r="O56" s="18">
        <v>-1.1599999999999999</v>
      </c>
      <c r="P56" s="48"/>
      <c r="Q56" s="18"/>
      <c r="R56" s="18"/>
      <c r="S56" s="48"/>
      <c r="T56" s="18"/>
      <c r="U56" s="18"/>
      <c r="V56" s="48">
        <v>-2.72</v>
      </c>
      <c r="W56" s="18">
        <v>-11.35</v>
      </c>
      <c r="X56" s="18">
        <v>0</v>
      </c>
      <c r="Y56" s="48"/>
      <c r="Z56" s="18"/>
      <c r="AA56" s="18"/>
      <c r="AB56" s="48"/>
      <c r="AC56" s="18"/>
      <c r="AD56" s="18"/>
      <c r="AE56" s="48"/>
      <c r="AF56" s="18"/>
      <c r="AG56" s="18"/>
      <c r="AH56" s="48"/>
      <c r="AI56" s="18"/>
      <c r="AJ56" s="18"/>
      <c r="AK56" s="48"/>
      <c r="AL56" s="18"/>
      <c r="AM56" s="48"/>
      <c r="AN56" s="18"/>
      <c r="AO56" s="18"/>
      <c r="AP56" s="48">
        <v>0</v>
      </c>
      <c r="AQ56" s="18">
        <v>0</v>
      </c>
    </row>
    <row r="57" spans="1:43" ht="15" customHeight="1">
      <c r="A57" s="45" t="s">
        <v>2156</v>
      </c>
      <c r="B57" s="25" t="s">
        <v>2157</v>
      </c>
      <c r="C57" s="25" t="s">
        <v>24</v>
      </c>
      <c r="D57" s="25" t="s">
        <v>2040</v>
      </c>
      <c r="E57" s="28" t="s">
        <v>2041</v>
      </c>
      <c r="F57" s="28"/>
      <c r="G57" s="25" t="s">
        <v>2032</v>
      </c>
      <c r="H57" s="25" t="s">
        <v>2033</v>
      </c>
      <c r="I57" s="48">
        <v>1.54</v>
      </c>
      <c r="J57" s="18">
        <v>231</v>
      </c>
      <c r="K57" s="48"/>
      <c r="L57" s="18"/>
      <c r="M57" s="18"/>
      <c r="N57" s="48">
        <v>-0.69</v>
      </c>
      <c r="O57" s="18">
        <v>-103.5</v>
      </c>
      <c r="P57" s="48"/>
      <c r="Q57" s="18"/>
      <c r="R57" s="18"/>
      <c r="S57" s="48">
        <v>-0.03</v>
      </c>
      <c r="T57" s="18">
        <v>-4.5</v>
      </c>
      <c r="U57" s="18">
        <v>0</v>
      </c>
      <c r="V57" s="48">
        <v>-7.0000000000000007E-2</v>
      </c>
      <c r="W57" s="18">
        <v>-10.5</v>
      </c>
      <c r="X57" s="18">
        <v>0</v>
      </c>
      <c r="Y57" s="48"/>
      <c r="Z57" s="18"/>
      <c r="AA57" s="18"/>
      <c r="AB57" s="48"/>
      <c r="AC57" s="18"/>
      <c r="AD57" s="18"/>
      <c r="AE57" s="48"/>
      <c r="AF57" s="18"/>
      <c r="AG57" s="18"/>
      <c r="AH57" s="48"/>
      <c r="AI57" s="18"/>
      <c r="AJ57" s="18"/>
      <c r="AK57" s="48"/>
      <c r="AL57" s="18"/>
      <c r="AM57" s="48"/>
      <c r="AN57" s="18"/>
      <c r="AO57" s="18"/>
      <c r="AP57" s="48">
        <v>0.75</v>
      </c>
      <c r="AQ57" s="18">
        <v>112.5</v>
      </c>
    </row>
    <row r="58" spans="1:43" ht="15" customHeight="1">
      <c r="A58" s="45" t="s">
        <v>2158</v>
      </c>
      <c r="B58" s="25" t="s">
        <v>2159</v>
      </c>
      <c r="C58" s="25" t="s">
        <v>635</v>
      </c>
      <c r="D58" s="25" t="s">
        <v>2059</v>
      </c>
      <c r="E58" s="28" t="s">
        <v>2031</v>
      </c>
      <c r="F58" s="28"/>
      <c r="G58" s="25" t="s">
        <v>2032</v>
      </c>
      <c r="H58" s="25" t="s">
        <v>2033</v>
      </c>
      <c r="I58" s="48">
        <v>1.462</v>
      </c>
      <c r="J58" s="18">
        <v>245.62</v>
      </c>
      <c r="K58" s="48"/>
      <c r="L58" s="18"/>
      <c r="M58" s="18"/>
      <c r="N58" s="48"/>
      <c r="O58" s="18"/>
      <c r="P58" s="48"/>
      <c r="Q58" s="18"/>
      <c r="R58" s="18"/>
      <c r="S58" s="48"/>
      <c r="T58" s="18"/>
      <c r="U58" s="18"/>
      <c r="V58" s="48">
        <v>-6.2E-2</v>
      </c>
      <c r="W58" s="18">
        <v>-10.42</v>
      </c>
      <c r="X58" s="18">
        <v>0</v>
      </c>
      <c r="Y58" s="48"/>
      <c r="Z58" s="18"/>
      <c r="AA58" s="18"/>
      <c r="AB58" s="48"/>
      <c r="AC58" s="18"/>
      <c r="AD58" s="18"/>
      <c r="AE58" s="48"/>
      <c r="AF58" s="18"/>
      <c r="AG58" s="18"/>
      <c r="AH58" s="48"/>
      <c r="AI58" s="18"/>
      <c r="AJ58" s="18"/>
      <c r="AK58" s="48"/>
      <c r="AL58" s="18"/>
      <c r="AM58" s="48"/>
      <c r="AN58" s="18"/>
      <c r="AO58" s="18"/>
      <c r="AP58" s="48">
        <v>1.4</v>
      </c>
      <c r="AQ58" s="18">
        <v>235.2</v>
      </c>
    </row>
    <row r="59" spans="1:43" ht="15" customHeight="1">
      <c r="A59" s="45" t="s">
        <v>2160</v>
      </c>
      <c r="B59" s="25" t="s">
        <v>2161</v>
      </c>
      <c r="C59" s="25" t="s">
        <v>635</v>
      </c>
      <c r="D59" s="25" t="s">
        <v>2059</v>
      </c>
      <c r="E59" s="28" t="s">
        <v>2031</v>
      </c>
      <c r="F59" s="28"/>
      <c r="G59" s="25" t="s">
        <v>2032</v>
      </c>
      <c r="H59" s="25" t="s">
        <v>2033</v>
      </c>
      <c r="I59" s="48">
        <v>0.77500000000000002</v>
      </c>
      <c r="J59" s="18">
        <v>298.91000000000003</v>
      </c>
      <c r="K59" s="48"/>
      <c r="L59" s="18"/>
      <c r="M59" s="18"/>
      <c r="N59" s="48"/>
      <c r="O59" s="18"/>
      <c r="P59" s="48"/>
      <c r="Q59" s="18"/>
      <c r="R59" s="18"/>
      <c r="S59" s="48"/>
      <c r="T59" s="18"/>
      <c r="U59" s="18"/>
      <c r="V59" s="48">
        <v>-2.5000000000000001E-2</v>
      </c>
      <c r="W59" s="18">
        <v>-9.65</v>
      </c>
      <c r="X59" s="18">
        <v>0</v>
      </c>
      <c r="Y59" s="48"/>
      <c r="Z59" s="18"/>
      <c r="AA59" s="18"/>
      <c r="AB59" s="48"/>
      <c r="AC59" s="18"/>
      <c r="AD59" s="18"/>
      <c r="AE59" s="48"/>
      <c r="AF59" s="18"/>
      <c r="AG59" s="18"/>
      <c r="AH59" s="48"/>
      <c r="AI59" s="18"/>
      <c r="AJ59" s="18"/>
      <c r="AK59" s="48"/>
      <c r="AL59" s="18"/>
      <c r="AM59" s="48"/>
      <c r="AN59" s="18"/>
      <c r="AO59" s="18"/>
      <c r="AP59" s="48">
        <v>0.75</v>
      </c>
      <c r="AQ59" s="18">
        <v>289.26</v>
      </c>
    </row>
    <row r="60" spans="1:43" ht="15" customHeight="1">
      <c r="A60" s="45" t="s">
        <v>2162</v>
      </c>
      <c r="B60" s="25" t="s">
        <v>2163</v>
      </c>
      <c r="C60" s="25" t="s">
        <v>24</v>
      </c>
      <c r="D60" s="25" t="s">
        <v>2054</v>
      </c>
      <c r="E60" s="28" t="s">
        <v>2041</v>
      </c>
      <c r="F60" s="28"/>
      <c r="G60" s="25" t="s">
        <v>2032</v>
      </c>
      <c r="H60" s="25" t="s">
        <v>2042</v>
      </c>
      <c r="I60" s="48">
        <v>13</v>
      </c>
      <c r="J60" s="18">
        <v>121.91</v>
      </c>
      <c r="K60" s="48">
        <v>24</v>
      </c>
      <c r="L60" s="18">
        <v>224.91</v>
      </c>
      <c r="M60" s="18">
        <v>11.25</v>
      </c>
      <c r="N60" s="48">
        <v>-4</v>
      </c>
      <c r="O60" s="18">
        <v>-37.51</v>
      </c>
      <c r="P60" s="48"/>
      <c r="Q60" s="18"/>
      <c r="R60" s="18"/>
      <c r="S60" s="48">
        <v>-4</v>
      </c>
      <c r="T60" s="18">
        <v>-37.5</v>
      </c>
      <c r="U60" s="18">
        <v>0</v>
      </c>
      <c r="V60" s="48">
        <v>-1</v>
      </c>
      <c r="W60" s="18">
        <v>-9.3699999999999992</v>
      </c>
      <c r="X60" s="18">
        <v>0</v>
      </c>
      <c r="Y60" s="48"/>
      <c r="Z60" s="18"/>
      <c r="AA60" s="18"/>
      <c r="AB60" s="48"/>
      <c r="AC60" s="18"/>
      <c r="AD60" s="18"/>
      <c r="AE60" s="48"/>
      <c r="AF60" s="18"/>
      <c r="AG60" s="18"/>
      <c r="AH60" s="48"/>
      <c r="AI60" s="18"/>
      <c r="AJ60" s="18"/>
      <c r="AK60" s="48"/>
      <c r="AL60" s="18"/>
      <c r="AM60" s="48"/>
      <c r="AN60" s="18"/>
      <c r="AO60" s="18"/>
      <c r="AP60" s="48">
        <v>28</v>
      </c>
      <c r="AQ60" s="18">
        <v>262.44</v>
      </c>
    </row>
    <row r="61" spans="1:43" ht="15" customHeight="1">
      <c r="A61" s="45" t="s">
        <v>2164</v>
      </c>
      <c r="B61" s="25" t="s">
        <v>2165</v>
      </c>
      <c r="C61" s="25" t="s">
        <v>635</v>
      </c>
      <c r="D61" s="25" t="s">
        <v>2059</v>
      </c>
      <c r="E61" s="28" t="s">
        <v>2031</v>
      </c>
      <c r="F61" s="28"/>
      <c r="G61" s="25" t="s">
        <v>2032</v>
      </c>
      <c r="H61" s="25" t="s">
        <v>2033</v>
      </c>
      <c r="I61" s="48">
        <v>0.67500000000000004</v>
      </c>
      <c r="J61" s="18">
        <v>162</v>
      </c>
      <c r="K61" s="48"/>
      <c r="L61" s="18"/>
      <c r="M61" s="18"/>
      <c r="N61" s="48"/>
      <c r="O61" s="18"/>
      <c r="P61" s="48"/>
      <c r="Q61" s="18"/>
      <c r="R61" s="18"/>
      <c r="S61" s="48"/>
      <c r="T61" s="18"/>
      <c r="U61" s="18"/>
      <c r="V61" s="48">
        <v>-3.7999999999999999E-2</v>
      </c>
      <c r="W61" s="18">
        <v>-9.1199999999999992</v>
      </c>
      <c r="X61" s="18">
        <v>0</v>
      </c>
      <c r="Y61" s="48"/>
      <c r="Z61" s="18"/>
      <c r="AA61" s="18"/>
      <c r="AB61" s="48"/>
      <c r="AC61" s="18"/>
      <c r="AD61" s="18"/>
      <c r="AE61" s="48"/>
      <c r="AF61" s="18"/>
      <c r="AG61" s="18"/>
      <c r="AH61" s="48"/>
      <c r="AI61" s="18"/>
      <c r="AJ61" s="18"/>
      <c r="AK61" s="48"/>
      <c r="AL61" s="18"/>
      <c r="AM61" s="48"/>
      <c r="AN61" s="18"/>
      <c r="AO61" s="18"/>
      <c r="AP61" s="48">
        <v>0.63700000000000001</v>
      </c>
      <c r="AQ61" s="18">
        <v>152.88</v>
      </c>
    </row>
    <row r="62" spans="1:43" ht="15" customHeight="1">
      <c r="A62" s="45" t="s">
        <v>2166</v>
      </c>
      <c r="B62" s="25" t="s">
        <v>2167</v>
      </c>
      <c r="C62" s="25" t="s">
        <v>635</v>
      </c>
      <c r="D62" s="25" t="s">
        <v>2049</v>
      </c>
      <c r="E62" s="28" t="s">
        <v>2031</v>
      </c>
      <c r="F62" s="28"/>
      <c r="G62" s="25" t="s">
        <v>2032</v>
      </c>
      <c r="H62" s="25" t="s">
        <v>2033</v>
      </c>
      <c r="I62" s="48">
        <v>0.7</v>
      </c>
      <c r="J62" s="18">
        <v>52.5</v>
      </c>
      <c r="K62" s="48"/>
      <c r="L62" s="18"/>
      <c r="M62" s="18"/>
      <c r="N62" s="48">
        <v>-0.03</v>
      </c>
      <c r="O62" s="18">
        <v>-2.25</v>
      </c>
      <c r="P62" s="48"/>
      <c r="Q62" s="18"/>
      <c r="R62" s="18"/>
      <c r="S62" s="48"/>
      <c r="T62" s="18"/>
      <c r="U62" s="18"/>
      <c r="V62" s="48">
        <v>-0.12</v>
      </c>
      <c r="W62" s="18">
        <v>-9</v>
      </c>
      <c r="X62" s="18">
        <v>0</v>
      </c>
      <c r="Y62" s="48"/>
      <c r="Z62" s="18"/>
      <c r="AA62" s="18"/>
      <c r="AB62" s="48"/>
      <c r="AC62" s="18"/>
      <c r="AD62" s="18"/>
      <c r="AE62" s="48"/>
      <c r="AF62" s="18"/>
      <c r="AG62" s="18"/>
      <c r="AH62" s="48"/>
      <c r="AI62" s="18"/>
      <c r="AJ62" s="18"/>
      <c r="AK62" s="48"/>
      <c r="AL62" s="18"/>
      <c r="AM62" s="48"/>
      <c r="AN62" s="18"/>
      <c r="AO62" s="18"/>
      <c r="AP62" s="48">
        <v>0.55000000000000004</v>
      </c>
      <c r="AQ62" s="18">
        <v>41.25</v>
      </c>
    </row>
    <row r="63" spans="1:43" ht="15" customHeight="1">
      <c r="A63" s="45" t="s">
        <v>2168</v>
      </c>
      <c r="B63" s="25" t="s">
        <v>2169</v>
      </c>
      <c r="C63" s="25" t="s">
        <v>635</v>
      </c>
      <c r="D63" s="25" t="s">
        <v>1243</v>
      </c>
      <c r="E63" s="28" t="s">
        <v>2031</v>
      </c>
      <c r="F63" s="28"/>
      <c r="G63" s="25" t="s">
        <v>2032</v>
      </c>
      <c r="H63" s="25" t="s">
        <v>2033</v>
      </c>
      <c r="I63" s="48">
        <v>8.1</v>
      </c>
      <c r="J63" s="18">
        <v>547.55999999999995</v>
      </c>
      <c r="K63" s="48">
        <v>4.5</v>
      </c>
      <c r="L63" s="18">
        <v>208</v>
      </c>
      <c r="M63" s="18">
        <v>10.4</v>
      </c>
      <c r="N63" s="48">
        <v>-1.65</v>
      </c>
      <c r="O63" s="18">
        <v>-106.56</v>
      </c>
      <c r="P63" s="48"/>
      <c r="Q63" s="18"/>
      <c r="R63" s="18"/>
      <c r="S63" s="48">
        <v>-0.3</v>
      </c>
      <c r="T63" s="18">
        <v>-20.28</v>
      </c>
      <c r="U63" s="18">
        <v>0</v>
      </c>
      <c r="V63" s="48">
        <v>-0.15</v>
      </c>
      <c r="W63" s="18">
        <v>-8.86</v>
      </c>
      <c r="X63" s="18">
        <v>0</v>
      </c>
      <c r="Y63" s="48"/>
      <c r="Z63" s="18"/>
      <c r="AA63" s="18"/>
      <c r="AB63" s="48"/>
      <c r="AC63" s="18"/>
      <c r="AD63" s="18"/>
      <c r="AE63" s="48"/>
      <c r="AF63" s="18"/>
      <c r="AG63" s="18"/>
      <c r="AH63" s="48"/>
      <c r="AI63" s="18"/>
      <c r="AJ63" s="18"/>
      <c r="AK63" s="48"/>
      <c r="AL63" s="18"/>
      <c r="AM63" s="48"/>
      <c r="AN63" s="18"/>
      <c r="AO63" s="18"/>
      <c r="AP63" s="48">
        <v>10.5</v>
      </c>
      <c r="AQ63" s="18">
        <v>619.86</v>
      </c>
    </row>
    <row r="64" spans="1:43" ht="15" customHeight="1">
      <c r="A64" s="45" t="s">
        <v>2170</v>
      </c>
      <c r="B64" s="25" t="s">
        <v>2171</v>
      </c>
      <c r="C64" s="25" t="s">
        <v>635</v>
      </c>
      <c r="D64" s="25" t="s">
        <v>2049</v>
      </c>
      <c r="E64" s="28" t="s">
        <v>2031</v>
      </c>
      <c r="F64" s="28"/>
      <c r="G64" s="25" t="s">
        <v>2032</v>
      </c>
      <c r="H64" s="25" t="s">
        <v>2033</v>
      </c>
      <c r="I64" s="48">
        <v>0.3</v>
      </c>
      <c r="J64" s="18">
        <v>88.5</v>
      </c>
      <c r="K64" s="48"/>
      <c r="L64" s="18"/>
      <c r="M64" s="18"/>
      <c r="N64" s="48"/>
      <c r="O64" s="18"/>
      <c r="P64" s="48"/>
      <c r="Q64" s="18"/>
      <c r="R64" s="18"/>
      <c r="S64" s="48"/>
      <c r="T64" s="18"/>
      <c r="U64" s="18"/>
      <c r="V64" s="48">
        <v>-0.03</v>
      </c>
      <c r="W64" s="18">
        <v>-8.85</v>
      </c>
      <c r="X64" s="18">
        <v>0</v>
      </c>
      <c r="Y64" s="48"/>
      <c r="Z64" s="18"/>
      <c r="AA64" s="18"/>
      <c r="AB64" s="48"/>
      <c r="AC64" s="18"/>
      <c r="AD64" s="18"/>
      <c r="AE64" s="48"/>
      <c r="AF64" s="18"/>
      <c r="AG64" s="18"/>
      <c r="AH64" s="48"/>
      <c r="AI64" s="18"/>
      <c r="AJ64" s="18"/>
      <c r="AK64" s="48"/>
      <c r="AL64" s="18"/>
      <c r="AM64" s="48"/>
      <c r="AN64" s="18"/>
      <c r="AO64" s="18"/>
      <c r="AP64" s="48">
        <v>0.27</v>
      </c>
      <c r="AQ64" s="18">
        <v>79.650000000000006</v>
      </c>
    </row>
    <row r="65" spans="1:43" ht="15" customHeight="1">
      <c r="A65" s="45" t="s">
        <v>2172</v>
      </c>
      <c r="B65" s="25" t="s">
        <v>2173</v>
      </c>
      <c r="C65" s="25" t="s">
        <v>24</v>
      </c>
      <c r="D65" s="25" t="s">
        <v>2037</v>
      </c>
      <c r="E65" s="28" t="s">
        <v>2041</v>
      </c>
      <c r="F65" s="28"/>
      <c r="G65" s="25" t="s">
        <v>2032</v>
      </c>
      <c r="H65" s="25" t="s">
        <v>2033</v>
      </c>
      <c r="I65" s="48">
        <v>2</v>
      </c>
      <c r="J65" s="18">
        <v>100</v>
      </c>
      <c r="K65" s="48"/>
      <c r="L65" s="18"/>
      <c r="M65" s="18"/>
      <c r="N65" s="48">
        <v>-0.6</v>
      </c>
      <c r="O65" s="18">
        <v>-30</v>
      </c>
      <c r="P65" s="48">
        <v>-2.4E-2</v>
      </c>
      <c r="Q65" s="18">
        <v>-1.2</v>
      </c>
      <c r="R65" s="18">
        <v>0</v>
      </c>
      <c r="S65" s="48"/>
      <c r="T65" s="18"/>
      <c r="U65" s="18"/>
      <c r="V65" s="48">
        <v>-0.17599999999999999</v>
      </c>
      <c r="W65" s="18">
        <v>-8.8000000000000007</v>
      </c>
      <c r="X65" s="18">
        <v>0</v>
      </c>
      <c r="Y65" s="48"/>
      <c r="Z65" s="18"/>
      <c r="AA65" s="18"/>
      <c r="AB65" s="48"/>
      <c r="AC65" s="18"/>
      <c r="AD65" s="18"/>
      <c r="AE65" s="48"/>
      <c r="AF65" s="18"/>
      <c r="AG65" s="18"/>
      <c r="AH65" s="48"/>
      <c r="AI65" s="18"/>
      <c r="AJ65" s="18"/>
      <c r="AK65" s="48"/>
      <c r="AL65" s="18"/>
      <c r="AM65" s="48"/>
      <c r="AN65" s="18"/>
      <c r="AO65" s="18"/>
      <c r="AP65" s="48">
        <v>1.2</v>
      </c>
      <c r="AQ65" s="18">
        <v>60</v>
      </c>
    </row>
    <row r="66" spans="1:43" ht="15" customHeight="1">
      <c r="A66" s="45" t="s">
        <v>2174</v>
      </c>
      <c r="B66" s="25" t="s">
        <v>2175</v>
      </c>
      <c r="C66" s="25" t="s">
        <v>24</v>
      </c>
      <c r="D66" s="25" t="s">
        <v>2040</v>
      </c>
      <c r="E66" s="28" t="s">
        <v>2041</v>
      </c>
      <c r="F66" s="28"/>
      <c r="G66" s="25" t="s">
        <v>2032</v>
      </c>
      <c r="H66" s="25" t="s">
        <v>2042</v>
      </c>
      <c r="I66" s="48"/>
      <c r="J66" s="18"/>
      <c r="K66" s="48">
        <v>240</v>
      </c>
      <c r="L66" s="18">
        <v>990</v>
      </c>
      <c r="M66" s="18">
        <v>49.5</v>
      </c>
      <c r="N66" s="48">
        <v>-50</v>
      </c>
      <c r="O66" s="18">
        <v>-206.25</v>
      </c>
      <c r="P66" s="48"/>
      <c r="Q66" s="18"/>
      <c r="R66" s="18"/>
      <c r="S66" s="48">
        <v>-3</v>
      </c>
      <c r="T66" s="18">
        <v>-12.37</v>
      </c>
      <c r="U66" s="18">
        <v>0</v>
      </c>
      <c r="V66" s="48">
        <v>-2</v>
      </c>
      <c r="W66" s="18">
        <v>-8.25</v>
      </c>
      <c r="X66" s="18">
        <v>0</v>
      </c>
      <c r="Y66" s="48"/>
      <c r="Z66" s="18"/>
      <c r="AA66" s="18"/>
      <c r="AB66" s="48"/>
      <c r="AC66" s="18"/>
      <c r="AD66" s="18"/>
      <c r="AE66" s="48"/>
      <c r="AF66" s="18"/>
      <c r="AG66" s="18"/>
      <c r="AH66" s="48"/>
      <c r="AI66" s="18"/>
      <c r="AJ66" s="18"/>
      <c r="AK66" s="48"/>
      <c r="AL66" s="18"/>
      <c r="AM66" s="48"/>
      <c r="AN66" s="18"/>
      <c r="AO66" s="18"/>
      <c r="AP66" s="48">
        <v>185</v>
      </c>
      <c r="AQ66" s="18">
        <v>763.13</v>
      </c>
    </row>
    <row r="67" spans="1:43" ht="15" customHeight="1">
      <c r="A67" s="45" t="s">
        <v>2176</v>
      </c>
      <c r="B67" s="25" t="s">
        <v>2177</v>
      </c>
      <c r="C67" s="25" t="s">
        <v>635</v>
      </c>
      <c r="D67" s="25" t="s">
        <v>2049</v>
      </c>
      <c r="E67" s="28" t="s">
        <v>2031</v>
      </c>
      <c r="F67" s="28"/>
      <c r="G67" s="25" t="s">
        <v>2032</v>
      </c>
      <c r="H67" s="25" t="s">
        <v>2033</v>
      </c>
      <c r="I67" s="48">
        <v>0.75</v>
      </c>
      <c r="J67" s="18">
        <v>117.86</v>
      </c>
      <c r="K67" s="48"/>
      <c r="L67" s="18"/>
      <c r="M67" s="18"/>
      <c r="N67" s="48"/>
      <c r="O67" s="18"/>
      <c r="P67" s="48"/>
      <c r="Q67" s="18"/>
      <c r="R67" s="18"/>
      <c r="S67" s="48"/>
      <c r="T67" s="18"/>
      <c r="U67" s="18"/>
      <c r="V67" s="48">
        <v>-0.05</v>
      </c>
      <c r="W67" s="18">
        <v>-7.86</v>
      </c>
      <c r="X67" s="18">
        <v>0</v>
      </c>
      <c r="Y67" s="48"/>
      <c r="Z67" s="18"/>
      <c r="AA67" s="18"/>
      <c r="AB67" s="48"/>
      <c r="AC67" s="18"/>
      <c r="AD67" s="18"/>
      <c r="AE67" s="48"/>
      <c r="AF67" s="18"/>
      <c r="AG67" s="18"/>
      <c r="AH67" s="48"/>
      <c r="AI67" s="18"/>
      <c r="AJ67" s="18"/>
      <c r="AK67" s="48"/>
      <c r="AL67" s="18"/>
      <c r="AM67" s="48"/>
      <c r="AN67" s="18"/>
      <c r="AO67" s="18"/>
      <c r="AP67" s="48">
        <v>0.7</v>
      </c>
      <c r="AQ67" s="18">
        <v>110</v>
      </c>
    </row>
    <row r="68" spans="1:43" ht="15" customHeight="1">
      <c r="A68" s="45" t="s">
        <v>2178</v>
      </c>
      <c r="B68" s="25" t="s">
        <v>2179</v>
      </c>
      <c r="C68" s="25" t="s">
        <v>24</v>
      </c>
      <c r="D68" s="25" t="s">
        <v>2040</v>
      </c>
      <c r="E68" s="28" t="s">
        <v>2041</v>
      </c>
      <c r="F68" s="28"/>
      <c r="G68" s="25" t="s">
        <v>2032</v>
      </c>
      <c r="H68" s="25" t="s">
        <v>2033</v>
      </c>
      <c r="I68" s="48">
        <v>1.26</v>
      </c>
      <c r="J68" s="18">
        <v>189</v>
      </c>
      <c r="K68" s="48"/>
      <c r="L68" s="18"/>
      <c r="M68" s="18"/>
      <c r="N68" s="48">
        <v>-0.24</v>
      </c>
      <c r="O68" s="18">
        <v>-36</v>
      </c>
      <c r="P68" s="48"/>
      <c r="Q68" s="18"/>
      <c r="R68" s="18"/>
      <c r="S68" s="48"/>
      <c r="T68" s="18"/>
      <c r="U68" s="18"/>
      <c r="V68" s="48">
        <v>-0.05</v>
      </c>
      <c r="W68" s="18">
        <v>-7.5</v>
      </c>
      <c r="X68" s="18">
        <v>0</v>
      </c>
      <c r="Y68" s="48"/>
      <c r="Z68" s="18"/>
      <c r="AA68" s="18"/>
      <c r="AB68" s="48"/>
      <c r="AC68" s="18"/>
      <c r="AD68" s="18"/>
      <c r="AE68" s="48"/>
      <c r="AF68" s="18"/>
      <c r="AG68" s="18"/>
      <c r="AH68" s="48"/>
      <c r="AI68" s="18"/>
      <c r="AJ68" s="18"/>
      <c r="AK68" s="48"/>
      <c r="AL68" s="18"/>
      <c r="AM68" s="48"/>
      <c r="AN68" s="18"/>
      <c r="AO68" s="18"/>
      <c r="AP68" s="48">
        <v>0.97</v>
      </c>
      <c r="AQ68" s="18">
        <v>145.5</v>
      </c>
    </row>
    <row r="69" spans="1:43" ht="15" customHeight="1">
      <c r="A69" s="45" t="s">
        <v>2180</v>
      </c>
      <c r="B69" s="25" t="s">
        <v>2181</v>
      </c>
      <c r="C69" s="25" t="s">
        <v>635</v>
      </c>
      <c r="D69" s="25" t="s">
        <v>2049</v>
      </c>
      <c r="E69" s="28" t="s">
        <v>2031</v>
      </c>
      <c r="F69" s="28"/>
      <c r="G69" s="25" t="s">
        <v>2032</v>
      </c>
      <c r="H69" s="25" t="s">
        <v>2033</v>
      </c>
      <c r="I69" s="48">
        <v>0.35</v>
      </c>
      <c r="J69" s="18">
        <v>50.5</v>
      </c>
      <c r="K69" s="48"/>
      <c r="L69" s="18"/>
      <c r="M69" s="18"/>
      <c r="N69" s="48"/>
      <c r="O69" s="18"/>
      <c r="P69" s="48"/>
      <c r="Q69" s="18"/>
      <c r="R69" s="18"/>
      <c r="S69" s="48">
        <v>-0.02</v>
      </c>
      <c r="T69" s="18">
        <v>-2.89</v>
      </c>
      <c r="U69" s="18">
        <v>0</v>
      </c>
      <c r="V69" s="48">
        <v>-0.05</v>
      </c>
      <c r="W69" s="18">
        <v>-7.21</v>
      </c>
      <c r="X69" s="18">
        <v>0</v>
      </c>
      <c r="Y69" s="48"/>
      <c r="Z69" s="18"/>
      <c r="AA69" s="18"/>
      <c r="AB69" s="48"/>
      <c r="AC69" s="18"/>
      <c r="AD69" s="18"/>
      <c r="AE69" s="48"/>
      <c r="AF69" s="18"/>
      <c r="AG69" s="18"/>
      <c r="AH69" s="48"/>
      <c r="AI69" s="18"/>
      <c r="AJ69" s="18"/>
      <c r="AK69" s="48"/>
      <c r="AL69" s="18"/>
      <c r="AM69" s="48"/>
      <c r="AN69" s="18"/>
      <c r="AO69" s="18"/>
      <c r="AP69" s="48">
        <v>0.28000000000000003</v>
      </c>
      <c r="AQ69" s="18">
        <v>40.4</v>
      </c>
    </row>
    <row r="70" spans="1:43" ht="15" customHeight="1">
      <c r="A70" s="45" t="s">
        <v>2182</v>
      </c>
      <c r="B70" s="25" t="s">
        <v>2183</v>
      </c>
      <c r="C70" s="25" t="s">
        <v>635</v>
      </c>
      <c r="D70" s="25" t="s">
        <v>1250</v>
      </c>
      <c r="E70" s="28" t="s">
        <v>2031</v>
      </c>
      <c r="F70" s="28"/>
      <c r="G70" s="25" t="s">
        <v>2032</v>
      </c>
      <c r="H70" s="25" t="s">
        <v>2033</v>
      </c>
      <c r="I70" s="48">
        <v>7.05</v>
      </c>
      <c r="J70" s="18">
        <v>310.2</v>
      </c>
      <c r="K70" s="48"/>
      <c r="L70" s="18"/>
      <c r="M70" s="18"/>
      <c r="N70" s="48">
        <v>-4.5</v>
      </c>
      <c r="O70" s="18">
        <v>-198</v>
      </c>
      <c r="P70" s="48"/>
      <c r="Q70" s="18"/>
      <c r="R70" s="18"/>
      <c r="S70" s="48">
        <v>-0.3</v>
      </c>
      <c r="T70" s="18">
        <v>-13.2</v>
      </c>
      <c r="U70" s="18">
        <v>0</v>
      </c>
      <c r="V70" s="48">
        <v>-0.15</v>
      </c>
      <c r="W70" s="18">
        <v>-6.6</v>
      </c>
      <c r="X70" s="18">
        <v>0</v>
      </c>
      <c r="Y70" s="48"/>
      <c r="Z70" s="18"/>
      <c r="AA70" s="18"/>
      <c r="AB70" s="48"/>
      <c r="AC70" s="18"/>
      <c r="AD70" s="18"/>
      <c r="AE70" s="48"/>
      <c r="AF70" s="18"/>
      <c r="AG70" s="18"/>
      <c r="AH70" s="48"/>
      <c r="AI70" s="18"/>
      <c r="AJ70" s="18"/>
      <c r="AK70" s="48"/>
      <c r="AL70" s="18"/>
      <c r="AM70" s="48"/>
      <c r="AN70" s="18"/>
      <c r="AO70" s="18"/>
      <c r="AP70" s="48">
        <v>2.1</v>
      </c>
      <c r="AQ70" s="18">
        <v>92.4</v>
      </c>
    </row>
    <row r="71" spans="1:43" ht="15" customHeight="1">
      <c r="A71" s="45" t="s">
        <v>2184</v>
      </c>
      <c r="B71" s="25" t="s">
        <v>2185</v>
      </c>
      <c r="C71" s="25" t="s">
        <v>24</v>
      </c>
      <c r="D71" s="25" t="s">
        <v>2037</v>
      </c>
      <c r="E71" s="28" t="s">
        <v>2041</v>
      </c>
      <c r="F71" s="28"/>
      <c r="G71" s="25" t="s">
        <v>2032</v>
      </c>
      <c r="H71" s="25" t="s">
        <v>2053</v>
      </c>
      <c r="I71" s="48">
        <v>0.84799999999999998</v>
      </c>
      <c r="J71" s="18">
        <v>91.58</v>
      </c>
      <c r="K71" s="48"/>
      <c r="L71" s="18"/>
      <c r="M71" s="18"/>
      <c r="N71" s="48">
        <v>-8.0000000000000002E-3</v>
      </c>
      <c r="O71" s="18">
        <v>-0.87</v>
      </c>
      <c r="P71" s="48"/>
      <c r="Q71" s="18"/>
      <c r="R71" s="18"/>
      <c r="S71" s="48">
        <v>-1E-3</v>
      </c>
      <c r="T71" s="18">
        <v>-0.1</v>
      </c>
      <c r="U71" s="18">
        <v>0</v>
      </c>
      <c r="V71" s="48">
        <v>-6.0999999999999999E-2</v>
      </c>
      <c r="W71" s="18">
        <v>-6.59</v>
      </c>
      <c r="X71" s="18">
        <v>0</v>
      </c>
      <c r="Y71" s="48"/>
      <c r="Z71" s="18"/>
      <c r="AA71" s="18"/>
      <c r="AB71" s="48"/>
      <c r="AC71" s="18"/>
      <c r="AD71" s="18"/>
      <c r="AE71" s="48"/>
      <c r="AF71" s="18"/>
      <c r="AG71" s="18"/>
      <c r="AH71" s="48"/>
      <c r="AI71" s="18"/>
      <c r="AJ71" s="18"/>
      <c r="AK71" s="48"/>
      <c r="AL71" s="18"/>
      <c r="AM71" s="48"/>
      <c r="AN71" s="18"/>
      <c r="AO71" s="18"/>
      <c r="AP71" s="48">
        <v>0.77800000000000002</v>
      </c>
      <c r="AQ71" s="18">
        <v>84.02</v>
      </c>
    </row>
    <row r="72" spans="1:43" ht="15" customHeight="1">
      <c r="A72" s="45" t="s">
        <v>2186</v>
      </c>
      <c r="B72" s="25" t="s">
        <v>2187</v>
      </c>
      <c r="C72" s="25" t="s">
        <v>24</v>
      </c>
      <c r="D72" s="25" t="s">
        <v>2037</v>
      </c>
      <c r="E72" s="28" t="s">
        <v>2041</v>
      </c>
      <c r="F72" s="28"/>
      <c r="G72" s="25" t="s">
        <v>2032</v>
      </c>
      <c r="H72" s="25" t="s">
        <v>2033</v>
      </c>
      <c r="I72" s="48">
        <v>1.33</v>
      </c>
      <c r="J72" s="18">
        <v>66.5</v>
      </c>
      <c r="K72" s="48"/>
      <c r="L72" s="18"/>
      <c r="M72" s="18"/>
      <c r="N72" s="48"/>
      <c r="O72" s="18"/>
      <c r="P72" s="48"/>
      <c r="Q72" s="18"/>
      <c r="R72" s="18"/>
      <c r="S72" s="48"/>
      <c r="T72" s="18"/>
      <c r="U72" s="18"/>
      <c r="V72" s="48">
        <v>-0.13</v>
      </c>
      <c r="W72" s="18">
        <v>-6.5</v>
      </c>
      <c r="X72" s="18">
        <v>0</v>
      </c>
      <c r="Y72" s="48"/>
      <c r="Z72" s="18"/>
      <c r="AA72" s="18"/>
      <c r="AB72" s="48"/>
      <c r="AC72" s="18"/>
      <c r="AD72" s="18"/>
      <c r="AE72" s="48"/>
      <c r="AF72" s="18"/>
      <c r="AG72" s="18"/>
      <c r="AH72" s="48"/>
      <c r="AI72" s="18"/>
      <c r="AJ72" s="18"/>
      <c r="AK72" s="48"/>
      <c r="AL72" s="18"/>
      <c r="AM72" s="48"/>
      <c r="AN72" s="18"/>
      <c r="AO72" s="18"/>
      <c r="AP72" s="48">
        <v>1.2</v>
      </c>
      <c r="AQ72" s="18">
        <v>60</v>
      </c>
    </row>
    <row r="73" spans="1:43" ht="15" customHeight="1">
      <c r="A73" s="45" t="s">
        <v>2188</v>
      </c>
      <c r="B73" s="25" t="s">
        <v>2189</v>
      </c>
      <c r="C73" s="25" t="s">
        <v>635</v>
      </c>
      <c r="D73" s="25" t="s">
        <v>2077</v>
      </c>
      <c r="E73" s="28" t="s">
        <v>2031</v>
      </c>
      <c r="F73" s="28"/>
      <c r="G73" s="25" t="s">
        <v>2032</v>
      </c>
      <c r="H73" s="25" t="s">
        <v>2033</v>
      </c>
      <c r="I73" s="48">
        <v>0.21</v>
      </c>
      <c r="J73" s="18">
        <v>83</v>
      </c>
      <c r="K73" s="48"/>
      <c r="L73" s="18"/>
      <c r="M73" s="18"/>
      <c r="N73" s="48">
        <v>-0.02</v>
      </c>
      <c r="O73" s="18">
        <v>-7.9</v>
      </c>
      <c r="P73" s="48"/>
      <c r="Q73" s="18"/>
      <c r="R73" s="18"/>
      <c r="S73" s="48"/>
      <c r="T73" s="18"/>
      <c r="U73" s="18"/>
      <c r="V73" s="48">
        <v>-1.4999999999999999E-2</v>
      </c>
      <c r="W73" s="18">
        <v>-5.93</v>
      </c>
      <c r="X73" s="18">
        <v>0</v>
      </c>
      <c r="Y73" s="48"/>
      <c r="Z73" s="18"/>
      <c r="AA73" s="18"/>
      <c r="AB73" s="48"/>
      <c r="AC73" s="18"/>
      <c r="AD73" s="18"/>
      <c r="AE73" s="48"/>
      <c r="AF73" s="18"/>
      <c r="AG73" s="18"/>
      <c r="AH73" s="48"/>
      <c r="AI73" s="18"/>
      <c r="AJ73" s="18"/>
      <c r="AK73" s="48"/>
      <c r="AL73" s="18"/>
      <c r="AM73" s="48"/>
      <c r="AN73" s="18"/>
      <c r="AO73" s="18"/>
      <c r="AP73" s="48">
        <v>0.17499999999999999</v>
      </c>
      <c r="AQ73" s="18">
        <v>69.17</v>
      </c>
    </row>
    <row r="74" spans="1:43" ht="15" customHeight="1">
      <c r="A74" s="45" t="s">
        <v>2190</v>
      </c>
      <c r="B74" s="25" t="s">
        <v>2191</v>
      </c>
      <c r="C74" s="25" t="s">
        <v>635</v>
      </c>
      <c r="D74" s="25" t="s">
        <v>2067</v>
      </c>
      <c r="E74" s="28" t="s">
        <v>2031</v>
      </c>
      <c r="F74" s="28"/>
      <c r="G74" s="25" t="s">
        <v>2032</v>
      </c>
      <c r="H74" s="25" t="s">
        <v>2033</v>
      </c>
      <c r="I74" s="48">
        <v>0.26200000000000001</v>
      </c>
      <c r="J74" s="18">
        <v>100.96</v>
      </c>
      <c r="K74" s="48">
        <v>0.75</v>
      </c>
      <c r="L74" s="18">
        <v>391.3</v>
      </c>
      <c r="M74" s="18">
        <v>19.57</v>
      </c>
      <c r="N74" s="48"/>
      <c r="O74" s="18"/>
      <c r="P74" s="48"/>
      <c r="Q74" s="18"/>
      <c r="R74" s="18"/>
      <c r="S74" s="48"/>
      <c r="T74" s="18"/>
      <c r="U74" s="18"/>
      <c r="V74" s="48">
        <v>-1.2E-2</v>
      </c>
      <c r="W74" s="18">
        <v>-5.84</v>
      </c>
      <c r="X74" s="18">
        <v>0</v>
      </c>
      <c r="Y74" s="48"/>
      <c r="Z74" s="18"/>
      <c r="AA74" s="18"/>
      <c r="AB74" s="48"/>
      <c r="AC74" s="18"/>
      <c r="AD74" s="18"/>
      <c r="AE74" s="48"/>
      <c r="AF74" s="18"/>
      <c r="AG74" s="18"/>
      <c r="AH74" s="48"/>
      <c r="AI74" s="18"/>
      <c r="AJ74" s="18"/>
      <c r="AK74" s="48"/>
      <c r="AL74" s="18"/>
      <c r="AM74" s="48"/>
      <c r="AN74" s="18"/>
      <c r="AO74" s="18"/>
      <c r="AP74" s="48">
        <v>1</v>
      </c>
      <c r="AQ74" s="18">
        <v>486.42</v>
      </c>
    </row>
    <row r="75" spans="1:43" ht="15" customHeight="1">
      <c r="A75" s="45" t="s">
        <v>2192</v>
      </c>
      <c r="B75" s="25" t="s">
        <v>2193</v>
      </c>
      <c r="C75" s="25" t="s">
        <v>635</v>
      </c>
      <c r="D75" s="25" t="s">
        <v>2049</v>
      </c>
      <c r="E75" s="28" t="s">
        <v>2031</v>
      </c>
      <c r="F75" s="28"/>
      <c r="G75" s="25" t="s">
        <v>2032</v>
      </c>
      <c r="H75" s="25" t="s">
        <v>2033</v>
      </c>
      <c r="I75" s="48">
        <v>0.84</v>
      </c>
      <c r="J75" s="18">
        <v>99.6</v>
      </c>
      <c r="K75" s="48"/>
      <c r="L75" s="18"/>
      <c r="M75" s="18"/>
      <c r="N75" s="48">
        <v>-0.41499999999999998</v>
      </c>
      <c r="O75" s="18">
        <v>-49.21</v>
      </c>
      <c r="P75" s="48"/>
      <c r="Q75" s="18"/>
      <c r="R75" s="18"/>
      <c r="S75" s="48"/>
      <c r="T75" s="18"/>
      <c r="U75" s="18"/>
      <c r="V75" s="48">
        <v>-0.04</v>
      </c>
      <c r="W75" s="18">
        <v>-4.74</v>
      </c>
      <c r="X75" s="18">
        <v>0</v>
      </c>
      <c r="Y75" s="48"/>
      <c r="Z75" s="18"/>
      <c r="AA75" s="18"/>
      <c r="AB75" s="48"/>
      <c r="AC75" s="18"/>
      <c r="AD75" s="18"/>
      <c r="AE75" s="48"/>
      <c r="AF75" s="18"/>
      <c r="AG75" s="18"/>
      <c r="AH75" s="48"/>
      <c r="AI75" s="18"/>
      <c r="AJ75" s="18"/>
      <c r="AK75" s="48"/>
      <c r="AL75" s="18"/>
      <c r="AM75" s="48"/>
      <c r="AN75" s="18"/>
      <c r="AO75" s="18"/>
      <c r="AP75" s="48">
        <v>0.38500000000000001</v>
      </c>
      <c r="AQ75" s="18">
        <v>45.65</v>
      </c>
    </row>
    <row r="76" spans="1:43" ht="15" customHeight="1">
      <c r="A76" s="45" t="s">
        <v>2194</v>
      </c>
      <c r="B76" s="25" t="s">
        <v>2195</v>
      </c>
      <c r="C76" s="25" t="s">
        <v>24</v>
      </c>
      <c r="D76" s="25" t="s">
        <v>2037</v>
      </c>
      <c r="E76" s="28" t="s">
        <v>2041</v>
      </c>
      <c r="F76" s="28"/>
      <c r="G76" s="25" t="s">
        <v>2032</v>
      </c>
      <c r="H76" s="25" t="s">
        <v>2033</v>
      </c>
      <c r="I76" s="48">
        <v>2.12</v>
      </c>
      <c r="J76" s="18">
        <v>95.4</v>
      </c>
      <c r="K76" s="48"/>
      <c r="L76" s="18"/>
      <c r="M76" s="18"/>
      <c r="N76" s="48">
        <v>-0.39</v>
      </c>
      <c r="O76" s="18">
        <v>-17.55</v>
      </c>
      <c r="P76" s="48">
        <v>-0.15</v>
      </c>
      <c r="Q76" s="18">
        <v>-6.75</v>
      </c>
      <c r="R76" s="18">
        <v>0</v>
      </c>
      <c r="S76" s="48">
        <v>-0.03</v>
      </c>
      <c r="T76" s="18">
        <v>-1.35</v>
      </c>
      <c r="U76" s="18">
        <v>0</v>
      </c>
      <c r="V76" s="48">
        <v>-0.1</v>
      </c>
      <c r="W76" s="18">
        <v>-4.5</v>
      </c>
      <c r="X76" s="18">
        <v>0</v>
      </c>
      <c r="Y76" s="48"/>
      <c r="Z76" s="18"/>
      <c r="AA76" s="18"/>
      <c r="AB76" s="48"/>
      <c r="AC76" s="18"/>
      <c r="AD76" s="18"/>
      <c r="AE76" s="48"/>
      <c r="AF76" s="18"/>
      <c r="AG76" s="18"/>
      <c r="AH76" s="48"/>
      <c r="AI76" s="18"/>
      <c r="AJ76" s="18"/>
      <c r="AK76" s="48"/>
      <c r="AL76" s="18"/>
      <c r="AM76" s="48"/>
      <c r="AN76" s="18"/>
      <c r="AO76" s="18"/>
      <c r="AP76" s="48">
        <v>1.45</v>
      </c>
      <c r="AQ76" s="18">
        <v>65.25</v>
      </c>
    </row>
    <row r="77" spans="1:43" ht="15" customHeight="1">
      <c r="A77" s="45" t="s">
        <v>2196</v>
      </c>
      <c r="B77" s="25" t="s">
        <v>2197</v>
      </c>
      <c r="C77" s="25" t="s">
        <v>24</v>
      </c>
      <c r="D77" s="25" t="s">
        <v>2037</v>
      </c>
      <c r="E77" s="28" t="s">
        <v>2041</v>
      </c>
      <c r="F77" s="28"/>
      <c r="G77" s="25" t="s">
        <v>2032</v>
      </c>
      <c r="H77" s="25" t="s">
        <v>2033</v>
      </c>
      <c r="I77" s="48">
        <v>16</v>
      </c>
      <c r="J77" s="18">
        <v>187.02</v>
      </c>
      <c r="K77" s="48">
        <v>48</v>
      </c>
      <c r="L77" s="18">
        <v>602.4</v>
      </c>
      <c r="M77" s="18">
        <v>30.12</v>
      </c>
      <c r="N77" s="48">
        <v>-22.225000000000001</v>
      </c>
      <c r="O77" s="18">
        <v>-278.31</v>
      </c>
      <c r="P77" s="48"/>
      <c r="Q77" s="18"/>
      <c r="R77" s="18"/>
      <c r="S77" s="48">
        <v>-9.4250000000000007</v>
      </c>
      <c r="T77" s="18">
        <v>-117.64</v>
      </c>
      <c r="U77" s="18">
        <v>0</v>
      </c>
      <c r="V77" s="48">
        <v>-0.35</v>
      </c>
      <c r="W77" s="18">
        <v>-4.26</v>
      </c>
      <c r="X77" s="18">
        <v>0</v>
      </c>
      <c r="Y77" s="48"/>
      <c r="Z77" s="18"/>
      <c r="AA77" s="18"/>
      <c r="AB77" s="48"/>
      <c r="AC77" s="18"/>
      <c r="AD77" s="18"/>
      <c r="AE77" s="48"/>
      <c r="AF77" s="18"/>
      <c r="AG77" s="18"/>
      <c r="AH77" s="48"/>
      <c r="AI77" s="18"/>
      <c r="AJ77" s="18"/>
      <c r="AK77" s="48"/>
      <c r="AL77" s="18"/>
      <c r="AM77" s="48"/>
      <c r="AN77" s="18"/>
      <c r="AO77" s="18"/>
      <c r="AP77" s="48">
        <v>32</v>
      </c>
      <c r="AQ77" s="18">
        <v>389.21</v>
      </c>
    </row>
    <row r="78" spans="1:43" ht="15" customHeight="1">
      <c r="A78" s="45" t="s">
        <v>2198</v>
      </c>
      <c r="B78" s="25" t="s">
        <v>2199</v>
      </c>
      <c r="C78" s="25" t="s">
        <v>24</v>
      </c>
      <c r="D78" s="25" t="s">
        <v>2037</v>
      </c>
      <c r="E78" s="28" t="s">
        <v>2041</v>
      </c>
      <c r="F78" s="28"/>
      <c r="G78" s="25" t="s">
        <v>2032</v>
      </c>
      <c r="H78" s="25" t="s">
        <v>2033</v>
      </c>
      <c r="I78" s="48">
        <v>0.7</v>
      </c>
      <c r="J78" s="18">
        <v>35</v>
      </c>
      <c r="K78" s="48"/>
      <c r="L78" s="18"/>
      <c r="M78" s="18"/>
      <c r="N78" s="48"/>
      <c r="O78" s="18"/>
      <c r="P78" s="48"/>
      <c r="Q78" s="18"/>
      <c r="R78" s="18"/>
      <c r="S78" s="48">
        <v>-3.0000000000000001E-3</v>
      </c>
      <c r="T78" s="18">
        <v>-0.15</v>
      </c>
      <c r="U78" s="18">
        <v>0</v>
      </c>
      <c r="V78" s="48">
        <v>-7.6999999999999999E-2</v>
      </c>
      <c r="W78" s="18">
        <v>-3.85</v>
      </c>
      <c r="X78" s="18">
        <v>0</v>
      </c>
      <c r="Y78" s="48"/>
      <c r="Z78" s="18"/>
      <c r="AA78" s="18"/>
      <c r="AB78" s="48"/>
      <c r="AC78" s="18"/>
      <c r="AD78" s="18"/>
      <c r="AE78" s="48"/>
      <c r="AF78" s="18"/>
      <c r="AG78" s="18"/>
      <c r="AH78" s="48"/>
      <c r="AI78" s="18"/>
      <c r="AJ78" s="18"/>
      <c r="AK78" s="48"/>
      <c r="AL78" s="18"/>
      <c r="AM78" s="48"/>
      <c r="AN78" s="18"/>
      <c r="AO78" s="18"/>
      <c r="AP78" s="48">
        <v>0.62</v>
      </c>
      <c r="AQ78" s="18">
        <v>31</v>
      </c>
    </row>
    <row r="79" spans="1:43" ht="15" customHeight="1">
      <c r="A79" s="45" t="s">
        <v>2200</v>
      </c>
      <c r="B79" s="25" t="s">
        <v>2201</v>
      </c>
      <c r="C79" s="25" t="s">
        <v>2045</v>
      </c>
      <c r="D79" s="25" t="s">
        <v>2046</v>
      </c>
      <c r="E79" s="28" t="s">
        <v>2047</v>
      </c>
      <c r="F79" s="28"/>
      <c r="G79" s="25" t="s">
        <v>2048</v>
      </c>
      <c r="H79" s="25" t="s">
        <v>2053</v>
      </c>
      <c r="I79" s="48">
        <v>0</v>
      </c>
      <c r="J79" s="18">
        <v>0</v>
      </c>
      <c r="K79" s="48">
        <v>1.2</v>
      </c>
      <c r="L79" s="18">
        <v>11.08</v>
      </c>
      <c r="M79" s="18">
        <v>0.28000000000000003</v>
      </c>
      <c r="N79" s="48">
        <v>-0.45</v>
      </c>
      <c r="O79" s="18">
        <v>-4.07</v>
      </c>
      <c r="P79" s="48"/>
      <c r="Q79" s="18"/>
      <c r="R79" s="18"/>
      <c r="S79" s="48">
        <v>-0.05</v>
      </c>
      <c r="T79" s="18">
        <v>-0.45</v>
      </c>
      <c r="U79" s="18">
        <v>0</v>
      </c>
      <c r="V79" s="48">
        <v>-0.35</v>
      </c>
      <c r="W79" s="18">
        <v>-3.28</v>
      </c>
      <c r="X79" s="18">
        <v>0</v>
      </c>
      <c r="Y79" s="48"/>
      <c r="Z79" s="18"/>
      <c r="AA79" s="18"/>
      <c r="AB79" s="48"/>
      <c r="AC79" s="18"/>
      <c r="AD79" s="18"/>
      <c r="AE79" s="48"/>
      <c r="AF79" s="18"/>
      <c r="AG79" s="18"/>
      <c r="AH79" s="48"/>
      <c r="AI79" s="18"/>
      <c r="AJ79" s="18"/>
      <c r="AK79" s="48"/>
      <c r="AL79" s="18"/>
      <c r="AM79" s="48"/>
      <c r="AN79" s="18"/>
      <c r="AO79" s="18"/>
      <c r="AP79" s="48">
        <v>0.35</v>
      </c>
      <c r="AQ79" s="18">
        <v>3.28</v>
      </c>
    </row>
    <row r="80" spans="1:43" ht="15" customHeight="1">
      <c r="A80" s="45" t="s">
        <v>2202</v>
      </c>
      <c r="B80" s="25" t="s">
        <v>2203</v>
      </c>
      <c r="C80" s="25" t="s">
        <v>24</v>
      </c>
      <c r="D80" s="25" t="s">
        <v>2037</v>
      </c>
      <c r="E80" s="28" t="s">
        <v>2041</v>
      </c>
      <c r="F80" s="28"/>
      <c r="G80" s="25" t="s">
        <v>2032</v>
      </c>
      <c r="H80" s="25" t="s">
        <v>2033</v>
      </c>
      <c r="I80" s="48">
        <v>28</v>
      </c>
      <c r="J80" s="18">
        <v>105.89</v>
      </c>
      <c r="K80" s="48"/>
      <c r="L80" s="18"/>
      <c r="M80" s="18"/>
      <c r="N80" s="48">
        <v>-20.010000000000002</v>
      </c>
      <c r="O80" s="18">
        <v>-75.680000000000007</v>
      </c>
      <c r="P80" s="48"/>
      <c r="Q80" s="18"/>
      <c r="R80" s="18"/>
      <c r="S80" s="48">
        <v>-1.1299999999999999</v>
      </c>
      <c r="T80" s="18">
        <v>-4.2699999999999996</v>
      </c>
      <c r="U80" s="18">
        <v>0</v>
      </c>
      <c r="V80" s="48">
        <v>-0.86</v>
      </c>
      <c r="W80" s="18">
        <v>-3.25</v>
      </c>
      <c r="X80" s="18">
        <v>0</v>
      </c>
      <c r="Y80" s="48"/>
      <c r="Z80" s="18"/>
      <c r="AA80" s="18"/>
      <c r="AB80" s="48"/>
      <c r="AC80" s="18"/>
      <c r="AD80" s="18"/>
      <c r="AE80" s="48"/>
      <c r="AF80" s="18"/>
      <c r="AG80" s="18"/>
      <c r="AH80" s="48"/>
      <c r="AI80" s="18"/>
      <c r="AJ80" s="18"/>
      <c r="AK80" s="48"/>
      <c r="AL80" s="18"/>
      <c r="AM80" s="48"/>
      <c r="AN80" s="18"/>
      <c r="AO80" s="18"/>
      <c r="AP80" s="48">
        <v>6</v>
      </c>
      <c r="AQ80" s="18">
        <v>22.69</v>
      </c>
    </row>
    <row r="81" spans="1:43" ht="15" customHeight="1">
      <c r="A81" s="45" t="s">
        <v>2204</v>
      </c>
      <c r="B81" s="25" t="s">
        <v>2205</v>
      </c>
      <c r="C81" s="25" t="s">
        <v>2045</v>
      </c>
      <c r="D81" s="25" t="s">
        <v>2034</v>
      </c>
      <c r="E81" s="28" t="s">
        <v>2047</v>
      </c>
      <c r="F81" s="28"/>
      <c r="G81" s="25" t="s">
        <v>2048</v>
      </c>
      <c r="H81" s="25" t="s">
        <v>2053</v>
      </c>
      <c r="I81" s="48">
        <v>0</v>
      </c>
      <c r="J81" s="18">
        <v>0</v>
      </c>
      <c r="K81" s="48">
        <v>2</v>
      </c>
      <c r="L81" s="18">
        <v>8.6</v>
      </c>
      <c r="M81" s="18">
        <v>0.44</v>
      </c>
      <c r="N81" s="48">
        <v>-0.9</v>
      </c>
      <c r="O81" s="18">
        <v>-3.87</v>
      </c>
      <c r="P81" s="48">
        <v>-0.123</v>
      </c>
      <c r="Q81" s="18">
        <v>-0.53</v>
      </c>
      <c r="R81" s="18">
        <v>0</v>
      </c>
      <c r="S81" s="48">
        <v>-0.25</v>
      </c>
      <c r="T81" s="18">
        <v>-1.07</v>
      </c>
      <c r="U81" s="18">
        <v>0</v>
      </c>
      <c r="V81" s="48">
        <v>-0.72699999999999998</v>
      </c>
      <c r="W81" s="18">
        <v>-3.13</v>
      </c>
      <c r="X81" s="18">
        <v>0</v>
      </c>
      <c r="Y81" s="48"/>
      <c r="Z81" s="18"/>
      <c r="AA81" s="18"/>
      <c r="AB81" s="48"/>
      <c r="AC81" s="18"/>
      <c r="AD81" s="18"/>
      <c r="AE81" s="48"/>
      <c r="AF81" s="18"/>
      <c r="AG81" s="18"/>
      <c r="AH81" s="48"/>
      <c r="AI81" s="18"/>
      <c r="AJ81" s="18"/>
      <c r="AK81" s="48"/>
      <c r="AL81" s="18"/>
      <c r="AM81" s="48"/>
      <c r="AN81" s="18"/>
      <c r="AO81" s="18"/>
      <c r="AP81" s="48">
        <v>0</v>
      </c>
      <c r="AQ81" s="18">
        <v>0</v>
      </c>
    </row>
    <row r="82" spans="1:43" ht="15" customHeight="1">
      <c r="A82" s="45" t="s">
        <v>2206</v>
      </c>
      <c r="B82" s="25" t="s">
        <v>2207</v>
      </c>
      <c r="C82" s="25" t="s">
        <v>18</v>
      </c>
      <c r="D82" s="25" t="s">
        <v>2092</v>
      </c>
      <c r="E82" s="28" t="s">
        <v>2047</v>
      </c>
      <c r="F82" s="28"/>
      <c r="G82" s="25" t="s">
        <v>2048</v>
      </c>
      <c r="H82" s="25" t="s">
        <v>2053</v>
      </c>
      <c r="I82" s="48">
        <v>0</v>
      </c>
      <c r="J82" s="18">
        <v>0</v>
      </c>
      <c r="K82" s="48">
        <v>0.875</v>
      </c>
      <c r="L82" s="18">
        <v>43.74</v>
      </c>
      <c r="M82" s="18">
        <v>2.1800000000000002</v>
      </c>
      <c r="N82" s="48">
        <v>-0.77500000000000002</v>
      </c>
      <c r="O82" s="18">
        <v>-38.74</v>
      </c>
      <c r="P82" s="48"/>
      <c r="Q82" s="18"/>
      <c r="R82" s="18"/>
      <c r="S82" s="48">
        <v>-0.04</v>
      </c>
      <c r="T82" s="18">
        <v>-2</v>
      </c>
      <c r="U82" s="18">
        <v>0</v>
      </c>
      <c r="V82" s="48">
        <v>-0.06</v>
      </c>
      <c r="W82" s="18">
        <v>-3</v>
      </c>
      <c r="X82" s="18">
        <v>0</v>
      </c>
      <c r="Y82" s="48"/>
      <c r="Z82" s="18"/>
      <c r="AA82" s="18"/>
      <c r="AB82" s="48"/>
      <c r="AC82" s="18"/>
      <c r="AD82" s="18"/>
      <c r="AE82" s="48"/>
      <c r="AF82" s="18"/>
      <c r="AG82" s="18"/>
      <c r="AH82" s="48"/>
      <c r="AI82" s="18"/>
      <c r="AJ82" s="18"/>
      <c r="AK82" s="48"/>
      <c r="AL82" s="18"/>
      <c r="AM82" s="48"/>
      <c r="AN82" s="18"/>
      <c r="AO82" s="18"/>
      <c r="AP82" s="48">
        <v>0</v>
      </c>
      <c r="AQ82" s="18">
        <v>0</v>
      </c>
    </row>
    <row r="83" spans="1:43" ht="15" customHeight="1">
      <c r="A83" s="45" t="s">
        <v>2208</v>
      </c>
      <c r="B83" s="25" t="s">
        <v>2209</v>
      </c>
      <c r="C83" s="25" t="s">
        <v>2045</v>
      </c>
      <c r="D83" s="25" t="s">
        <v>2046</v>
      </c>
      <c r="E83" s="28" t="s">
        <v>2047</v>
      </c>
      <c r="F83" s="28"/>
      <c r="G83" s="25" t="s">
        <v>2048</v>
      </c>
      <c r="H83" s="25" t="s">
        <v>2053</v>
      </c>
      <c r="I83" s="48">
        <v>0.8</v>
      </c>
      <c r="J83" s="18">
        <v>39.200000000000003</v>
      </c>
      <c r="K83" s="48">
        <v>2</v>
      </c>
      <c r="L83" s="18">
        <v>98</v>
      </c>
      <c r="M83" s="18">
        <v>4.9000000000000004</v>
      </c>
      <c r="N83" s="48">
        <v>-0.06</v>
      </c>
      <c r="O83" s="18">
        <v>-2.94</v>
      </c>
      <c r="P83" s="48"/>
      <c r="Q83" s="18"/>
      <c r="R83" s="18"/>
      <c r="S83" s="48">
        <v>-0.18</v>
      </c>
      <c r="T83" s="18">
        <v>-8.82</v>
      </c>
      <c r="U83" s="18">
        <v>0</v>
      </c>
      <c r="V83" s="48">
        <v>-0.06</v>
      </c>
      <c r="W83" s="18">
        <v>-2.94</v>
      </c>
      <c r="X83" s="18">
        <v>0</v>
      </c>
      <c r="Y83" s="48"/>
      <c r="Z83" s="18"/>
      <c r="AA83" s="18"/>
      <c r="AB83" s="48"/>
      <c r="AC83" s="18"/>
      <c r="AD83" s="18"/>
      <c r="AE83" s="48"/>
      <c r="AF83" s="18"/>
      <c r="AG83" s="18"/>
      <c r="AH83" s="48"/>
      <c r="AI83" s="18"/>
      <c r="AJ83" s="18"/>
      <c r="AK83" s="48"/>
      <c r="AL83" s="18"/>
      <c r="AM83" s="48"/>
      <c r="AN83" s="18"/>
      <c r="AO83" s="18"/>
      <c r="AP83" s="48">
        <v>2.5</v>
      </c>
      <c r="AQ83" s="18">
        <v>122.5</v>
      </c>
    </row>
    <row r="84" spans="1:43" ht="15" customHeight="1">
      <c r="A84" s="45" t="s">
        <v>2210</v>
      </c>
      <c r="B84" s="25" t="s">
        <v>2211</v>
      </c>
      <c r="C84" s="25" t="s">
        <v>24</v>
      </c>
      <c r="D84" s="25" t="s">
        <v>2054</v>
      </c>
      <c r="E84" s="28" t="s">
        <v>2041</v>
      </c>
      <c r="F84" s="28"/>
      <c r="G84" s="25" t="s">
        <v>2032</v>
      </c>
      <c r="H84" s="25" t="s">
        <v>2042</v>
      </c>
      <c r="I84" s="48">
        <v>27</v>
      </c>
      <c r="J84" s="18">
        <v>66.87</v>
      </c>
      <c r="K84" s="48">
        <v>24</v>
      </c>
      <c r="L84" s="18">
        <v>59.42</v>
      </c>
      <c r="M84" s="18">
        <v>2.97</v>
      </c>
      <c r="N84" s="48">
        <v>-21</v>
      </c>
      <c r="O84" s="18">
        <v>-52</v>
      </c>
      <c r="P84" s="48"/>
      <c r="Q84" s="18"/>
      <c r="R84" s="18"/>
      <c r="S84" s="48">
        <v>-3</v>
      </c>
      <c r="T84" s="18">
        <v>-7.43</v>
      </c>
      <c r="U84" s="18">
        <v>0</v>
      </c>
      <c r="V84" s="48">
        <v>-1</v>
      </c>
      <c r="W84" s="18">
        <v>-2.48</v>
      </c>
      <c r="X84" s="18">
        <v>0</v>
      </c>
      <c r="Y84" s="48"/>
      <c r="Z84" s="18"/>
      <c r="AA84" s="18"/>
      <c r="AB84" s="48"/>
      <c r="AC84" s="18"/>
      <c r="AD84" s="18"/>
      <c r="AE84" s="48"/>
      <c r="AF84" s="18"/>
      <c r="AG84" s="18"/>
      <c r="AH84" s="48"/>
      <c r="AI84" s="18"/>
      <c r="AJ84" s="18"/>
      <c r="AK84" s="48"/>
      <c r="AL84" s="18"/>
      <c r="AM84" s="48"/>
      <c r="AN84" s="18"/>
      <c r="AO84" s="18"/>
      <c r="AP84" s="48">
        <v>26</v>
      </c>
      <c r="AQ84" s="18">
        <v>64.38</v>
      </c>
    </row>
    <row r="85" spans="1:43" ht="15" customHeight="1">
      <c r="A85" s="45" t="s">
        <v>2212</v>
      </c>
      <c r="B85" s="25" t="s">
        <v>2213</v>
      </c>
      <c r="C85" s="25" t="s">
        <v>24</v>
      </c>
      <c r="D85" s="25" t="s">
        <v>2054</v>
      </c>
      <c r="E85" s="28" t="s">
        <v>2041</v>
      </c>
      <c r="F85" s="28"/>
      <c r="G85" s="25" t="s">
        <v>2032</v>
      </c>
      <c r="H85" s="25" t="s">
        <v>2042</v>
      </c>
      <c r="I85" s="48">
        <v>37</v>
      </c>
      <c r="J85" s="18">
        <v>76.349999999999994</v>
      </c>
      <c r="K85" s="48">
        <v>48</v>
      </c>
      <c r="L85" s="18">
        <v>99.04</v>
      </c>
      <c r="M85" s="18">
        <v>4.96</v>
      </c>
      <c r="N85" s="48">
        <v>-34</v>
      </c>
      <c r="O85" s="18">
        <v>-70.150000000000006</v>
      </c>
      <c r="P85" s="48"/>
      <c r="Q85" s="18"/>
      <c r="R85" s="18"/>
      <c r="S85" s="48">
        <v>-2</v>
      </c>
      <c r="T85" s="18">
        <v>-4.1399999999999997</v>
      </c>
      <c r="U85" s="18">
        <v>0</v>
      </c>
      <c r="V85" s="48">
        <v>-1</v>
      </c>
      <c r="W85" s="18">
        <v>-2.06</v>
      </c>
      <c r="X85" s="18">
        <v>0</v>
      </c>
      <c r="Y85" s="48"/>
      <c r="Z85" s="18"/>
      <c r="AA85" s="18"/>
      <c r="AB85" s="48"/>
      <c r="AC85" s="18"/>
      <c r="AD85" s="18"/>
      <c r="AE85" s="48"/>
      <c r="AF85" s="18"/>
      <c r="AG85" s="18"/>
      <c r="AH85" s="48"/>
      <c r="AI85" s="18"/>
      <c r="AJ85" s="18"/>
      <c r="AK85" s="48"/>
      <c r="AL85" s="18"/>
      <c r="AM85" s="48"/>
      <c r="AN85" s="18"/>
      <c r="AO85" s="18"/>
      <c r="AP85" s="48">
        <v>48</v>
      </c>
      <c r="AQ85" s="18">
        <v>99.04</v>
      </c>
    </row>
    <row r="86" spans="1:43" ht="15" customHeight="1">
      <c r="A86" s="45" t="s">
        <v>2214</v>
      </c>
      <c r="B86" s="25" t="s">
        <v>2215</v>
      </c>
      <c r="C86" s="25" t="s">
        <v>18</v>
      </c>
      <c r="D86" s="25" t="s">
        <v>2092</v>
      </c>
      <c r="E86" s="28" t="s">
        <v>2047</v>
      </c>
      <c r="F86" s="28"/>
      <c r="G86" s="25" t="s">
        <v>2048</v>
      </c>
      <c r="H86" s="25" t="s">
        <v>2053</v>
      </c>
      <c r="I86" s="48">
        <v>0</v>
      </c>
      <c r="J86" s="18">
        <v>0</v>
      </c>
      <c r="K86" s="48">
        <v>1.8</v>
      </c>
      <c r="L86" s="18">
        <v>15.63</v>
      </c>
      <c r="M86" s="18">
        <v>0.79</v>
      </c>
      <c r="N86" s="48">
        <v>-0.47</v>
      </c>
      <c r="O86" s="18">
        <v>-4.08</v>
      </c>
      <c r="P86" s="48"/>
      <c r="Q86" s="18"/>
      <c r="R86" s="18"/>
      <c r="S86" s="48">
        <v>-0.40500000000000003</v>
      </c>
      <c r="T86" s="18">
        <v>-3.51</v>
      </c>
      <c r="U86" s="18">
        <v>0</v>
      </c>
      <c r="V86" s="48">
        <v>-0.22500000000000001</v>
      </c>
      <c r="W86" s="18">
        <v>-1.96</v>
      </c>
      <c r="X86" s="18">
        <v>0</v>
      </c>
      <c r="Y86" s="48"/>
      <c r="Z86" s="18"/>
      <c r="AA86" s="18"/>
      <c r="AB86" s="48"/>
      <c r="AC86" s="18"/>
      <c r="AD86" s="18"/>
      <c r="AE86" s="48"/>
      <c r="AF86" s="18"/>
      <c r="AG86" s="18"/>
      <c r="AH86" s="48"/>
      <c r="AI86" s="18"/>
      <c r="AJ86" s="18"/>
      <c r="AK86" s="48"/>
      <c r="AL86" s="18"/>
      <c r="AM86" s="48"/>
      <c r="AN86" s="18"/>
      <c r="AO86" s="18"/>
      <c r="AP86" s="48">
        <v>0.7</v>
      </c>
      <c r="AQ86" s="18">
        <v>6.08</v>
      </c>
    </row>
    <row r="87" spans="1:43" ht="15" customHeight="1">
      <c r="A87" s="45" t="s">
        <v>2216</v>
      </c>
      <c r="B87" s="25" t="s">
        <v>2217</v>
      </c>
      <c r="C87" s="25" t="s">
        <v>24</v>
      </c>
      <c r="D87" s="25" t="s">
        <v>2037</v>
      </c>
      <c r="E87" s="28" t="s">
        <v>2041</v>
      </c>
      <c r="F87" s="28"/>
      <c r="G87" s="25" t="s">
        <v>2032</v>
      </c>
      <c r="H87" s="25" t="s">
        <v>2033</v>
      </c>
      <c r="I87" s="48">
        <v>18</v>
      </c>
      <c r="J87" s="18">
        <v>222.01</v>
      </c>
      <c r="K87" s="48"/>
      <c r="L87" s="18"/>
      <c r="M87" s="18"/>
      <c r="N87" s="48">
        <v>-3.1</v>
      </c>
      <c r="O87" s="18">
        <v>-38.22</v>
      </c>
      <c r="P87" s="48">
        <v>-1</v>
      </c>
      <c r="Q87" s="18">
        <v>-12.34</v>
      </c>
      <c r="R87" s="18">
        <v>0</v>
      </c>
      <c r="S87" s="48">
        <v>-4.75</v>
      </c>
      <c r="T87" s="18">
        <v>-58.59</v>
      </c>
      <c r="U87" s="18">
        <v>0</v>
      </c>
      <c r="V87" s="48">
        <v>-0.15</v>
      </c>
      <c r="W87" s="18">
        <v>-1.85</v>
      </c>
      <c r="X87" s="18">
        <v>0</v>
      </c>
      <c r="Y87" s="48"/>
      <c r="Z87" s="18"/>
      <c r="AA87" s="18"/>
      <c r="AB87" s="48"/>
      <c r="AC87" s="18"/>
      <c r="AD87" s="18"/>
      <c r="AE87" s="48"/>
      <c r="AF87" s="18"/>
      <c r="AG87" s="18"/>
      <c r="AH87" s="48"/>
      <c r="AI87" s="18"/>
      <c r="AJ87" s="18"/>
      <c r="AK87" s="48"/>
      <c r="AL87" s="18"/>
      <c r="AM87" s="48"/>
      <c r="AN87" s="18"/>
      <c r="AO87" s="18"/>
      <c r="AP87" s="48">
        <v>9</v>
      </c>
      <c r="AQ87" s="18">
        <v>111.01</v>
      </c>
    </row>
    <row r="88" spans="1:43" ht="15" customHeight="1">
      <c r="A88" s="45" t="s">
        <v>2218</v>
      </c>
      <c r="B88" s="25" t="s">
        <v>2219</v>
      </c>
      <c r="C88" s="25" t="s">
        <v>24</v>
      </c>
      <c r="D88" s="25" t="s">
        <v>2037</v>
      </c>
      <c r="E88" s="28" t="s">
        <v>2041</v>
      </c>
      <c r="F88" s="28"/>
      <c r="G88" s="25" t="s">
        <v>2032</v>
      </c>
      <c r="H88" s="25" t="s">
        <v>2053</v>
      </c>
      <c r="I88" s="48">
        <v>1.65</v>
      </c>
      <c r="J88" s="18">
        <v>1485</v>
      </c>
      <c r="K88" s="48"/>
      <c r="L88" s="18"/>
      <c r="M88" s="18"/>
      <c r="N88" s="48">
        <v>-1.2E-2</v>
      </c>
      <c r="O88" s="18">
        <v>-10.8</v>
      </c>
      <c r="P88" s="48"/>
      <c r="Q88" s="18"/>
      <c r="R88" s="18"/>
      <c r="S88" s="48">
        <v>-3.5999999999999997E-2</v>
      </c>
      <c r="T88" s="18">
        <v>-32.4</v>
      </c>
      <c r="U88" s="18">
        <v>0</v>
      </c>
      <c r="V88" s="48">
        <v>-2E-3</v>
      </c>
      <c r="W88" s="18">
        <v>-1.8</v>
      </c>
      <c r="X88" s="18">
        <v>0</v>
      </c>
      <c r="Y88" s="48"/>
      <c r="Z88" s="18"/>
      <c r="AA88" s="18"/>
      <c r="AB88" s="48"/>
      <c r="AC88" s="18"/>
      <c r="AD88" s="18"/>
      <c r="AE88" s="48"/>
      <c r="AF88" s="18"/>
      <c r="AG88" s="18"/>
      <c r="AH88" s="48"/>
      <c r="AI88" s="18"/>
      <c r="AJ88" s="18"/>
      <c r="AK88" s="48"/>
      <c r="AL88" s="18"/>
      <c r="AM88" s="48"/>
      <c r="AN88" s="18"/>
      <c r="AO88" s="18"/>
      <c r="AP88" s="48">
        <v>1.6</v>
      </c>
      <c r="AQ88" s="18">
        <v>1440</v>
      </c>
    </row>
    <row r="89" spans="1:43" ht="15" customHeight="1">
      <c r="A89" s="45" t="s">
        <v>2220</v>
      </c>
      <c r="B89" s="25" t="s">
        <v>2221</v>
      </c>
      <c r="C89" s="25" t="s">
        <v>24</v>
      </c>
      <c r="D89" s="25" t="s">
        <v>2037</v>
      </c>
      <c r="E89" s="28" t="s">
        <v>2041</v>
      </c>
      <c r="F89" s="28"/>
      <c r="G89" s="25" t="s">
        <v>2032</v>
      </c>
      <c r="H89" s="25" t="s">
        <v>2053</v>
      </c>
      <c r="I89" s="48">
        <v>0.59799999999999998</v>
      </c>
      <c r="J89" s="18">
        <v>44.55</v>
      </c>
      <c r="K89" s="48"/>
      <c r="L89" s="18"/>
      <c r="M89" s="18"/>
      <c r="N89" s="48">
        <v>-1.7999999999999999E-2</v>
      </c>
      <c r="O89" s="18">
        <v>-1.34</v>
      </c>
      <c r="P89" s="48"/>
      <c r="Q89" s="18"/>
      <c r="R89" s="18"/>
      <c r="S89" s="48"/>
      <c r="T89" s="18"/>
      <c r="U89" s="18"/>
      <c r="V89" s="48">
        <v>-0.02</v>
      </c>
      <c r="W89" s="18">
        <v>-1.49</v>
      </c>
      <c r="X89" s="18">
        <v>0</v>
      </c>
      <c r="Y89" s="48"/>
      <c r="Z89" s="18"/>
      <c r="AA89" s="18"/>
      <c r="AB89" s="48"/>
      <c r="AC89" s="18"/>
      <c r="AD89" s="18"/>
      <c r="AE89" s="48"/>
      <c r="AF89" s="18"/>
      <c r="AG89" s="18"/>
      <c r="AH89" s="48"/>
      <c r="AI89" s="18"/>
      <c r="AJ89" s="18"/>
      <c r="AK89" s="48"/>
      <c r="AL89" s="18"/>
      <c r="AM89" s="48"/>
      <c r="AN89" s="18"/>
      <c r="AO89" s="18"/>
      <c r="AP89" s="48">
        <v>0.56000000000000005</v>
      </c>
      <c r="AQ89" s="18">
        <v>41.72</v>
      </c>
    </row>
    <row r="90" spans="1:43" ht="15" customHeight="1">
      <c r="A90" s="45" t="s">
        <v>2222</v>
      </c>
      <c r="B90" s="25" t="s">
        <v>2223</v>
      </c>
      <c r="C90" s="25" t="s">
        <v>24</v>
      </c>
      <c r="D90" s="25" t="s">
        <v>2037</v>
      </c>
      <c r="E90" s="28" t="s">
        <v>2041</v>
      </c>
      <c r="F90" s="28"/>
      <c r="G90" s="25" t="s">
        <v>2032</v>
      </c>
      <c r="H90" s="25" t="s">
        <v>2053</v>
      </c>
      <c r="I90" s="48">
        <v>1.24</v>
      </c>
      <c r="J90" s="18">
        <v>214.52</v>
      </c>
      <c r="K90" s="48"/>
      <c r="L90" s="18"/>
      <c r="M90" s="18"/>
      <c r="N90" s="48">
        <v>-2E-3</v>
      </c>
      <c r="O90" s="18">
        <v>-0.35</v>
      </c>
      <c r="P90" s="48"/>
      <c r="Q90" s="18"/>
      <c r="R90" s="18"/>
      <c r="S90" s="48"/>
      <c r="T90" s="18"/>
      <c r="U90" s="18"/>
      <c r="V90" s="48">
        <v>-8.0000000000000002E-3</v>
      </c>
      <c r="W90" s="18">
        <v>-1.38</v>
      </c>
      <c r="X90" s="18">
        <v>0</v>
      </c>
      <c r="Y90" s="48"/>
      <c r="Z90" s="18"/>
      <c r="AA90" s="18"/>
      <c r="AB90" s="48"/>
      <c r="AC90" s="18"/>
      <c r="AD90" s="18"/>
      <c r="AE90" s="48"/>
      <c r="AF90" s="18"/>
      <c r="AG90" s="18"/>
      <c r="AH90" s="48"/>
      <c r="AI90" s="18"/>
      <c r="AJ90" s="18"/>
      <c r="AK90" s="48"/>
      <c r="AL90" s="18"/>
      <c r="AM90" s="48"/>
      <c r="AN90" s="18"/>
      <c r="AO90" s="18"/>
      <c r="AP90" s="48">
        <v>1.23</v>
      </c>
      <c r="AQ90" s="18">
        <v>212.79</v>
      </c>
    </row>
    <row r="91" spans="1:43" ht="15" customHeight="1">
      <c r="A91" s="45" t="s">
        <v>2224</v>
      </c>
      <c r="B91" s="25" t="s">
        <v>2225</v>
      </c>
      <c r="C91" s="25" t="s">
        <v>24</v>
      </c>
      <c r="D91" s="25" t="s">
        <v>2037</v>
      </c>
      <c r="E91" s="28" t="s">
        <v>2041</v>
      </c>
      <c r="F91" s="28"/>
      <c r="G91" s="25" t="s">
        <v>2032</v>
      </c>
      <c r="H91" s="25" t="s">
        <v>2033</v>
      </c>
      <c r="I91" s="48">
        <v>2.52</v>
      </c>
      <c r="J91" s="18">
        <v>121.14</v>
      </c>
      <c r="K91" s="48"/>
      <c r="L91" s="18"/>
      <c r="M91" s="18"/>
      <c r="N91" s="48">
        <v>-1.05</v>
      </c>
      <c r="O91" s="18">
        <v>-50.49</v>
      </c>
      <c r="P91" s="48"/>
      <c r="Q91" s="18"/>
      <c r="R91" s="18"/>
      <c r="S91" s="48">
        <v>-0.75</v>
      </c>
      <c r="T91" s="18">
        <v>-36.04</v>
      </c>
      <c r="U91" s="18">
        <v>0</v>
      </c>
      <c r="V91" s="48">
        <v>-0.02</v>
      </c>
      <c r="W91" s="18">
        <v>-0.96</v>
      </c>
      <c r="X91" s="18">
        <v>0</v>
      </c>
      <c r="Y91" s="48"/>
      <c r="Z91" s="18"/>
      <c r="AA91" s="18"/>
      <c r="AB91" s="48"/>
      <c r="AC91" s="18"/>
      <c r="AD91" s="18"/>
      <c r="AE91" s="48"/>
      <c r="AF91" s="18"/>
      <c r="AG91" s="18"/>
      <c r="AH91" s="48"/>
      <c r="AI91" s="18"/>
      <c r="AJ91" s="18"/>
      <c r="AK91" s="48"/>
      <c r="AL91" s="18"/>
      <c r="AM91" s="48"/>
      <c r="AN91" s="18"/>
      <c r="AO91" s="18"/>
      <c r="AP91" s="48">
        <v>0.7</v>
      </c>
      <c r="AQ91" s="18">
        <v>33.65</v>
      </c>
    </row>
    <row r="92" spans="1:43" ht="15" customHeight="1">
      <c r="A92" s="45" t="s">
        <v>2226</v>
      </c>
      <c r="B92" s="25" t="s">
        <v>2227</v>
      </c>
      <c r="C92" s="25" t="s">
        <v>24</v>
      </c>
      <c r="D92" s="25" t="s">
        <v>2037</v>
      </c>
      <c r="E92" s="28" t="s">
        <v>2041</v>
      </c>
      <c r="F92" s="28"/>
      <c r="G92" s="25" t="s">
        <v>2032</v>
      </c>
      <c r="H92" s="25" t="s">
        <v>2053</v>
      </c>
      <c r="I92" s="48">
        <v>0.85</v>
      </c>
      <c r="J92" s="18">
        <v>96.9</v>
      </c>
      <c r="K92" s="48"/>
      <c r="L92" s="18"/>
      <c r="M92" s="18"/>
      <c r="N92" s="48">
        <v>-8.2000000000000003E-2</v>
      </c>
      <c r="O92" s="18">
        <v>-9.35</v>
      </c>
      <c r="P92" s="48"/>
      <c r="Q92" s="18"/>
      <c r="R92" s="18"/>
      <c r="S92" s="48"/>
      <c r="T92" s="18"/>
      <c r="U92" s="18"/>
      <c r="V92" s="48">
        <v>-8.0000000000000002E-3</v>
      </c>
      <c r="W92" s="18">
        <v>-0.91</v>
      </c>
      <c r="X92" s="18">
        <v>0</v>
      </c>
      <c r="Y92" s="48"/>
      <c r="Z92" s="18"/>
      <c r="AA92" s="18"/>
      <c r="AB92" s="48"/>
      <c r="AC92" s="18"/>
      <c r="AD92" s="18"/>
      <c r="AE92" s="48"/>
      <c r="AF92" s="18"/>
      <c r="AG92" s="18"/>
      <c r="AH92" s="48"/>
      <c r="AI92" s="18"/>
      <c r="AJ92" s="18"/>
      <c r="AK92" s="48"/>
      <c r="AL92" s="18"/>
      <c r="AM92" s="48"/>
      <c r="AN92" s="18"/>
      <c r="AO92" s="18"/>
      <c r="AP92" s="48">
        <v>0.76</v>
      </c>
      <c r="AQ92" s="18">
        <v>86.64</v>
      </c>
    </row>
    <row r="93" spans="1:43" ht="15" customHeight="1">
      <c r="A93" s="45" t="s">
        <v>2228</v>
      </c>
      <c r="B93" s="25" t="s">
        <v>2229</v>
      </c>
      <c r="C93" s="25" t="s">
        <v>24</v>
      </c>
      <c r="D93" s="25" t="s">
        <v>2037</v>
      </c>
      <c r="E93" s="28" t="s">
        <v>2041</v>
      </c>
      <c r="F93" s="28"/>
      <c r="G93" s="25" t="s">
        <v>2032</v>
      </c>
      <c r="H93" s="25" t="s">
        <v>2033</v>
      </c>
      <c r="I93" s="48">
        <v>2.323</v>
      </c>
      <c r="J93" s="18">
        <v>107.71</v>
      </c>
      <c r="K93" s="48"/>
      <c r="L93" s="18"/>
      <c r="M93" s="18"/>
      <c r="N93" s="48">
        <v>-1.1076923080000001</v>
      </c>
      <c r="O93" s="18">
        <v>-51.36</v>
      </c>
      <c r="P93" s="48"/>
      <c r="Q93" s="18"/>
      <c r="R93" s="18"/>
      <c r="S93" s="48"/>
      <c r="T93" s="18"/>
      <c r="U93" s="18"/>
      <c r="V93" s="48">
        <v>-1.5307691999999999E-2</v>
      </c>
      <c r="W93" s="18">
        <v>-0.71</v>
      </c>
      <c r="X93" s="18">
        <v>0</v>
      </c>
      <c r="Y93" s="48"/>
      <c r="Z93" s="18"/>
      <c r="AA93" s="18"/>
      <c r="AB93" s="48"/>
      <c r="AC93" s="18"/>
      <c r="AD93" s="18"/>
      <c r="AE93" s="48"/>
      <c r="AF93" s="18"/>
      <c r="AG93" s="18"/>
      <c r="AH93" s="48"/>
      <c r="AI93" s="18"/>
      <c r="AJ93" s="18"/>
      <c r="AK93" s="48"/>
      <c r="AL93" s="18"/>
      <c r="AM93" s="48"/>
      <c r="AN93" s="18"/>
      <c r="AO93" s="18"/>
      <c r="AP93" s="48">
        <v>1.2</v>
      </c>
      <c r="AQ93" s="18">
        <v>55.64</v>
      </c>
    </row>
    <row r="94" spans="1:43" ht="15" customHeight="1">
      <c r="A94" s="45" t="s">
        <v>2230</v>
      </c>
      <c r="B94" s="25" t="s">
        <v>2231</v>
      </c>
      <c r="C94" s="25" t="s">
        <v>24</v>
      </c>
      <c r="D94" s="25" t="s">
        <v>2037</v>
      </c>
      <c r="E94" s="28" t="s">
        <v>2041</v>
      </c>
      <c r="F94" s="28"/>
      <c r="G94" s="25" t="s">
        <v>2032</v>
      </c>
      <c r="H94" s="25" t="s">
        <v>2053</v>
      </c>
      <c r="I94" s="48">
        <v>0.89</v>
      </c>
      <c r="J94" s="18">
        <v>86.78</v>
      </c>
      <c r="K94" s="48"/>
      <c r="L94" s="18"/>
      <c r="M94" s="18"/>
      <c r="N94" s="48">
        <v>-1.2999999999999999E-2</v>
      </c>
      <c r="O94" s="18">
        <v>-1.27</v>
      </c>
      <c r="P94" s="48"/>
      <c r="Q94" s="18"/>
      <c r="R94" s="18"/>
      <c r="S94" s="48"/>
      <c r="T94" s="18"/>
      <c r="U94" s="18"/>
      <c r="V94" s="48">
        <v>-7.0000000000000001E-3</v>
      </c>
      <c r="W94" s="18">
        <v>-0.68</v>
      </c>
      <c r="X94" s="18">
        <v>0</v>
      </c>
      <c r="Y94" s="48"/>
      <c r="Z94" s="18"/>
      <c r="AA94" s="18"/>
      <c r="AB94" s="48"/>
      <c r="AC94" s="18"/>
      <c r="AD94" s="18"/>
      <c r="AE94" s="48"/>
      <c r="AF94" s="18"/>
      <c r="AG94" s="18"/>
      <c r="AH94" s="48"/>
      <c r="AI94" s="18"/>
      <c r="AJ94" s="18"/>
      <c r="AK94" s="48"/>
      <c r="AL94" s="18"/>
      <c r="AM94" s="48"/>
      <c r="AN94" s="18"/>
      <c r="AO94" s="18"/>
      <c r="AP94" s="48">
        <v>0.87</v>
      </c>
      <c r="AQ94" s="18">
        <v>84.83</v>
      </c>
    </row>
    <row r="95" spans="1:43" ht="15" customHeight="1">
      <c r="A95" s="45" t="s">
        <v>2232</v>
      </c>
      <c r="B95" s="25" t="s">
        <v>2233</v>
      </c>
      <c r="C95" s="25" t="s">
        <v>24</v>
      </c>
      <c r="D95" s="25" t="s">
        <v>2037</v>
      </c>
      <c r="E95" s="28" t="s">
        <v>2041</v>
      </c>
      <c r="F95" s="28"/>
      <c r="G95" s="25" t="s">
        <v>2032</v>
      </c>
      <c r="H95" s="25" t="s">
        <v>2053</v>
      </c>
      <c r="I95" s="48">
        <v>0.99</v>
      </c>
      <c r="J95" s="18">
        <v>296.8</v>
      </c>
      <c r="K95" s="48"/>
      <c r="L95" s="18"/>
      <c r="M95" s="18"/>
      <c r="N95" s="48">
        <v>-8.9999999999999993E-3</v>
      </c>
      <c r="O95" s="18">
        <v>-2.7</v>
      </c>
      <c r="P95" s="48"/>
      <c r="Q95" s="18"/>
      <c r="R95" s="18"/>
      <c r="S95" s="48"/>
      <c r="T95" s="18"/>
      <c r="U95" s="18"/>
      <c r="V95" s="48">
        <v>-1E-3</v>
      </c>
      <c r="W95" s="18">
        <v>-0.3</v>
      </c>
      <c r="X95" s="18">
        <v>0</v>
      </c>
      <c r="Y95" s="48"/>
      <c r="Z95" s="18"/>
      <c r="AA95" s="18"/>
      <c r="AB95" s="48"/>
      <c r="AC95" s="18"/>
      <c r="AD95" s="18"/>
      <c r="AE95" s="48"/>
      <c r="AF95" s="18"/>
      <c r="AG95" s="18"/>
      <c r="AH95" s="48"/>
      <c r="AI95" s="18"/>
      <c r="AJ95" s="18"/>
      <c r="AK95" s="48"/>
      <c r="AL95" s="18"/>
      <c r="AM95" s="48"/>
      <c r="AN95" s="18"/>
      <c r="AO95" s="18"/>
      <c r="AP95" s="48">
        <v>0.98</v>
      </c>
      <c r="AQ95" s="18">
        <v>293.8</v>
      </c>
    </row>
    <row r="96" spans="1:43" ht="15" customHeight="1">
      <c r="A96" s="45" t="s">
        <v>2234</v>
      </c>
      <c r="B96" s="25" t="s">
        <v>2235</v>
      </c>
      <c r="C96" s="25" t="s">
        <v>2045</v>
      </c>
      <c r="D96" s="25" t="s">
        <v>2046</v>
      </c>
      <c r="E96" s="28" t="s">
        <v>2047</v>
      </c>
      <c r="F96" s="28"/>
      <c r="G96" s="25" t="s">
        <v>2048</v>
      </c>
      <c r="H96" s="25" t="s">
        <v>2033</v>
      </c>
      <c r="I96" s="48">
        <v>5.0000000000000001E-4</v>
      </c>
      <c r="J96" s="18">
        <v>0.12</v>
      </c>
      <c r="K96" s="48"/>
      <c r="L96" s="18"/>
      <c r="M96" s="18"/>
      <c r="N96" s="48"/>
      <c r="O96" s="18"/>
      <c r="P96" s="48"/>
      <c r="Q96" s="18"/>
      <c r="R96" s="18"/>
      <c r="S96" s="48"/>
      <c r="T96" s="18"/>
      <c r="U96" s="18"/>
      <c r="V96" s="48">
        <v>-5.0000000000000001E-4</v>
      </c>
      <c r="W96" s="18">
        <v>-0.12</v>
      </c>
      <c r="X96" s="18">
        <v>0</v>
      </c>
      <c r="Y96" s="48"/>
      <c r="Z96" s="18"/>
      <c r="AA96" s="18"/>
      <c r="AB96" s="48"/>
      <c r="AC96" s="18"/>
      <c r="AD96" s="18"/>
      <c r="AE96" s="48"/>
      <c r="AF96" s="18"/>
      <c r="AG96" s="18"/>
      <c r="AH96" s="48"/>
      <c r="AI96" s="18"/>
      <c r="AJ96" s="18"/>
      <c r="AK96" s="48"/>
      <c r="AL96" s="18"/>
      <c r="AM96" s="48"/>
      <c r="AN96" s="18"/>
      <c r="AO96" s="18"/>
      <c r="AP96" s="48">
        <v>0</v>
      </c>
      <c r="AQ96" s="18">
        <v>0</v>
      </c>
    </row>
    <row r="97" spans="1:43" ht="15" customHeight="1">
      <c r="A97" s="45" t="s">
        <v>2236</v>
      </c>
      <c r="B97" s="25" t="s">
        <v>2237</v>
      </c>
      <c r="C97" s="25" t="s">
        <v>24</v>
      </c>
      <c r="D97" s="25" t="s">
        <v>2037</v>
      </c>
      <c r="E97" s="28" t="s">
        <v>2041</v>
      </c>
      <c r="F97" s="28"/>
      <c r="G97" s="25" t="s">
        <v>2032</v>
      </c>
      <c r="H97" s="25" t="s">
        <v>2053</v>
      </c>
      <c r="I97" s="48">
        <v>0.82499999999999996</v>
      </c>
      <c r="J97" s="18">
        <v>89.08</v>
      </c>
      <c r="K97" s="48"/>
      <c r="L97" s="18"/>
      <c r="M97" s="18"/>
      <c r="N97" s="48">
        <v>-5.3999999999999999E-2</v>
      </c>
      <c r="O97" s="18">
        <v>-5.84</v>
      </c>
      <c r="P97" s="48"/>
      <c r="Q97" s="18"/>
      <c r="R97" s="18"/>
      <c r="S97" s="48">
        <v>-0.01</v>
      </c>
      <c r="T97" s="18">
        <v>-1.07</v>
      </c>
      <c r="U97" s="18">
        <v>0</v>
      </c>
      <c r="V97" s="48">
        <v>-1E-3</v>
      </c>
      <c r="W97" s="18">
        <v>-0.11</v>
      </c>
      <c r="X97" s="18">
        <v>0</v>
      </c>
      <c r="Y97" s="48"/>
      <c r="Z97" s="18"/>
      <c r="AA97" s="18"/>
      <c r="AB97" s="48"/>
      <c r="AC97" s="18"/>
      <c r="AD97" s="18"/>
      <c r="AE97" s="48"/>
      <c r="AF97" s="18"/>
      <c r="AG97" s="18"/>
      <c r="AH97" s="48"/>
      <c r="AI97" s="18"/>
      <c r="AJ97" s="18"/>
      <c r="AK97" s="48"/>
      <c r="AL97" s="18"/>
      <c r="AM97" s="48"/>
      <c r="AN97" s="18"/>
      <c r="AO97" s="18"/>
      <c r="AP97" s="48">
        <v>0.76</v>
      </c>
      <c r="AQ97" s="18">
        <v>82.06</v>
      </c>
    </row>
    <row r="98" spans="1:43" ht="15" customHeight="1">
      <c r="A98" s="45" t="s">
        <v>2238</v>
      </c>
      <c r="B98" s="25" t="s">
        <v>2239</v>
      </c>
      <c r="C98" s="25" t="s">
        <v>2045</v>
      </c>
      <c r="D98" s="25" t="s">
        <v>2046</v>
      </c>
      <c r="E98" s="28" t="s">
        <v>2047</v>
      </c>
      <c r="F98" s="28"/>
      <c r="G98" s="25" t="s">
        <v>2048</v>
      </c>
      <c r="H98" s="25" t="s">
        <v>2053</v>
      </c>
      <c r="I98" s="48">
        <v>4.4231099999999997E-4</v>
      </c>
      <c r="J98" s="18">
        <v>0.08</v>
      </c>
      <c r="K98" s="48"/>
      <c r="L98" s="18"/>
      <c r="M98" s="18"/>
      <c r="N98" s="48"/>
      <c r="O98" s="18"/>
      <c r="P98" s="48"/>
      <c r="Q98" s="18"/>
      <c r="R98" s="18"/>
      <c r="S98" s="48"/>
      <c r="T98" s="18"/>
      <c r="U98" s="18"/>
      <c r="V98" s="48">
        <v>-4.4231099999999997E-4</v>
      </c>
      <c r="W98" s="18">
        <v>-0.08</v>
      </c>
      <c r="X98" s="18">
        <v>0</v>
      </c>
      <c r="Y98" s="48"/>
      <c r="Z98" s="18"/>
      <c r="AA98" s="18"/>
      <c r="AB98" s="48"/>
      <c r="AC98" s="18"/>
      <c r="AD98" s="18"/>
      <c r="AE98" s="48"/>
      <c r="AF98" s="18"/>
      <c r="AG98" s="18"/>
      <c r="AH98" s="48"/>
      <c r="AI98" s="18"/>
      <c r="AJ98" s="18"/>
      <c r="AK98" s="48"/>
      <c r="AL98" s="18"/>
      <c r="AM98" s="48"/>
      <c r="AN98" s="18"/>
      <c r="AO98" s="18"/>
      <c r="AP98" s="48">
        <v>0</v>
      </c>
      <c r="AQ98" s="18">
        <v>0</v>
      </c>
    </row>
    <row r="99" spans="1:43" ht="15" customHeight="1">
      <c r="A99" s="45" t="s">
        <v>2240</v>
      </c>
      <c r="B99" s="25" t="s">
        <v>2241</v>
      </c>
      <c r="C99" s="25" t="s">
        <v>2045</v>
      </c>
      <c r="D99" s="25" t="s">
        <v>2046</v>
      </c>
      <c r="E99" s="28" t="s">
        <v>2047</v>
      </c>
      <c r="F99" s="28"/>
      <c r="G99" s="25" t="s">
        <v>2048</v>
      </c>
      <c r="H99" s="25" t="s">
        <v>2053</v>
      </c>
      <c r="I99" s="48">
        <v>3.9024300000000002E-4</v>
      </c>
      <c r="J99" s="18">
        <v>0.05</v>
      </c>
      <c r="K99" s="48"/>
      <c r="L99" s="18"/>
      <c r="M99" s="18"/>
      <c r="N99" s="48"/>
      <c r="O99" s="18"/>
      <c r="P99" s="48"/>
      <c r="Q99" s="18"/>
      <c r="R99" s="18"/>
      <c r="S99" s="48"/>
      <c r="T99" s="18"/>
      <c r="U99" s="18"/>
      <c r="V99" s="48">
        <v>-3.9024300000000002E-4</v>
      </c>
      <c r="W99" s="18">
        <v>-0.05</v>
      </c>
      <c r="X99" s="18">
        <v>0</v>
      </c>
      <c r="Y99" s="48"/>
      <c r="Z99" s="18"/>
      <c r="AA99" s="18"/>
      <c r="AB99" s="48"/>
      <c r="AC99" s="18"/>
      <c r="AD99" s="18"/>
      <c r="AE99" s="48"/>
      <c r="AF99" s="18"/>
      <c r="AG99" s="18"/>
      <c r="AH99" s="48"/>
      <c r="AI99" s="18"/>
      <c r="AJ99" s="18"/>
      <c r="AK99" s="48"/>
      <c r="AL99" s="18"/>
      <c r="AM99" s="48"/>
      <c r="AN99" s="18"/>
      <c r="AO99" s="18"/>
      <c r="AP99" s="48">
        <v>0</v>
      </c>
      <c r="AQ99" s="18">
        <v>0</v>
      </c>
    </row>
    <row r="100" spans="1:43" ht="15" customHeight="1">
      <c r="A100" s="45" t="s">
        <v>2242</v>
      </c>
      <c r="B100" s="25" t="s">
        <v>2243</v>
      </c>
      <c r="C100" s="25" t="s">
        <v>2045</v>
      </c>
      <c r="D100" s="25" t="s">
        <v>2046</v>
      </c>
      <c r="E100" s="28" t="s">
        <v>2047</v>
      </c>
      <c r="F100" s="28"/>
      <c r="G100" s="25" t="s">
        <v>2048</v>
      </c>
      <c r="H100" s="25" t="s">
        <v>2053</v>
      </c>
      <c r="I100" s="48">
        <v>4.6341399999999999E-4</v>
      </c>
      <c r="J100" s="18">
        <v>0.05</v>
      </c>
      <c r="K100" s="48"/>
      <c r="L100" s="18"/>
      <c r="M100" s="18"/>
      <c r="N100" s="48"/>
      <c r="O100" s="18"/>
      <c r="P100" s="48"/>
      <c r="Q100" s="18"/>
      <c r="R100" s="18"/>
      <c r="S100" s="48"/>
      <c r="T100" s="18"/>
      <c r="U100" s="18"/>
      <c r="V100" s="48">
        <v>-4.6341399999999999E-4</v>
      </c>
      <c r="W100" s="18">
        <v>-0.05</v>
      </c>
      <c r="X100" s="18">
        <v>0</v>
      </c>
      <c r="Y100" s="48"/>
      <c r="Z100" s="18"/>
      <c r="AA100" s="18"/>
      <c r="AB100" s="48"/>
      <c r="AC100" s="18"/>
      <c r="AD100" s="18"/>
      <c r="AE100" s="48"/>
      <c r="AF100" s="18"/>
      <c r="AG100" s="18"/>
      <c r="AH100" s="48"/>
      <c r="AI100" s="18"/>
      <c r="AJ100" s="18"/>
      <c r="AK100" s="48"/>
      <c r="AL100" s="18"/>
      <c r="AM100" s="48"/>
      <c r="AN100" s="18"/>
      <c r="AO100" s="18"/>
      <c r="AP100" s="48">
        <v>0</v>
      </c>
      <c r="AQ100" s="18">
        <v>0</v>
      </c>
    </row>
    <row r="101" spans="1:43" ht="15" customHeight="1">
      <c r="A101" s="45" t="s">
        <v>2244</v>
      </c>
      <c r="B101" s="25" t="s">
        <v>2245</v>
      </c>
      <c r="C101" s="25" t="s">
        <v>18</v>
      </c>
      <c r="D101" s="25" t="s">
        <v>2066</v>
      </c>
      <c r="E101" s="28" t="s">
        <v>2047</v>
      </c>
      <c r="F101" s="28"/>
      <c r="G101" s="25" t="s">
        <v>2048</v>
      </c>
      <c r="H101" s="25" t="s">
        <v>2053</v>
      </c>
      <c r="I101" s="48">
        <v>4.1269700000000001E-4</v>
      </c>
      <c r="J101" s="18">
        <v>0.01</v>
      </c>
      <c r="K101" s="48"/>
      <c r="L101" s="18"/>
      <c r="M101" s="18"/>
      <c r="N101" s="48"/>
      <c r="O101" s="18"/>
      <c r="P101" s="48"/>
      <c r="Q101" s="18"/>
      <c r="R101" s="18"/>
      <c r="S101" s="48"/>
      <c r="T101" s="18"/>
      <c r="U101" s="18"/>
      <c r="V101" s="48">
        <v>-4.1269700000000001E-4</v>
      </c>
      <c r="W101" s="18">
        <v>-0.01</v>
      </c>
      <c r="X101" s="18">
        <v>0</v>
      </c>
      <c r="Y101" s="48"/>
      <c r="Z101" s="18"/>
      <c r="AA101" s="18"/>
      <c r="AB101" s="48"/>
      <c r="AC101" s="18"/>
      <c r="AD101" s="18"/>
      <c r="AE101" s="48"/>
      <c r="AF101" s="18"/>
      <c r="AG101" s="18"/>
      <c r="AH101" s="48"/>
      <c r="AI101" s="18"/>
      <c r="AJ101" s="18"/>
      <c r="AK101" s="48"/>
      <c r="AL101" s="18"/>
      <c r="AM101" s="48"/>
      <c r="AN101" s="18"/>
      <c r="AO101" s="18"/>
      <c r="AP101" s="48">
        <v>0</v>
      </c>
      <c r="AQ101" s="18">
        <v>0</v>
      </c>
    </row>
    <row r="102" spans="1:43" ht="15" customHeight="1">
      <c r="A102" s="45" t="s">
        <v>2246</v>
      </c>
      <c r="B102" s="25" t="s">
        <v>2247</v>
      </c>
      <c r="C102" s="25" t="s">
        <v>635</v>
      </c>
      <c r="D102" s="25" t="s">
        <v>1314</v>
      </c>
      <c r="E102" s="28" t="s">
        <v>2031</v>
      </c>
      <c r="F102" s="28"/>
      <c r="G102" s="25" t="s">
        <v>2032</v>
      </c>
      <c r="H102" s="25" t="s">
        <v>2033</v>
      </c>
      <c r="I102" s="48">
        <v>3</v>
      </c>
      <c r="J102" s="18">
        <v>940</v>
      </c>
      <c r="K102" s="48"/>
      <c r="L102" s="18"/>
      <c r="M102" s="18"/>
      <c r="N102" s="48">
        <v>-0.75</v>
      </c>
      <c r="O102" s="18">
        <v>-235</v>
      </c>
      <c r="P102" s="48"/>
      <c r="Q102" s="18"/>
      <c r="R102" s="18"/>
      <c r="S102" s="48"/>
      <c r="T102" s="18"/>
      <c r="U102" s="18"/>
      <c r="V102" s="48">
        <v>0</v>
      </c>
      <c r="W102" s="18">
        <v>0</v>
      </c>
      <c r="X102" s="18">
        <v>0</v>
      </c>
      <c r="Y102" s="48"/>
      <c r="Z102" s="18"/>
      <c r="AA102" s="18"/>
      <c r="AB102" s="48"/>
      <c r="AC102" s="18"/>
      <c r="AD102" s="18"/>
      <c r="AE102" s="48"/>
      <c r="AF102" s="18"/>
      <c r="AG102" s="18"/>
      <c r="AH102" s="48"/>
      <c r="AI102" s="18"/>
      <c r="AJ102" s="18"/>
      <c r="AK102" s="48"/>
      <c r="AL102" s="18"/>
      <c r="AM102" s="48"/>
      <c r="AN102" s="18"/>
      <c r="AO102" s="18"/>
      <c r="AP102" s="48">
        <v>2.25</v>
      </c>
      <c r="AQ102" s="18">
        <v>705</v>
      </c>
    </row>
    <row r="103" spans="1:43" ht="15" customHeight="1">
      <c r="A103" s="45" t="s">
        <v>2248</v>
      </c>
      <c r="B103" s="25" t="s">
        <v>2249</v>
      </c>
      <c r="C103" s="25" t="s">
        <v>635</v>
      </c>
      <c r="D103" s="25" t="s">
        <v>1314</v>
      </c>
      <c r="E103" s="28" t="s">
        <v>2031</v>
      </c>
      <c r="F103" s="28"/>
      <c r="G103" s="25" t="s">
        <v>2032</v>
      </c>
      <c r="H103" s="25" t="s">
        <v>2033</v>
      </c>
      <c r="I103" s="48"/>
      <c r="J103" s="18"/>
      <c r="K103" s="48"/>
      <c r="L103" s="18"/>
      <c r="M103" s="18"/>
      <c r="N103" s="48"/>
      <c r="O103" s="18"/>
      <c r="P103" s="48"/>
      <c r="Q103" s="18"/>
      <c r="R103" s="18"/>
      <c r="S103" s="48"/>
      <c r="T103" s="18"/>
      <c r="U103" s="18"/>
      <c r="V103" s="48">
        <v>0</v>
      </c>
      <c r="W103" s="18">
        <v>0</v>
      </c>
      <c r="X103" s="18">
        <v>0</v>
      </c>
      <c r="Y103" s="48"/>
      <c r="Z103" s="18"/>
      <c r="AA103" s="18"/>
      <c r="AB103" s="48"/>
      <c r="AC103" s="18"/>
      <c r="AD103" s="18"/>
      <c r="AE103" s="48"/>
      <c r="AF103" s="18"/>
      <c r="AG103" s="18"/>
      <c r="AH103" s="48"/>
      <c r="AI103" s="18"/>
      <c r="AJ103" s="18"/>
      <c r="AK103" s="48"/>
      <c r="AL103" s="18"/>
      <c r="AM103" s="48"/>
      <c r="AN103" s="18"/>
      <c r="AO103" s="18"/>
      <c r="AP103" s="48">
        <v>0</v>
      </c>
      <c r="AQ103" s="18">
        <v>0</v>
      </c>
    </row>
    <row r="104" spans="1:43" ht="15" customHeight="1">
      <c r="A104" s="45" t="s">
        <v>2250</v>
      </c>
      <c r="B104" s="25" t="s">
        <v>2251</v>
      </c>
      <c r="C104" s="25" t="s">
        <v>635</v>
      </c>
      <c r="D104" s="25" t="s">
        <v>2049</v>
      </c>
      <c r="E104" s="28" t="s">
        <v>2031</v>
      </c>
      <c r="F104" s="28"/>
      <c r="G104" s="25" t="s">
        <v>2032</v>
      </c>
      <c r="H104" s="25" t="s">
        <v>2033</v>
      </c>
      <c r="I104" s="48">
        <v>0</v>
      </c>
      <c r="J104" s="18">
        <v>0</v>
      </c>
      <c r="K104" s="48"/>
      <c r="L104" s="18"/>
      <c r="M104" s="18"/>
      <c r="N104" s="48">
        <v>-0.19700000000000001</v>
      </c>
      <c r="O104" s="18">
        <v>0</v>
      </c>
      <c r="P104" s="48"/>
      <c r="Q104" s="18"/>
      <c r="R104" s="18"/>
      <c r="S104" s="48">
        <v>-8.0000000000000002E-3</v>
      </c>
      <c r="T104" s="18">
        <v>0</v>
      </c>
      <c r="U104" s="18">
        <v>0</v>
      </c>
      <c r="V104" s="48">
        <v>0.20499999999999999</v>
      </c>
      <c r="W104" s="18">
        <v>0</v>
      </c>
      <c r="X104" s="18">
        <v>0</v>
      </c>
      <c r="Y104" s="48"/>
      <c r="Z104" s="18"/>
      <c r="AA104" s="18"/>
      <c r="AB104" s="48"/>
      <c r="AC104" s="18"/>
      <c r="AD104" s="18"/>
      <c r="AE104" s="48"/>
      <c r="AF104" s="18"/>
      <c r="AG104" s="18"/>
      <c r="AH104" s="48"/>
      <c r="AI104" s="18"/>
      <c r="AJ104" s="18"/>
      <c r="AK104" s="48"/>
      <c r="AL104" s="18"/>
      <c r="AM104" s="48"/>
      <c r="AN104" s="18"/>
      <c r="AO104" s="18"/>
      <c r="AP104" s="48">
        <v>0</v>
      </c>
      <c r="AQ104" s="18">
        <v>0</v>
      </c>
    </row>
    <row r="105" spans="1:43" ht="15" customHeight="1">
      <c r="A105" s="45" t="s">
        <v>2252</v>
      </c>
      <c r="B105" s="25" t="s">
        <v>2253</v>
      </c>
      <c r="C105" s="25" t="s">
        <v>635</v>
      </c>
      <c r="D105" s="25" t="s">
        <v>2077</v>
      </c>
      <c r="E105" s="28" t="s">
        <v>2031</v>
      </c>
      <c r="F105" s="28"/>
      <c r="G105" s="25" t="s">
        <v>2032</v>
      </c>
      <c r="H105" s="25" t="s">
        <v>2033</v>
      </c>
      <c r="I105" s="48"/>
      <c r="J105" s="18"/>
      <c r="K105" s="48"/>
      <c r="L105" s="18"/>
      <c r="M105" s="18"/>
      <c r="N105" s="48">
        <v>-1.4999999999999999E-2</v>
      </c>
      <c r="O105" s="18">
        <v>0</v>
      </c>
      <c r="P105" s="48"/>
      <c r="Q105" s="18"/>
      <c r="R105" s="18"/>
      <c r="S105" s="48"/>
      <c r="T105" s="18"/>
      <c r="U105" s="18"/>
      <c r="V105" s="48">
        <v>1.4999999999999999E-2</v>
      </c>
      <c r="W105" s="18">
        <v>0</v>
      </c>
      <c r="X105" s="18">
        <v>0</v>
      </c>
      <c r="Y105" s="48"/>
      <c r="Z105" s="18"/>
      <c r="AA105" s="18"/>
      <c r="AB105" s="48"/>
      <c r="AC105" s="18"/>
      <c r="AD105" s="18"/>
      <c r="AE105" s="48"/>
      <c r="AF105" s="18"/>
      <c r="AG105" s="18"/>
      <c r="AH105" s="48"/>
      <c r="AI105" s="18"/>
      <c r="AJ105" s="18"/>
      <c r="AK105" s="48"/>
      <c r="AL105" s="18"/>
      <c r="AM105" s="48"/>
      <c r="AN105" s="18"/>
      <c r="AO105" s="18"/>
      <c r="AP105" s="48">
        <v>0</v>
      </c>
      <c r="AQ105" s="18">
        <v>0</v>
      </c>
    </row>
    <row r="106" spans="1:43" ht="15" customHeight="1">
      <c r="A106" s="45" t="s">
        <v>2254</v>
      </c>
      <c r="B106" s="25" t="s">
        <v>2255</v>
      </c>
      <c r="C106" s="25" t="s">
        <v>635</v>
      </c>
      <c r="D106" s="25" t="s">
        <v>2049</v>
      </c>
      <c r="E106" s="28" t="s">
        <v>2031</v>
      </c>
      <c r="F106" s="28"/>
      <c r="G106" s="25" t="s">
        <v>2032</v>
      </c>
      <c r="H106" s="25" t="s">
        <v>2033</v>
      </c>
      <c r="I106" s="48">
        <v>0.7</v>
      </c>
      <c r="J106" s="18">
        <v>178.27</v>
      </c>
      <c r="K106" s="48"/>
      <c r="L106" s="18"/>
      <c r="M106" s="18"/>
      <c r="N106" s="48"/>
      <c r="O106" s="18"/>
      <c r="P106" s="48"/>
      <c r="Q106" s="18"/>
      <c r="R106" s="18"/>
      <c r="S106" s="48">
        <v>-0.01</v>
      </c>
      <c r="T106" s="18">
        <v>-2.5499999999999998</v>
      </c>
      <c r="U106" s="18">
        <v>0</v>
      </c>
      <c r="V106" s="48">
        <v>0</v>
      </c>
      <c r="W106" s="18">
        <v>0</v>
      </c>
      <c r="X106" s="18">
        <v>0</v>
      </c>
      <c r="Y106" s="48"/>
      <c r="Z106" s="18"/>
      <c r="AA106" s="18"/>
      <c r="AB106" s="48"/>
      <c r="AC106" s="18"/>
      <c r="AD106" s="18"/>
      <c r="AE106" s="48"/>
      <c r="AF106" s="18"/>
      <c r="AG106" s="18"/>
      <c r="AH106" s="48"/>
      <c r="AI106" s="18"/>
      <c r="AJ106" s="18"/>
      <c r="AK106" s="48"/>
      <c r="AL106" s="18"/>
      <c r="AM106" s="48"/>
      <c r="AN106" s="18"/>
      <c r="AO106" s="18"/>
      <c r="AP106" s="48">
        <v>0.69</v>
      </c>
      <c r="AQ106" s="18">
        <v>175.72</v>
      </c>
    </row>
    <row r="107" spans="1:43" ht="15" customHeight="1">
      <c r="A107" s="45" t="s">
        <v>2256</v>
      </c>
      <c r="B107" s="25" t="s">
        <v>2257</v>
      </c>
      <c r="C107" s="25" t="s">
        <v>635</v>
      </c>
      <c r="D107" s="25" t="s">
        <v>2067</v>
      </c>
      <c r="E107" s="28" t="s">
        <v>2031</v>
      </c>
      <c r="F107" s="28"/>
      <c r="G107" s="25" t="s">
        <v>2032</v>
      </c>
      <c r="H107" s="25" t="s">
        <v>2033</v>
      </c>
      <c r="I107" s="48">
        <v>1.35</v>
      </c>
      <c r="J107" s="18">
        <v>518.4</v>
      </c>
      <c r="K107" s="48"/>
      <c r="L107" s="18"/>
      <c r="M107" s="18"/>
      <c r="N107" s="48"/>
      <c r="O107" s="18"/>
      <c r="P107" s="48"/>
      <c r="Q107" s="18"/>
      <c r="R107" s="18"/>
      <c r="S107" s="48"/>
      <c r="T107" s="18"/>
      <c r="U107" s="18"/>
      <c r="V107" s="48">
        <v>0</v>
      </c>
      <c r="W107" s="18">
        <v>0</v>
      </c>
      <c r="X107" s="18">
        <v>0</v>
      </c>
      <c r="Y107" s="48"/>
      <c r="Z107" s="18"/>
      <c r="AA107" s="18"/>
      <c r="AB107" s="48"/>
      <c r="AC107" s="18"/>
      <c r="AD107" s="18"/>
      <c r="AE107" s="48"/>
      <c r="AF107" s="18"/>
      <c r="AG107" s="18"/>
      <c r="AH107" s="48"/>
      <c r="AI107" s="18"/>
      <c r="AJ107" s="18"/>
      <c r="AK107" s="48"/>
      <c r="AL107" s="18"/>
      <c r="AM107" s="48"/>
      <c r="AN107" s="18"/>
      <c r="AO107" s="18"/>
      <c r="AP107" s="48">
        <v>1.35</v>
      </c>
      <c r="AQ107" s="18">
        <v>518.4</v>
      </c>
    </row>
    <row r="108" spans="1:43" ht="15" customHeight="1">
      <c r="A108" s="45" t="s">
        <v>2258</v>
      </c>
      <c r="B108" s="25" t="s">
        <v>2259</v>
      </c>
      <c r="C108" s="25" t="s">
        <v>635</v>
      </c>
      <c r="D108" s="25" t="s">
        <v>2049</v>
      </c>
      <c r="E108" s="28" t="s">
        <v>2031</v>
      </c>
      <c r="F108" s="28"/>
      <c r="G108" s="25" t="s">
        <v>2032</v>
      </c>
      <c r="H108" s="25" t="s">
        <v>2033</v>
      </c>
      <c r="I108" s="48">
        <v>0.71199999999999997</v>
      </c>
      <c r="J108" s="18">
        <v>137.65</v>
      </c>
      <c r="K108" s="48"/>
      <c r="L108" s="18"/>
      <c r="M108" s="18"/>
      <c r="N108" s="48"/>
      <c r="O108" s="18"/>
      <c r="P108" s="48"/>
      <c r="Q108" s="18"/>
      <c r="R108" s="18"/>
      <c r="S108" s="48"/>
      <c r="T108" s="18"/>
      <c r="U108" s="18"/>
      <c r="V108" s="48">
        <v>0</v>
      </c>
      <c r="W108" s="18">
        <v>0</v>
      </c>
      <c r="X108" s="18">
        <v>0</v>
      </c>
      <c r="Y108" s="48"/>
      <c r="Z108" s="18"/>
      <c r="AA108" s="18"/>
      <c r="AB108" s="48"/>
      <c r="AC108" s="18"/>
      <c r="AD108" s="18"/>
      <c r="AE108" s="48"/>
      <c r="AF108" s="18"/>
      <c r="AG108" s="18"/>
      <c r="AH108" s="48"/>
      <c r="AI108" s="18"/>
      <c r="AJ108" s="18"/>
      <c r="AK108" s="48"/>
      <c r="AL108" s="18"/>
      <c r="AM108" s="48"/>
      <c r="AN108" s="18"/>
      <c r="AO108" s="18"/>
      <c r="AP108" s="48">
        <v>0.71199999999999997</v>
      </c>
      <c r="AQ108" s="18">
        <v>137.65</v>
      </c>
    </row>
    <row r="109" spans="1:43" ht="15" customHeight="1">
      <c r="A109" s="45" t="s">
        <v>2260</v>
      </c>
      <c r="B109" s="25" t="s">
        <v>2261</v>
      </c>
      <c r="C109" s="25" t="s">
        <v>635</v>
      </c>
      <c r="D109" s="25" t="s">
        <v>2049</v>
      </c>
      <c r="E109" s="28" t="s">
        <v>2031</v>
      </c>
      <c r="F109" s="28"/>
      <c r="G109" s="25" t="s">
        <v>2032</v>
      </c>
      <c r="H109" s="25" t="s">
        <v>2033</v>
      </c>
      <c r="I109" s="48">
        <v>1</v>
      </c>
      <c r="J109" s="18">
        <v>110</v>
      </c>
      <c r="K109" s="48"/>
      <c r="L109" s="18"/>
      <c r="M109" s="18"/>
      <c r="N109" s="48">
        <v>-0.12</v>
      </c>
      <c r="O109" s="18">
        <v>-13.2</v>
      </c>
      <c r="P109" s="48"/>
      <c r="Q109" s="18"/>
      <c r="R109" s="18"/>
      <c r="S109" s="48"/>
      <c r="T109" s="18"/>
      <c r="U109" s="18"/>
      <c r="V109" s="48">
        <v>0</v>
      </c>
      <c r="W109" s="18">
        <v>0</v>
      </c>
      <c r="X109" s="18">
        <v>0</v>
      </c>
      <c r="Y109" s="48"/>
      <c r="Z109" s="18"/>
      <c r="AA109" s="18"/>
      <c r="AB109" s="48"/>
      <c r="AC109" s="18"/>
      <c r="AD109" s="18"/>
      <c r="AE109" s="48"/>
      <c r="AF109" s="18"/>
      <c r="AG109" s="18"/>
      <c r="AH109" s="48"/>
      <c r="AI109" s="18"/>
      <c r="AJ109" s="18"/>
      <c r="AK109" s="48"/>
      <c r="AL109" s="18"/>
      <c r="AM109" s="48"/>
      <c r="AN109" s="18"/>
      <c r="AO109" s="18"/>
      <c r="AP109" s="48">
        <v>0.88</v>
      </c>
      <c r="AQ109" s="18">
        <v>96.8</v>
      </c>
    </row>
    <row r="110" spans="1:43" ht="15" customHeight="1">
      <c r="A110" s="45" t="s">
        <v>2262</v>
      </c>
      <c r="B110" s="25" t="s">
        <v>2263</v>
      </c>
      <c r="C110" s="25" t="s">
        <v>635</v>
      </c>
      <c r="D110" s="25" t="s">
        <v>2049</v>
      </c>
      <c r="E110" s="28" t="s">
        <v>2031</v>
      </c>
      <c r="F110" s="28"/>
      <c r="G110" s="25" t="s">
        <v>2032</v>
      </c>
      <c r="H110" s="25" t="s">
        <v>2033</v>
      </c>
      <c r="I110" s="48">
        <v>0.56000000000000005</v>
      </c>
      <c r="J110" s="18">
        <v>63.47</v>
      </c>
      <c r="K110" s="48"/>
      <c r="L110" s="18"/>
      <c r="M110" s="18"/>
      <c r="N110" s="48"/>
      <c r="O110" s="18"/>
      <c r="P110" s="48"/>
      <c r="Q110" s="18"/>
      <c r="R110" s="18"/>
      <c r="S110" s="48"/>
      <c r="T110" s="18"/>
      <c r="U110" s="18"/>
      <c r="V110" s="48">
        <v>0</v>
      </c>
      <c r="W110" s="18">
        <v>0</v>
      </c>
      <c r="X110" s="18">
        <v>0</v>
      </c>
      <c r="Y110" s="48"/>
      <c r="Z110" s="18"/>
      <c r="AA110" s="18"/>
      <c r="AB110" s="48"/>
      <c r="AC110" s="18"/>
      <c r="AD110" s="18"/>
      <c r="AE110" s="48"/>
      <c r="AF110" s="18"/>
      <c r="AG110" s="18"/>
      <c r="AH110" s="48"/>
      <c r="AI110" s="18"/>
      <c r="AJ110" s="18"/>
      <c r="AK110" s="48"/>
      <c r="AL110" s="18"/>
      <c r="AM110" s="48"/>
      <c r="AN110" s="18"/>
      <c r="AO110" s="18"/>
      <c r="AP110" s="48">
        <v>0.56000000000000005</v>
      </c>
      <c r="AQ110" s="18">
        <v>63.47</v>
      </c>
    </row>
    <row r="111" spans="1:43" ht="15" customHeight="1">
      <c r="A111" s="45" t="s">
        <v>2264</v>
      </c>
      <c r="B111" s="25" t="s">
        <v>2265</v>
      </c>
      <c r="C111" s="25" t="s">
        <v>635</v>
      </c>
      <c r="D111" s="25" t="s">
        <v>2049</v>
      </c>
      <c r="E111" s="28" t="s">
        <v>2031</v>
      </c>
      <c r="F111" s="28"/>
      <c r="G111" s="25" t="s">
        <v>2032</v>
      </c>
      <c r="H111" s="25" t="s">
        <v>2033</v>
      </c>
      <c r="I111" s="48">
        <v>0.17499999999999999</v>
      </c>
      <c r="J111" s="18">
        <v>24.75</v>
      </c>
      <c r="K111" s="48"/>
      <c r="L111" s="18"/>
      <c r="M111" s="18"/>
      <c r="N111" s="48"/>
      <c r="O111" s="18"/>
      <c r="P111" s="48"/>
      <c r="Q111" s="18"/>
      <c r="R111" s="18"/>
      <c r="S111" s="48"/>
      <c r="T111" s="18"/>
      <c r="U111" s="18"/>
      <c r="V111" s="48">
        <v>0</v>
      </c>
      <c r="W111" s="18">
        <v>0</v>
      </c>
      <c r="X111" s="18">
        <v>0</v>
      </c>
      <c r="Y111" s="48"/>
      <c r="Z111" s="18"/>
      <c r="AA111" s="18"/>
      <c r="AB111" s="48"/>
      <c r="AC111" s="18"/>
      <c r="AD111" s="18"/>
      <c r="AE111" s="48"/>
      <c r="AF111" s="18"/>
      <c r="AG111" s="18"/>
      <c r="AH111" s="48"/>
      <c r="AI111" s="18"/>
      <c r="AJ111" s="18"/>
      <c r="AK111" s="48"/>
      <c r="AL111" s="18"/>
      <c r="AM111" s="48"/>
      <c r="AN111" s="18"/>
      <c r="AO111" s="18"/>
      <c r="AP111" s="48">
        <v>0.17499999999999999</v>
      </c>
      <c r="AQ111" s="18">
        <v>24.75</v>
      </c>
    </row>
    <row r="112" spans="1:43" ht="15" customHeight="1">
      <c r="A112" s="45" t="s">
        <v>2266</v>
      </c>
      <c r="B112" s="25" t="s">
        <v>2267</v>
      </c>
      <c r="C112" s="25" t="s">
        <v>635</v>
      </c>
      <c r="D112" s="25" t="s">
        <v>2049</v>
      </c>
      <c r="E112" s="28" t="s">
        <v>2031</v>
      </c>
      <c r="F112" s="28"/>
      <c r="G112" s="25" t="s">
        <v>2032</v>
      </c>
      <c r="H112" s="25" t="s">
        <v>2033</v>
      </c>
      <c r="I112" s="48">
        <v>0.4</v>
      </c>
      <c r="J112" s="18">
        <v>0</v>
      </c>
      <c r="K112" s="48"/>
      <c r="L112" s="18"/>
      <c r="M112" s="18"/>
      <c r="N112" s="48"/>
      <c r="O112" s="18"/>
      <c r="P112" s="48"/>
      <c r="Q112" s="18"/>
      <c r="R112" s="18"/>
      <c r="S112" s="48"/>
      <c r="T112" s="18"/>
      <c r="U112" s="18"/>
      <c r="V112" s="48">
        <v>0</v>
      </c>
      <c r="W112" s="18">
        <v>0</v>
      </c>
      <c r="X112" s="18">
        <v>0</v>
      </c>
      <c r="Y112" s="48"/>
      <c r="Z112" s="18"/>
      <c r="AA112" s="18"/>
      <c r="AB112" s="48"/>
      <c r="AC112" s="18"/>
      <c r="AD112" s="18"/>
      <c r="AE112" s="48"/>
      <c r="AF112" s="18"/>
      <c r="AG112" s="18"/>
      <c r="AH112" s="48"/>
      <c r="AI112" s="18"/>
      <c r="AJ112" s="18"/>
      <c r="AK112" s="48"/>
      <c r="AL112" s="18"/>
      <c r="AM112" s="48"/>
      <c r="AN112" s="18"/>
      <c r="AO112" s="18"/>
      <c r="AP112" s="48">
        <v>0.4</v>
      </c>
      <c r="AQ112" s="18">
        <v>0</v>
      </c>
    </row>
    <row r="113" spans="1:43" ht="15" customHeight="1">
      <c r="A113" s="45" t="s">
        <v>2268</v>
      </c>
      <c r="B113" s="25" t="s">
        <v>2269</v>
      </c>
      <c r="C113" s="25" t="s">
        <v>635</v>
      </c>
      <c r="D113" s="25" t="s">
        <v>1314</v>
      </c>
      <c r="E113" s="28" t="s">
        <v>2031</v>
      </c>
      <c r="F113" s="28"/>
      <c r="G113" s="25" t="s">
        <v>2032</v>
      </c>
      <c r="H113" s="25" t="s">
        <v>2033</v>
      </c>
      <c r="I113" s="48">
        <v>1.5</v>
      </c>
      <c r="J113" s="18">
        <v>166</v>
      </c>
      <c r="K113" s="48">
        <v>9</v>
      </c>
      <c r="L113" s="18">
        <v>1341.6</v>
      </c>
      <c r="M113" s="18">
        <v>67.08</v>
      </c>
      <c r="N113" s="48">
        <v>-1.5</v>
      </c>
      <c r="O113" s="18">
        <v>-215.37</v>
      </c>
      <c r="P113" s="48"/>
      <c r="Q113" s="18"/>
      <c r="R113" s="18"/>
      <c r="S113" s="48"/>
      <c r="T113" s="18"/>
      <c r="U113" s="18"/>
      <c r="V113" s="48">
        <v>0</v>
      </c>
      <c r="W113" s="18">
        <v>0</v>
      </c>
      <c r="X113" s="18">
        <v>0</v>
      </c>
      <c r="Y113" s="48"/>
      <c r="Z113" s="18"/>
      <c r="AA113" s="18"/>
      <c r="AB113" s="48"/>
      <c r="AC113" s="18"/>
      <c r="AD113" s="18"/>
      <c r="AE113" s="48"/>
      <c r="AF113" s="18"/>
      <c r="AG113" s="18"/>
      <c r="AH113" s="48"/>
      <c r="AI113" s="18"/>
      <c r="AJ113" s="18"/>
      <c r="AK113" s="48"/>
      <c r="AL113" s="18"/>
      <c r="AM113" s="48"/>
      <c r="AN113" s="18"/>
      <c r="AO113" s="18"/>
      <c r="AP113" s="48">
        <v>9</v>
      </c>
      <c r="AQ113" s="18">
        <v>1292.23</v>
      </c>
    </row>
    <row r="114" spans="1:43" ht="15" customHeight="1">
      <c r="A114" s="45" t="s">
        <v>2270</v>
      </c>
      <c r="B114" s="25" t="s">
        <v>2271</v>
      </c>
      <c r="C114" s="25" t="s">
        <v>635</v>
      </c>
      <c r="D114" s="25" t="s">
        <v>2077</v>
      </c>
      <c r="E114" s="28" t="s">
        <v>2031</v>
      </c>
      <c r="F114" s="28"/>
      <c r="G114" s="25" t="s">
        <v>2032</v>
      </c>
      <c r="H114" s="25" t="s">
        <v>2033</v>
      </c>
      <c r="I114" s="48">
        <v>0.63</v>
      </c>
      <c r="J114" s="18">
        <v>63</v>
      </c>
      <c r="K114" s="48"/>
      <c r="L114" s="18"/>
      <c r="M114" s="18"/>
      <c r="N114" s="48"/>
      <c r="O114" s="18"/>
      <c r="P114" s="48"/>
      <c r="Q114" s="18"/>
      <c r="R114" s="18"/>
      <c r="S114" s="48"/>
      <c r="T114" s="18"/>
      <c r="U114" s="18"/>
      <c r="V114" s="48">
        <v>0</v>
      </c>
      <c r="W114" s="18">
        <v>0</v>
      </c>
      <c r="X114" s="18">
        <v>0</v>
      </c>
      <c r="Y114" s="48"/>
      <c r="Z114" s="18"/>
      <c r="AA114" s="18"/>
      <c r="AB114" s="48"/>
      <c r="AC114" s="18"/>
      <c r="AD114" s="18"/>
      <c r="AE114" s="48"/>
      <c r="AF114" s="18"/>
      <c r="AG114" s="18"/>
      <c r="AH114" s="48"/>
      <c r="AI114" s="18"/>
      <c r="AJ114" s="18"/>
      <c r="AK114" s="48"/>
      <c r="AL114" s="18"/>
      <c r="AM114" s="48"/>
      <c r="AN114" s="18"/>
      <c r="AO114" s="18"/>
      <c r="AP114" s="48">
        <v>0.63</v>
      </c>
      <c r="AQ114" s="18">
        <v>63</v>
      </c>
    </row>
    <row r="115" spans="1:43" ht="15" customHeight="1">
      <c r="A115" s="45" t="s">
        <v>2272</v>
      </c>
      <c r="B115" s="25" t="s">
        <v>2273</v>
      </c>
      <c r="C115" s="25" t="s">
        <v>635</v>
      </c>
      <c r="D115" s="25" t="s">
        <v>1243</v>
      </c>
      <c r="E115" s="28" t="s">
        <v>2031</v>
      </c>
      <c r="F115" s="28"/>
      <c r="G115" s="25" t="s">
        <v>2032</v>
      </c>
      <c r="H115" s="25" t="s">
        <v>2033</v>
      </c>
      <c r="I115" s="48">
        <v>1.5</v>
      </c>
      <c r="J115" s="18">
        <v>710</v>
      </c>
      <c r="K115" s="48"/>
      <c r="L115" s="18"/>
      <c r="M115" s="18"/>
      <c r="N115" s="48"/>
      <c r="O115" s="18"/>
      <c r="P115" s="48"/>
      <c r="Q115" s="18"/>
      <c r="R115" s="18"/>
      <c r="S115" s="48"/>
      <c r="T115" s="18"/>
      <c r="U115" s="18"/>
      <c r="V115" s="48">
        <v>0</v>
      </c>
      <c r="W115" s="18">
        <v>0</v>
      </c>
      <c r="X115" s="18">
        <v>0</v>
      </c>
      <c r="Y115" s="48"/>
      <c r="Z115" s="18"/>
      <c r="AA115" s="18"/>
      <c r="AB115" s="48"/>
      <c r="AC115" s="18"/>
      <c r="AD115" s="18"/>
      <c r="AE115" s="48"/>
      <c r="AF115" s="18"/>
      <c r="AG115" s="18"/>
      <c r="AH115" s="48"/>
      <c r="AI115" s="18"/>
      <c r="AJ115" s="18"/>
      <c r="AK115" s="48"/>
      <c r="AL115" s="18"/>
      <c r="AM115" s="48"/>
      <c r="AN115" s="18"/>
      <c r="AO115" s="18"/>
      <c r="AP115" s="48">
        <v>1.5</v>
      </c>
      <c r="AQ115" s="18">
        <v>710</v>
      </c>
    </row>
    <row r="116" spans="1:43" ht="15" customHeight="1">
      <c r="A116" s="45" t="s">
        <v>2274</v>
      </c>
      <c r="B116" s="25" t="s">
        <v>2275</v>
      </c>
      <c r="C116" s="25" t="s">
        <v>635</v>
      </c>
      <c r="D116" s="25" t="s">
        <v>2049</v>
      </c>
      <c r="E116" s="28" t="s">
        <v>2031</v>
      </c>
      <c r="F116" s="28"/>
      <c r="G116" s="25" t="s">
        <v>2032</v>
      </c>
      <c r="H116" s="25" t="s">
        <v>2033</v>
      </c>
      <c r="I116" s="48">
        <v>0.7</v>
      </c>
      <c r="J116" s="18">
        <v>175</v>
      </c>
      <c r="K116" s="48"/>
      <c r="L116" s="18"/>
      <c r="M116" s="18"/>
      <c r="N116" s="48"/>
      <c r="O116" s="18"/>
      <c r="P116" s="48"/>
      <c r="Q116" s="18"/>
      <c r="R116" s="18"/>
      <c r="S116" s="48"/>
      <c r="T116" s="18"/>
      <c r="U116" s="18"/>
      <c r="V116" s="48">
        <v>0</v>
      </c>
      <c r="W116" s="18">
        <v>0</v>
      </c>
      <c r="X116" s="18">
        <v>0</v>
      </c>
      <c r="Y116" s="48"/>
      <c r="Z116" s="18"/>
      <c r="AA116" s="18"/>
      <c r="AB116" s="48"/>
      <c r="AC116" s="18"/>
      <c r="AD116" s="18"/>
      <c r="AE116" s="48"/>
      <c r="AF116" s="18"/>
      <c r="AG116" s="18"/>
      <c r="AH116" s="48"/>
      <c r="AI116" s="18"/>
      <c r="AJ116" s="18"/>
      <c r="AK116" s="48"/>
      <c r="AL116" s="18"/>
      <c r="AM116" s="48"/>
      <c r="AN116" s="18"/>
      <c r="AO116" s="18"/>
      <c r="AP116" s="48">
        <v>0.7</v>
      </c>
      <c r="AQ116" s="18">
        <v>175</v>
      </c>
    </row>
    <row r="117" spans="1:43" ht="15" customHeight="1">
      <c r="A117" s="45" t="s">
        <v>2276</v>
      </c>
      <c r="B117" s="25" t="s">
        <v>2277</v>
      </c>
      <c r="C117" s="25" t="s">
        <v>635</v>
      </c>
      <c r="D117" s="25" t="s">
        <v>1243</v>
      </c>
      <c r="E117" s="28" t="s">
        <v>2031</v>
      </c>
      <c r="F117" s="28"/>
      <c r="G117" s="25" t="s">
        <v>2032</v>
      </c>
      <c r="H117" s="25" t="s">
        <v>2033</v>
      </c>
      <c r="I117" s="48">
        <v>4.5</v>
      </c>
      <c r="J117" s="18">
        <v>661.89</v>
      </c>
      <c r="K117" s="48"/>
      <c r="L117" s="18"/>
      <c r="M117" s="18"/>
      <c r="N117" s="48"/>
      <c r="O117" s="18"/>
      <c r="P117" s="48"/>
      <c r="Q117" s="18"/>
      <c r="R117" s="18"/>
      <c r="S117" s="48"/>
      <c r="T117" s="18"/>
      <c r="U117" s="18"/>
      <c r="V117" s="48">
        <v>0</v>
      </c>
      <c r="W117" s="18">
        <v>0</v>
      </c>
      <c r="X117" s="18">
        <v>0</v>
      </c>
      <c r="Y117" s="48"/>
      <c r="Z117" s="18"/>
      <c r="AA117" s="18"/>
      <c r="AB117" s="48"/>
      <c r="AC117" s="18"/>
      <c r="AD117" s="18"/>
      <c r="AE117" s="48"/>
      <c r="AF117" s="18"/>
      <c r="AG117" s="18"/>
      <c r="AH117" s="48"/>
      <c r="AI117" s="18"/>
      <c r="AJ117" s="18"/>
      <c r="AK117" s="48"/>
      <c r="AL117" s="18"/>
      <c r="AM117" s="48"/>
      <c r="AN117" s="18"/>
      <c r="AO117" s="18"/>
      <c r="AP117" s="48">
        <v>4.5</v>
      </c>
      <c r="AQ117" s="18">
        <v>661.89</v>
      </c>
    </row>
    <row r="118" spans="1:43" ht="15" customHeight="1">
      <c r="A118" s="45" t="s">
        <v>2278</v>
      </c>
      <c r="B118" s="25" t="s">
        <v>2279</v>
      </c>
      <c r="C118" s="25" t="s">
        <v>635</v>
      </c>
      <c r="D118" s="25" t="s">
        <v>1243</v>
      </c>
      <c r="E118" s="28" t="s">
        <v>2031</v>
      </c>
      <c r="F118" s="28"/>
      <c r="G118" s="25" t="s">
        <v>2032</v>
      </c>
      <c r="H118" s="25" t="s">
        <v>2033</v>
      </c>
      <c r="I118" s="48">
        <v>2.25</v>
      </c>
      <c r="J118" s="18">
        <v>605.66999999999996</v>
      </c>
      <c r="K118" s="48"/>
      <c r="L118" s="18"/>
      <c r="M118" s="18"/>
      <c r="N118" s="48"/>
      <c r="O118" s="18"/>
      <c r="P118" s="48"/>
      <c r="Q118" s="18"/>
      <c r="R118" s="18"/>
      <c r="S118" s="48"/>
      <c r="T118" s="18"/>
      <c r="U118" s="18"/>
      <c r="V118" s="48">
        <v>0</v>
      </c>
      <c r="W118" s="18">
        <v>0</v>
      </c>
      <c r="X118" s="18">
        <v>0</v>
      </c>
      <c r="Y118" s="48"/>
      <c r="Z118" s="18"/>
      <c r="AA118" s="18"/>
      <c r="AB118" s="48"/>
      <c r="AC118" s="18"/>
      <c r="AD118" s="18"/>
      <c r="AE118" s="48"/>
      <c r="AF118" s="18"/>
      <c r="AG118" s="18"/>
      <c r="AH118" s="48"/>
      <c r="AI118" s="18"/>
      <c r="AJ118" s="18"/>
      <c r="AK118" s="48"/>
      <c r="AL118" s="18"/>
      <c r="AM118" s="48"/>
      <c r="AN118" s="18"/>
      <c r="AO118" s="18"/>
      <c r="AP118" s="48">
        <v>2.25</v>
      </c>
      <c r="AQ118" s="18">
        <v>605.66999999999996</v>
      </c>
    </row>
    <row r="119" spans="1:43" ht="15" customHeight="1">
      <c r="A119" s="45" t="s">
        <v>2280</v>
      </c>
      <c r="B119" s="25" t="s">
        <v>2281</v>
      </c>
      <c r="C119" s="25" t="s">
        <v>635</v>
      </c>
      <c r="D119" s="25" t="s">
        <v>1190</v>
      </c>
      <c r="E119" s="28" t="s">
        <v>2031</v>
      </c>
      <c r="F119" s="28"/>
      <c r="G119" s="25" t="s">
        <v>2032</v>
      </c>
      <c r="H119" s="25" t="s">
        <v>2033</v>
      </c>
      <c r="I119" s="48">
        <v>1.5</v>
      </c>
      <c r="J119" s="18">
        <v>122</v>
      </c>
      <c r="K119" s="48">
        <v>2.25</v>
      </c>
      <c r="L119" s="18">
        <v>237.9</v>
      </c>
      <c r="M119" s="18">
        <v>11.9</v>
      </c>
      <c r="N119" s="48">
        <v>-1.5</v>
      </c>
      <c r="O119" s="18">
        <v>-143.96</v>
      </c>
      <c r="P119" s="48"/>
      <c r="Q119" s="18"/>
      <c r="R119" s="18"/>
      <c r="S119" s="48"/>
      <c r="T119" s="18"/>
      <c r="U119" s="18"/>
      <c r="V119" s="48">
        <v>0</v>
      </c>
      <c r="W119" s="18">
        <v>0</v>
      </c>
      <c r="X119" s="18">
        <v>0</v>
      </c>
      <c r="Y119" s="48"/>
      <c r="Z119" s="18"/>
      <c r="AA119" s="18"/>
      <c r="AB119" s="48"/>
      <c r="AC119" s="18"/>
      <c r="AD119" s="18"/>
      <c r="AE119" s="48"/>
      <c r="AF119" s="18"/>
      <c r="AG119" s="18"/>
      <c r="AH119" s="48"/>
      <c r="AI119" s="18"/>
      <c r="AJ119" s="18"/>
      <c r="AK119" s="48"/>
      <c r="AL119" s="18"/>
      <c r="AM119" s="48"/>
      <c r="AN119" s="18"/>
      <c r="AO119" s="18"/>
      <c r="AP119" s="48">
        <v>2.25</v>
      </c>
      <c r="AQ119" s="18">
        <v>215.94</v>
      </c>
    </row>
    <row r="120" spans="1:43" ht="15" customHeight="1">
      <c r="A120" s="45" t="s">
        <v>2282</v>
      </c>
      <c r="B120" s="25" t="s">
        <v>2283</v>
      </c>
      <c r="C120" s="25" t="s">
        <v>635</v>
      </c>
      <c r="D120" s="25" t="s">
        <v>2049</v>
      </c>
      <c r="E120" s="28" t="s">
        <v>2031</v>
      </c>
      <c r="F120" s="28"/>
      <c r="G120" s="25" t="s">
        <v>2032</v>
      </c>
      <c r="H120" s="25" t="s">
        <v>2033</v>
      </c>
      <c r="I120" s="48">
        <v>0.56000000000000005</v>
      </c>
      <c r="J120" s="18">
        <v>101.55</v>
      </c>
      <c r="K120" s="48"/>
      <c r="L120" s="18"/>
      <c r="M120" s="18"/>
      <c r="N120" s="48"/>
      <c r="O120" s="18"/>
      <c r="P120" s="48"/>
      <c r="Q120" s="18"/>
      <c r="R120" s="18"/>
      <c r="S120" s="48"/>
      <c r="T120" s="18"/>
      <c r="U120" s="18"/>
      <c r="V120" s="48">
        <v>0</v>
      </c>
      <c r="W120" s="18">
        <v>0</v>
      </c>
      <c r="X120" s="18">
        <v>0</v>
      </c>
      <c r="Y120" s="48"/>
      <c r="Z120" s="18"/>
      <c r="AA120" s="18"/>
      <c r="AB120" s="48"/>
      <c r="AC120" s="18"/>
      <c r="AD120" s="18"/>
      <c r="AE120" s="48"/>
      <c r="AF120" s="18"/>
      <c r="AG120" s="18"/>
      <c r="AH120" s="48"/>
      <c r="AI120" s="18"/>
      <c r="AJ120" s="18"/>
      <c r="AK120" s="48"/>
      <c r="AL120" s="18"/>
      <c r="AM120" s="48"/>
      <c r="AN120" s="18"/>
      <c r="AO120" s="18"/>
      <c r="AP120" s="48">
        <v>0.56000000000000005</v>
      </c>
      <c r="AQ120" s="18">
        <v>101.55</v>
      </c>
    </row>
    <row r="121" spans="1:43" ht="15" customHeight="1">
      <c r="A121" s="45" t="s">
        <v>2284</v>
      </c>
      <c r="B121" s="25" t="s">
        <v>2285</v>
      </c>
      <c r="C121" s="25" t="s">
        <v>635</v>
      </c>
      <c r="D121" s="25" t="s">
        <v>1243</v>
      </c>
      <c r="E121" s="28" t="s">
        <v>2031</v>
      </c>
      <c r="F121" s="28"/>
      <c r="G121" s="25" t="s">
        <v>2032</v>
      </c>
      <c r="H121" s="25" t="s">
        <v>2033</v>
      </c>
      <c r="I121" s="48">
        <v>2.25</v>
      </c>
      <c r="J121" s="18">
        <v>668.7</v>
      </c>
      <c r="K121" s="48"/>
      <c r="L121" s="18"/>
      <c r="M121" s="18"/>
      <c r="N121" s="48"/>
      <c r="O121" s="18"/>
      <c r="P121" s="48"/>
      <c r="Q121" s="18"/>
      <c r="R121" s="18"/>
      <c r="S121" s="48"/>
      <c r="T121" s="18"/>
      <c r="U121" s="18"/>
      <c r="V121" s="48">
        <v>0</v>
      </c>
      <c r="W121" s="18">
        <v>0</v>
      </c>
      <c r="X121" s="18">
        <v>0</v>
      </c>
      <c r="Y121" s="48"/>
      <c r="Z121" s="18"/>
      <c r="AA121" s="18"/>
      <c r="AB121" s="48"/>
      <c r="AC121" s="18"/>
      <c r="AD121" s="18"/>
      <c r="AE121" s="48"/>
      <c r="AF121" s="18"/>
      <c r="AG121" s="18"/>
      <c r="AH121" s="48"/>
      <c r="AI121" s="18"/>
      <c r="AJ121" s="18"/>
      <c r="AK121" s="48"/>
      <c r="AL121" s="18"/>
      <c r="AM121" s="48"/>
      <c r="AN121" s="18"/>
      <c r="AO121" s="18"/>
      <c r="AP121" s="48">
        <v>2.25</v>
      </c>
      <c r="AQ121" s="18">
        <v>668.7</v>
      </c>
    </row>
    <row r="122" spans="1:43" ht="15" customHeight="1">
      <c r="A122" s="45" t="s">
        <v>2286</v>
      </c>
      <c r="B122" s="25" t="s">
        <v>2287</v>
      </c>
      <c r="C122" s="25" t="s">
        <v>635</v>
      </c>
      <c r="D122" s="25" t="s">
        <v>1190</v>
      </c>
      <c r="E122" s="28" t="s">
        <v>2031</v>
      </c>
      <c r="F122" s="28"/>
      <c r="G122" s="25" t="s">
        <v>2032</v>
      </c>
      <c r="H122" s="25" t="s">
        <v>2033</v>
      </c>
      <c r="I122" s="48">
        <v>0.75</v>
      </c>
      <c r="J122" s="18">
        <v>2366</v>
      </c>
      <c r="K122" s="48"/>
      <c r="L122" s="18"/>
      <c r="M122" s="18"/>
      <c r="N122" s="48"/>
      <c r="O122" s="18"/>
      <c r="P122" s="48"/>
      <c r="Q122" s="18"/>
      <c r="R122" s="18"/>
      <c r="S122" s="48"/>
      <c r="T122" s="18"/>
      <c r="U122" s="18"/>
      <c r="V122" s="48">
        <v>0</v>
      </c>
      <c r="W122" s="18">
        <v>0</v>
      </c>
      <c r="X122" s="18">
        <v>0</v>
      </c>
      <c r="Y122" s="48"/>
      <c r="Z122" s="18"/>
      <c r="AA122" s="18"/>
      <c r="AB122" s="48"/>
      <c r="AC122" s="18"/>
      <c r="AD122" s="18"/>
      <c r="AE122" s="48"/>
      <c r="AF122" s="18"/>
      <c r="AG122" s="18"/>
      <c r="AH122" s="48"/>
      <c r="AI122" s="18"/>
      <c r="AJ122" s="18"/>
      <c r="AK122" s="48"/>
      <c r="AL122" s="18"/>
      <c r="AM122" s="48"/>
      <c r="AN122" s="18"/>
      <c r="AO122" s="18"/>
      <c r="AP122" s="48">
        <v>0.75</v>
      </c>
      <c r="AQ122" s="18">
        <v>2366</v>
      </c>
    </row>
    <row r="123" spans="1:43" ht="15" customHeight="1">
      <c r="A123" s="45" t="s">
        <v>2288</v>
      </c>
      <c r="B123" s="25" t="s">
        <v>2289</v>
      </c>
      <c r="C123" s="25" t="s">
        <v>635</v>
      </c>
      <c r="D123" s="25" t="s">
        <v>1250</v>
      </c>
      <c r="E123" s="28" t="s">
        <v>2031</v>
      </c>
      <c r="F123" s="28"/>
      <c r="G123" s="25" t="s">
        <v>2032</v>
      </c>
      <c r="H123" s="25" t="s">
        <v>2033</v>
      </c>
      <c r="I123" s="48">
        <v>2.25</v>
      </c>
      <c r="J123" s="18">
        <v>78.75</v>
      </c>
      <c r="K123" s="48"/>
      <c r="L123" s="18"/>
      <c r="M123" s="18"/>
      <c r="N123" s="48"/>
      <c r="O123" s="18"/>
      <c r="P123" s="48"/>
      <c r="Q123" s="18"/>
      <c r="R123" s="18"/>
      <c r="S123" s="48"/>
      <c r="T123" s="18"/>
      <c r="U123" s="18"/>
      <c r="V123" s="48">
        <v>0</v>
      </c>
      <c r="W123" s="18">
        <v>0</v>
      </c>
      <c r="X123" s="18">
        <v>0</v>
      </c>
      <c r="Y123" s="48"/>
      <c r="Z123" s="18"/>
      <c r="AA123" s="18"/>
      <c r="AB123" s="48"/>
      <c r="AC123" s="18"/>
      <c r="AD123" s="18"/>
      <c r="AE123" s="48"/>
      <c r="AF123" s="18"/>
      <c r="AG123" s="18"/>
      <c r="AH123" s="48"/>
      <c r="AI123" s="18"/>
      <c r="AJ123" s="18"/>
      <c r="AK123" s="48"/>
      <c r="AL123" s="18"/>
      <c r="AM123" s="48"/>
      <c r="AN123" s="18"/>
      <c r="AO123" s="18"/>
      <c r="AP123" s="48">
        <v>2.25</v>
      </c>
      <c r="AQ123" s="18">
        <v>78.75</v>
      </c>
    </row>
    <row r="124" spans="1:43" ht="15" customHeight="1">
      <c r="A124" s="45" t="s">
        <v>2290</v>
      </c>
      <c r="B124" s="25" t="s">
        <v>2291</v>
      </c>
      <c r="C124" s="25" t="s">
        <v>635</v>
      </c>
      <c r="D124" s="25" t="s">
        <v>2063</v>
      </c>
      <c r="E124" s="28" t="s">
        <v>2031</v>
      </c>
      <c r="F124" s="28"/>
      <c r="G124" s="25" t="s">
        <v>2032</v>
      </c>
      <c r="H124" s="25" t="s">
        <v>2033</v>
      </c>
      <c r="I124" s="48">
        <v>0.65</v>
      </c>
      <c r="J124" s="18">
        <v>0</v>
      </c>
      <c r="K124" s="48"/>
      <c r="L124" s="18"/>
      <c r="M124" s="18"/>
      <c r="N124" s="48">
        <v>-0.03</v>
      </c>
      <c r="O124" s="18">
        <v>0</v>
      </c>
      <c r="P124" s="48"/>
      <c r="Q124" s="18"/>
      <c r="R124" s="18"/>
      <c r="S124" s="48"/>
      <c r="T124" s="18"/>
      <c r="U124" s="18"/>
      <c r="V124" s="48">
        <v>0</v>
      </c>
      <c r="W124" s="18">
        <v>0</v>
      </c>
      <c r="X124" s="18">
        <v>0</v>
      </c>
      <c r="Y124" s="48"/>
      <c r="Z124" s="18"/>
      <c r="AA124" s="18"/>
      <c r="AB124" s="48"/>
      <c r="AC124" s="18"/>
      <c r="AD124" s="18"/>
      <c r="AE124" s="48"/>
      <c r="AF124" s="18"/>
      <c r="AG124" s="18"/>
      <c r="AH124" s="48"/>
      <c r="AI124" s="18"/>
      <c r="AJ124" s="18"/>
      <c r="AK124" s="48"/>
      <c r="AL124" s="18"/>
      <c r="AM124" s="48"/>
      <c r="AN124" s="18"/>
      <c r="AO124" s="18"/>
      <c r="AP124" s="48">
        <v>0.62</v>
      </c>
      <c r="AQ124" s="18">
        <v>0</v>
      </c>
    </row>
    <row r="125" spans="1:43" ht="15" customHeight="1">
      <c r="A125" s="45" t="s">
        <v>2292</v>
      </c>
      <c r="B125" s="25" t="s">
        <v>2293</v>
      </c>
      <c r="C125" s="25" t="s">
        <v>635</v>
      </c>
      <c r="D125" s="25" t="s">
        <v>2059</v>
      </c>
      <c r="E125" s="28" t="s">
        <v>2031</v>
      </c>
      <c r="F125" s="28"/>
      <c r="G125" s="25" t="s">
        <v>2032</v>
      </c>
      <c r="H125" s="25" t="s">
        <v>2033</v>
      </c>
      <c r="I125" s="48">
        <v>2.3250000000000002</v>
      </c>
      <c r="J125" s="18">
        <v>350.3</v>
      </c>
      <c r="K125" s="48"/>
      <c r="L125" s="18"/>
      <c r="M125" s="18"/>
      <c r="N125" s="48"/>
      <c r="O125" s="18"/>
      <c r="P125" s="48"/>
      <c r="Q125" s="18"/>
      <c r="R125" s="18"/>
      <c r="S125" s="48"/>
      <c r="T125" s="18"/>
      <c r="U125" s="18"/>
      <c r="V125" s="48">
        <v>0</v>
      </c>
      <c r="W125" s="18">
        <v>0</v>
      </c>
      <c r="X125" s="18">
        <v>0</v>
      </c>
      <c r="Y125" s="48"/>
      <c r="Z125" s="18"/>
      <c r="AA125" s="18"/>
      <c r="AB125" s="48"/>
      <c r="AC125" s="18"/>
      <c r="AD125" s="18"/>
      <c r="AE125" s="48"/>
      <c r="AF125" s="18"/>
      <c r="AG125" s="18"/>
      <c r="AH125" s="48"/>
      <c r="AI125" s="18"/>
      <c r="AJ125" s="18"/>
      <c r="AK125" s="48"/>
      <c r="AL125" s="18"/>
      <c r="AM125" s="48"/>
      <c r="AN125" s="18"/>
      <c r="AO125" s="18"/>
      <c r="AP125" s="48">
        <v>2.3250000000000002</v>
      </c>
      <c r="AQ125" s="18">
        <v>350.3</v>
      </c>
    </row>
    <row r="126" spans="1:43" ht="15" customHeight="1">
      <c r="A126" s="45" t="s">
        <v>2294</v>
      </c>
      <c r="B126" s="25" t="s">
        <v>2295</v>
      </c>
      <c r="C126" s="25" t="s">
        <v>635</v>
      </c>
      <c r="D126" s="25" t="s">
        <v>1250</v>
      </c>
      <c r="E126" s="28" t="s">
        <v>2031</v>
      </c>
      <c r="F126" s="28"/>
      <c r="G126" s="25" t="s">
        <v>2032</v>
      </c>
      <c r="H126" s="25" t="s">
        <v>2033</v>
      </c>
      <c r="I126" s="48">
        <v>1.5</v>
      </c>
      <c r="J126" s="18">
        <v>2700</v>
      </c>
      <c r="K126" s="48"/>
      <c r="L126" s="18"/>
      <c r="M126" s="18"/>
      <c r="N126" s="48"/>
      <c r="O126" s="18"/>
      <c r="P126" s="48"/>
      <c r="Q126" s="18"/>
      <c r="R126" s="18"/>
      <c r="S126" s="48"/>
      <c r="T126" s="18"/>
      <c r="U126" s="18"/>
      <c r="V126" s="48">
        <v>0</v>
      </c>
      <c r="W126" s="18">
        <v>0</v>
      </c>
      <c r="X126" s="18">
        <v>0</v>
      </c>
      <c r="Y126" s="48"/>
      <c r="Z126" s="18"/>
      <c r="AA126" s="18"/>
      <c r="AB126" s="48"/>
      <c r="AC126" s="18"/>
      <c r="AD126" s="18"/>
      <c r="AE126" s="48"/>
      <c r="AF126" s="18"/>
      <c r="AG126" s="18"/>
      <c r="AH126" s="48"/>
      <c r="AI126" s="18"/>
      <c r="AJ126" s="18"/>
      <c r="AK126" s="48"/>
      <c r="AL126" s="18"/>
      <c r="AM126" s="48"/>
      <c r="AN126" s="18"/>
      <c r="AO126" s="18"/>
      <c r="AP126" s="48">
        <v>1.5</v>
      </c>
      <c r="AQ126" s="18">
        <v>2700</v>
      </c>
    </row>
    <row r="127" spans="1:43" ht="15" customHeight="1">
      <c r="A127" s="45" t="s">
        <v>2296</v>
      </c>
      <c r="B127" s="25" t="s">
        <v>2297</v>
      </c>
      <c r="C127" s="25" t="s">
        <v>635</v>
      </c>
      <c r="D127" s="25" t="s">
        <v>1250</v>
      </c>
      <c r="E127" s="28" t="s">
        <v>2031</v>
      </c>
      <c r="F127" s="28"/>
      <c r="G127" s="25" t="s">
        <v>2032</v>
      </c>
      <c r="H127" s="25" t="s">
        <v>2033</v>
      </c>
      <c r="I127" s="48">
        <v>0.75</v>
      </c>
      <c r="J127" s="18">
        <v>2365</v>
      </c>
      <c r="K127" s="48"/>
      <c r="L127" s="18"/>
      <c r="M127" s="18"/>
      <c r="N127" s="48"/>
      <c r="O127" s="18"/>
      <c r="P127" s="48"/>
      <c r="Q127" s="18"/>
      <c r="R127" s="18"/>
      <c r="S127" s="48"/>
      <c r="T127" s="18"/>
      <c r="U127" s="18"/>
      <c r="V127" s="48">
        <v>0</v>
      </c>
      <c r="W127" s="18">
        <v>0</v>
      </c>
      <c r="X127" s="18">
        <v>0</v>
      </c>
      <c r="Y127" s="48"/>
      <c r="Z127" s="18"/>
      <c r="AA127" s="18"/>
      <c r="AB127" s="48"/>
      <c r="AC127" s="18"/>
      <c r="AD127" s="18"/>
      <c r="AE127" s="48"/>
      <c r="AF127" s="18"/>
      <c r="AG127" s="18"/>
      <c r="AH127" s="48"/>
      <c r="AI127" s="18"/>
      <c r="AJ127" s="18"/>
      <c r="AK127" s="48"/>
      <c r="AL127" s="18"/>
      <c r="AM127" s="48"/>
      <c r="AN127" s="18"/>
      <c r="AO127" s="18"/>
      <c r="AP127" s="48">
        <v>0.75</v>
      </c>
      <c r="AQ127" s="18">
        <v>2365</v>
      </c>
    </row>
    <row r="128" spans="1:43" ht="15" customHeight="1">
      <c r="A128" s="45" t="s">
        <v>2298</v>
      </c>
      <c r="B128" s="25" t="s">
        <v>2299</v>
      </c>
      <c r="C128" s="25" t="s">
        <v>635</v>
      </c>
      <c r="D128" s="25" t="s">
        <v>2063</v>
      </c>
      <c r="E128" s="28" t="s">
        <v>2031</v>
      </c>
      <c r="F128" s="28"/>
      <c r="G128" s="25" t="s">
        <v>2032</v>
      </c>
      <c r="H128" s="25" t="s">
        <v>2033</v>
      </c>
      <c r="I128" s="48">
        <v>0.45</v>
      </c>
      <c r="J128" s="18">
        <v>1186.8</v>
      </c>
      <c r="K128" s="48"/>
      <c r="L128" s="18"/>
      <c r="M128" s="18"/>
      <c r="N128" s="48"/>
      <c r="O128" s="18"/>
      <c r="P128" s="48"/>
      <c r="Q128" s="18"/>
      <c r="R128" s="18"/>
      <c r="S128" s="48"/>
      <c r="T128" s="18"/>
      <c r="U128" s="18"/>
      <c r="V128" s="48">
        <v>0</v>
      </c>
      <c r="W128" s="18">
        <v>0</v>
      </c>
      <c r="X128" s="18">
        <v>0</v>
      </c>
      <c r="Y128" s="48"/>
      <c r="Z128" s="18"/>
      <c r="AA128" s="18"/>
      <c r="AB128" s="48"/>
      <c r="AC128" s="18"/>
      <c r="AD128" s="18"/>
      <c r="AE128" s="48"/>
      <c r="AF128" s="18"/>
      <c r="AG128" s="18"/>
      <c r="AH128" s="48"/>
      <c r="AI128" s="18"/>
      <c r="AJ128" s="18"/>
      <c r="AK128" s="48"/>
      <c r="AL128" s="18"/>
      <c r="AM128" s="48"/>
      <c r="AN128" s="18"/>
      <c r="AO128" s="18"/>
      <c r="AP128" s="48">
        <v>0.45</v>
      </c>
      <c r="AQ128" s="18">
        <v>1186.8</v>
      </c>
    </row>
    <row r="129" spans="1:43" ht="15" customHeight="1">
      <c r="A129" s="45" t="s">
        <v>2300</v>
      </c>
      <c r="B129" s="25" t="s">
        <v>2301</v>
      </c>
      <c r="C129" s="25" t="s">
        <v>635</v>
      </c>
      <c r="D129" s="25" t="s">
        <v>2059</v>
      </c>
      <c r="E129" s="28" t="s">
        <v>2031</v>
      </c>
      <c r="F129" s="28"/>
      <c r="G129" s="25" t="s">
        <v>2032</v>
      </c>
      <c r="H129" s="25" t="s">
        <v>2033</v>
      </c>
      <c r="I129" s="48">
        <v>0.14000000000000001</v>
      </c>
      <c r="J129" s="18">
        <v>31.17</v>
      </c>
      <c r="K129" s="48"/>
      <c r="L129" s="18"/>
      <c r="M129" s="18"/>
      <c r="N129" s="48"/>
      <c r="O129" s="18"/>
      <c r="P129" s="48"/>
      <c r="Q129" s="18"/>
      <c r="R129" s="18"/>
      <c r="S129" s="48"/>
      <c r="T129" s="18"/>
      <c r="U129" s="18"/>
      <c r="V129" s="48">
        <v>0</v>
      </c>
      <c r="W129" s="18">
        <v>0</v>
      </c>
      <c r="X129" s="18">
        <v>0</v>
      </c>
      <c r="Y129" s="48"/>
      <c r="Z129" s="18"/>
      <c r="AA129" s="18"/>
      <c r="AB129" s="48"/>
      <c r="AC129" s="18"/>
      <c r="AD129" s="18"/>
      <c r="AE129" s="48"/>
      <c r="AF129" s="18"/>
      <c r="AG129" s="18"/>
      <c r="AH129" s="48"/>
      <c r="AI129" s="18"/>
      <c r="AJ129" s="18"/>
      <c r="AK129" s="48"/>
      <c r="AL129" s="18"/>
      <c r="AM129" s="48"/>
      <c r="AN129" s="18"/>
      <c r="AO129" s="18"/>
      <c r="AP129" s="48">
        <v>0.14000000000000001</v>
      </c>
      <c r="AQ129" s="18">
        <v>31.17</v>
      </c>
    </row>
    <row r="130" spans="1:43" ht="15" customHeight="1">
      <c r="A130" s="45" t="s">
        <v>2302</v>
      </c>
      <c r="B130" s="25" t="s">
        <v>2303</v>
      </c>
      <c r="C130" s="25" t="s">
        <v>635</v>
      </c>
      <c r="D130" s="25" t="s">
        <v>2059</v>
      </c>
      <c r="E130" s="28" t="s">
        <v>2031</v>
      </c>
      <c r="F130" s="28"/>
      <c r="G130" s="25" t="s">
        <v>2032</v>
      </c>
      <c r="H130" s="25" t="s">
        <v>2033</v>
      </c>
      <c r="I130" s="48">
        <v>0.7</v>
      </c>
      <c r="J130" s="18">
        <v>945</v>
      </c>
      <c r="K130" s="48"/>
      <c r="L130" s="18"/>
      <c r="M130" s="18"/>
      <c r="N130" s="48"/>
      <c r="O130" s="18"/>
      <c r="P130" s="48"/>
      <c r="Q130" s="18"/>
      <c r="R130" s="18"/>
      <c r="S130" s="48"/>
      <c r="T130" s="18"/>
      <c r="U130" s="18"/>
      <c r="V130" s="48">
        <v>0</v>
      </c>
      <c r="W130" s="18">
        <v>0</v>
      </c>
      <c r="X130" s="18">
        <v>0</v>
      </c>
      <c r="Y130" s="48"/>
      <c r="Z130" s="18"/>
      <c r="AA130" s="18"/>
      <c r="AB130" s="48"/>
      <c r="AC130" s="18"/>
      <c r="AD130" s="18"/>
      <c r="AE130" s="48"/>
      <c r="AF130" s="18"/>
      <c r="AG130" s="18"/>
      <c r="AH130" s="48"/>
      <c r="AI130" s="18"/>
      <c r="AJ130" s="18"/>
      <c r="AK130" s="48"/>
      <c r="AL130" s="18"/>
      <c r="AM130" s="48"/>
      <c r="AN130" s="18"/>
      <c r="AO130" s="18"/>
      <c r="AP130" s="48">
        <v>0.7</v>
      </c>
      <c r="AQ130" s="18">
        <v>945</v>
      </c>
    </row>
    <row r="131" spans="1:43" ht="15" customHeight="1">
      <c r="A131" s="45" t="s">
        <v>2304</v>
      </c>
      <c r="B131" s="25" t="s">
        <v>2305</v>
      </c>
      <c r="C131" s="25" t="s">
        <v>635</v>
      </c>
      <c r="D131" s="25" t="s">
        <v>2067</v>
      </c>
      <c r="E131" s="28" t="s">
        <v>2031</v>
      </c>
      <c r="F131" s="28"/>
      <c r="G131" s="25" t="s">
        <v>2032</v>
      </c>
      <c r="H131" s="25" t="s">
        <v>2033</v>
      </c>
      <c r="I131" s="48">
        <v>1.5</v>
      </c>
      <c r="J131" s="18">
        <v>590</v>
      </c>
      <c r="K131" s="48"/>
      <c r="L131" s="18"/>
      <c r="M131" s="18"/>
      <c r="N131" s="48"/>
      <c r="O131" s="18"/>
      <c r="P131" s="48"/>
      <c r="Q131" s="18"/>
      <c r="R131" s="18"/>
      <c r="S131" s="48"/>
      <c r="T131" s="18"/>
      <c r="U131" s="18"/>
      <c r="V131" s="48">
        <v>0</v>
      </c>
      <c r="W131" s="18">
        <v>0</v>
      </c>
      <c r="X131" s="18">
        <v>0</v>
      </c>
      <c r="Y131" s="48"/>
      <c r="Z131" s="18"/>
      <c r="AA131" s="18"/>
      <c r="AB131" s="48"/>
      <c r="AC131" s="18"/>
      <c r="AD131" s="18"/>
      <c r="AE131" s="48"/>
      <c r="AF131" s="18"/>
      <c r="AG131" s="18"/>
      <c r="AH131" s="48"/>
      <c r="AI131" s="18"/>
      <c r="AJ131" s="18"/>
      <c r="AK131" s="48"/>
      <c r="AL131" s="18"/>
      <c r="AM131" s="48"/>
      <c r="AN131" s="18"/>
      <c r="AO131" s="18"/>
      <c r="AP131" s="48">
        <v>1.5</v>
      </c>
      <c r="AQ131" s="18">
        <v>590</v>
      </c>
    </row>
    <row r="132" spans="1:43" ht="15" customHeight="1">
      <c r="A132" s="45" t="s">
        <v>2306</v>
      </c>
      <c r="B132" s="25" t="s">
        <v>2307</v>
      </c>
      <c r="C132" s="25" t="s">
        <v>635</v>
      </c>
      <c r="D132" s="25" t="s">
        <v>2067</v>
      </c>
      <c r="E132" s="28" t="s">
        <v>2031</v>
      </c>
      <c r="F132" s="28"/>
      <c r="G132" s="25" t="s">
        <v>2032</v>
      </c>
      <c r="H132" s="25" t="s">
        <v>2033</v>
      </c>
      <c r="I132" s="48">
        <v>0.65</v>
      </c>
      <c r="J132" s="18">
        <v>160.33000000000001</v>
      </c>
      <c r="K132" s="48"/>
      <c r="L132" s="18"/>
      <c r="M132" s="18"/>
      <c r="N132" s="48"/>
      <c r="O132" s="18"/>
      <c r="P132" s="48"/>
      <c r="Q132" s="18"/>
      <c r="R132" s="18"/>
      <c r="S132" s="48"/>
      <c r="T132" s="18"/>
      <c r="U132" s="18"/>
      <c r="V132" s="48">
        <v>0</v>
      </c>
      <c r="W132" s="18">
        <v>0</v>
      </c>
      <c r="X132" s="18">
        <v>0</v>
      </c>
      <c r="Y132" s="48"/>
      <c r="Z132" s="18"/>
      <c r="AA132" s="18"/>
      <c r="AB132" s="48"/>
      <c r="AC132" s="18"/>
      <c r="AD132" s="18"/>
      <c r="AE132" s="48"/>
      <c r="AF132" s="18"/>
      <c r="AG132" s="18"/>
      <c r="AH132" s="48"/>
      <c r="AI132" s="18"/>
      <c r="AJ132" s="18"/>
      <c r="AK132" s="48"/>
      <c r="AL132" s="18"/>
      <c r="AM132" s="48"/>
      <c r="AN132" s="18"/>
      <c r="AO132" s="18"/>
      <c r="AP132" s="48">
        <v>0.65</v>
      </c>
      <c r="AQ132" s="18">
        <v>160.33000000000001</v>
      </c>
    </row>
    <row r="133" spans="1:43" ht="15" customHeight="1">
      <c r="A133" s="45" t="s">
        <v>2308</v>
      </c>
      <c r="B133" s="25" t="s">
        <v>2309</v>
      </c>
      <c r="C133" s="25" t="s">
        <v>635</v>
      </c>
      <c r="D133" s="25" t="s">
        <v>2077</v>
      </c>
      <c r="E133" s="28" t="s">
        <v>2031</v>
      </c>
      <c r="F133" s="28"/>
      <c r="G133" s="25" t="s">
        <v>2032</v>
      </c>
      <c r="H133" s="25" t="s">
        <v>2033</v>
      </c>
      <c r="I133" s="48">
        <v>0.56000000000000005</v>
      </c>
      <c r="J133" s="18">
        <v>134.4</v>
      </c>
      <c r="K133" s="48"/>
      <c r="L133" s="18"/>
      <c r="M133" s="18"/>
      <c r="N133" s="48"/>
      <c r="O133" s="18"/>
      <c r="P133" s="48"/>
      <c r="Q133" s="18"/>
      <c r="R133" s="18"/>
      <c r="S133" s="48"/>
      <c r="T133" s="18"/>
      <c r="U133" s="18"/>
      <c r="V133" s="48">
        <v>0</v>
      </c>
      <c r="W133" s="18">
        <v>0</v>
      </c>
      <c r="X133" s="18">
        <v>0</v>
      </c>
      <c r="Y133" s="48"/>
      <c r="Z133" s="18"/>
      <c r="AA133" s="18"/>
      <c r="AB133" s="48"/>
      <c r="AC133" s="18"/>
      <c r="AD133" s="18"/>
      <c r="AE133" s="48"/>
      <c r="AF133" s="18"/>
      <c r="AG133" s="18"/>
      <c r="AH133" s="48"/>
      <c r="AI133" s="18"/>
      <c r="AJ133" s="18"/>
      <c r="AK133" s="48"/>
      <c r="AL133" s="18"/>
      <c r="AM133" s="48"/>
      <c r="AN133" s="18"/>
      <c r="AO133" s="18"/>
      <c r="AP133" s="48">
        <v>0.56000000000000005</v>
      </c>
      <c r="AQ133" s="18">
        <v>134.4</v>
      </c>
    </row>
    <row r="134" spans="1:43" ht="15" customHeight="1">
      <c r="A134" s="45" t="s">
        <v>2310</v>
      </c>
      <c r="B134" s="25" t="s">
        <v>2311</v>
      </c>
      <c r="C134" s="25" t="s">
        <v>635</v>
      </c>
      <c r="D134" s="25" t="s">
        <v>2097</v>
      </c>
      <c r="E134" s="28" t="s">
        <v>2031</v>
      </c>
      <c r="F134" s="28"/>
      <c r="G134" s="25" t="s">
        <v>2032</v>
      </c>
      <c r="H134" s="25" t="s">
        <v>2042</v>
      </c>
      <c r="I134" s="48">
        <v>0</v>
      </c>
      <c r="J134" s="18">
        <v>0</v>
      </c>
      <c r="K134" s="48">
        <v>72</v>
      </c>
      <c r="L134" s="18">
        <v>842.4</v>
      </c>
      <c r="M134" s="18">
        <v>42.12</v>
      </c>
      <c r="N134" s="48">
        <v>-39</v>
      </c>
      <c r="O134" s="18">
        <v>-456.3</v>
      </c>
      <c r="P134" s="48"/>
      <c r="Q134" s="18"/>
      <c r="R134" s="18"/>
      <c r="S134" s="48"/>
      <c r="T134" s="18"/>
      <c r="U134" s="18"/>
      <c r="V134" s="48">
        <v>0</v>
      </c>
      <c r="W134" s="18">
        <v>0</v>
      </c>
      <c r="X134" s="18">
        <v>0</v>
      </c>
      <c r="Y134" s="48"/>
      <c r="Z134" s="18"/>
      <c r="AA134" s="18"/>
      <c r="AB134" s="48"/>
      <c r="AC134" s="18"/>
      <c r="AD134" s="18"/>
      <c r="AE134" s="48"/>
      <c r="AF134" s="18"/>
      <c r="AG134" s="18"/>
      <c r="AH134" s="48"/>
      <c r="AI134" s="18"/>
      <c r="AJ134" s="18"/>
      <c r="AK134" s="48"/>
      <c r="AL134" s="18"/>
      <c r="AM134" s="48"/>
      <c r="AN134" s="18"/>
      <c r="AO134" s="18"/>
      <c r="AP134" s="48">
        <v>33</v>
      </c>
      <c r="AQ134" s="18">
        <v>386.1</v>
      </c>
    </row>
    <row r="135" spans="1:43" ht="15" customHeight="1">
      <c r="A135" s="45" t="s">
        <v>2312</v>
      </c>
      <c r="B135" s="25" t="s">
        <v>2313</v>
      </c>
      <c r="C135" s="25" t="s">
        <v>635</v>
      </c>
      <c r="D135" s="25" t="s">
        <v>2072</v>
      </c>
      <c r="E135" s="28" t="s">
        <v>2031</v>
      </c>
      <c r="F135" s="28"/>
      <c r="G135" s="25" t="s">
        <v>2032</v>
      </c>
      <c r="H135" s="25" t="s">
        <v>2033</v>
      </c>
      <c r="I135" s="48">
        <v>3.08</v>
      </c>
      <c r="J135" s="18">
        <v>888.8</v>
      </c>
      <c r="K135" s="48"/>
      <c r="L135" s="18"/>
      <c r="M135" s="18"/>
      <c r="N135" s="48">
        <v>-0.21</v>
      </c>
      <c r="O135" s="18">
        <v>-60.6</v>
      </c>
      <c r="P135" s="48"/>
      <c r="Q135" s="18"/>
      <c r="R135" s="18"/>
      <c r="S135" s="48"/>
      <c r="T135" s="18"/>
      <c r="U135" s="18"/>
      <c r="V135" s="48">
        <v>0</v>
      </c>
      <c r="W135" s="18">
        <v>0</v>
      </c>
      <c r="X135" s="18">
        <v>0</v>
      </c>
      <c r="Y135" s="48"/>
      <c r="Z135" s="18"/>
      <c r="AA135" s="18"/>
      <c r="AB135" s="48"/>
      <c r="AC135" s="18"/>
      <c r="AD135" s="18"/>
      <c r="AE135" s="48"/>
      <c r="AF135" s="18"/>
      <c r="AG135" s="18"/>
      <c r="AH135" s="48"/>
      <c r="AI135" s="18"/>
      <c r="AJ135" s="18"/>
      <c r="AK135" s="48"/>
      <c r="AL135" s="18"/>
      <c r="AM135" s="48"/>
      <c r="AN135" s="18"/>
      <c r="AO135" s="18"/>
      <c r="AP135" s="48">
        <v>2.87</v>
      </c>
      <c r="AQ135" s="18">
        <v>828.2</v>
      </c>
    </row>
    <row r="136" spans="1:43" ht="15" customHeight="1">
      <c r="A136" s="45" t="s">
        <v>2314</v>
      </c>
      <c r="B136" s="25" t="s">
        <v>2315</v>
      </c>
      <c r="C136" s="25" t="s">
        <v>635</v>
      </c>
      <c r="D136" s="25" t="s">
        <v>2084</v>
      </c>
      <c r="E136" s="28" t="s">
        <v>2031</v>
      </c>
      <c r="F136" s="28"/>
      <c r="G136" s="25" t="s">
        <v>2032</v>
      </c>
      <c r="H136" s="25" t="s">
        <v>2033</v>
      </c>
      <c r="I136" s="48">
        <v>1.05</v>
      </c>
      <c r="J136" s="18">
        <v>366.2</v>
      </c>
      <c r="K136" s="48"/>
      <c r="L136" s="18"/>
      <c r="M136" s="18"/>
      <c r="N136" s="48"/>
      <c r="O136" s="18"/>
      <c r="P136" s="48"/>
      <c r="Q136" s="18"/>
      <c r="R136" s="18"/>
      <c r="S136" s="48"/>
      <c r="T136" s="18"/>
      <c r="U136" s="18"/>
      <c r="V136" s="48">
        <v>0</v>
      </c>
      <c r="W136" s="18">
        <v>0</v>
      </c>
      <c r="X136" s="18">
        <v>0</v>
      </c>
      <c r="Y136" s="48"/>
      <c r="Z136" s="18"/>
      <c r="AA136" s="18"/>
      <c r="AB136" s="48"/>
      <c r="AC136" s="18"/>
      <c r="AD136" s="18"/>
      <c r="AE136" s="48"/>
      <c r="AF136" s="18"/>
      <c r="AG136" s="18"/>
      <c r="AH136" s="48"/>
      <c r="AI136" s="18"/>
      <c r="AJ136" s="18"/>
      <c r="AK136" s="48"/>
      <c r="AL136" s="18"/>
      <c r="AM136" s="48"/>
      <c r="AN136" s="18"/>
      <c r="AO136" s="18"/>
      <c r="AP136" s="48">
        <v>1.05</v>
      </c>
      <c r="AQ136" s="18">
        <v>366.2</v>
      </c>
    </row>
    <row r="137" spans="1:43" ht="15" customHeight="1">
      <c r="A137" s="45" t="s">
        <v>2316</v>
      </c>
      <c r="B137" s="25" t="s">
        <v>2317</v>
      </c>
      <c r="C137" s="25" t="s">
        <v>635</v>
      </c>
      <c r="D137" s="25" t="s">
        <v>2084</v>
      </c>
      <c r="E137" s="28" t="s">
        <v>2031</v>
      </c>
      <c r="F137" s="28"/>
      <c r="G137" s="25" t="s">
        <v>2032</v>
      </c>
      <c r="H137" s="25" t="s">
        <v>2033</v>
      </c>
      <c r="I137" s="48">
        <v>0.28000000000000003</v>
      </c>
      <c r="J137" s="18">
        <v>135.6</v>
      </c>
      <c r="K137" s="48"/>
      <c r="L137" s="18"/>
      <c r="M137" s="18"/>
      <c r="N137" s="48"/>
      <c r="O137" s="18"/>
      <c r="P137" s="48"/>
      <c r="Q137" s="18"/>
      <c r="R137" s="18"/>
      <c r="S137" s="48"/>
      <c r="T137" s="18"/>
      <c r="U137" s="18"/>
      <c r="V137" s="48">
        <v>0</v>
      </c>
      <c r="W137" s="18">
        <v>0</v>
      </c>
      <c r="X137" s="18">
        <v>0</v>
      </c>
      <c r="Y137" s="48"/>
      <c r="Z137" s="18"/>
      <c r="AA137" s="18"/>
      <c r="AB137" s="48"/>
      <c r="AC137" s="18"/>
      <c r="AD137" s="18"/>
      <c r="AE137" s="48"/>
      <c r="AF137" s="18"/>
      <c r="AG137" s="18"/>
      <c r="AH137" s="48"/>
      <c r="AI137" s="18"/>
      <c r="AJ137" s="18"/>
      <c r="AK137" s="48"/>
      <c r="AL137" s="18"/>
      <c r="AM137" s="48"/>
      <c r="AN137" s="18"/>
      <c r="AO137" s="18"/>
      <c r="AP137" s="48">
        <v>0.28000000000000003</v>
      </c>
      <c r="AQ137" s="18">
        <v>135.6</v>
      </c>
    </row>
    <row r="138" spans="1:43" ht="15" customHeight="1">
      <c r="A138" s="45" t="s">
        <v>2318</v>
      </c>
      <c r="B138" s="25" t="s">
        <v>2319</v>
      </c>
      <c r="C138" s="25" t="s">
        <v>635</v>
      </c>
      <c r="D138" s="25" t="s">
        <v>2084</v>
      </c>
      <c r="E138" s="28" t="s">
        <v>2031</v>
      </c>
      <c r="F138" s="28"/>
      <c r="G138" s="25" t="s">
        <v>2032</v>
      </c>
      <c r="H138" s="25" t="s">
        <v>2033</v>
      </c>
      <c r="I138" s="48">
        <v>0.7</v>
      </c>
      <c r="J138" s="18">
        <v>1199</v>
      </c>
      <c r="K138" s="48"/>
      <c r="L138" s="18"/>
      <c r="M138" s="18"/>
      <c r="N138" s="48"/>
      <c r="O138" s="18"/>
      <c r="P138" s="48"/>
      <c r="Q138" s="18"/>
      <c r="R138" s="18"/>
      <c r="S138" s="48"/>
      <c r="T138" s="18"/>
      <c r="U138" s="18"/>
      <c r="V138" s="48">
        <v>0</v>
      </c>
      <c r="W138" s="18">
        <v>0</v>
      </c>
      <c r="X138" s="18">
        <v>0</v>
      </c>
      <c r="Y138" s="48"/>
      <c r="Z138" s="18"/>
      <c r="AA138" s="18"/>
      <c r="AB138" s="48"/>
      <c r="AC138" s="18"/>
      <c r="AD138" s="18"/>
      <c r="AE138" s="48"/>
      <c r="AF138" s="18"/>
      <c r="AG138" s="18"/>
      <c r="AH138" s="48"/>
      <c r="AI138" s="18"/>
      <c r="AJ138" s="18"/>
      <c r="AK138" s="48"/>
      <c r="AL138" s="18"/>
      <c r="AM138" s="48"/>
      <c r="AN138" s="18"/>
      <c r="AO138" s="18"/>
      <c r="AP138" s="48">
        <v>0.7</v>
      </c>
      <c r="AQ138" s="18">
        <v>1199</v>
      </c>
    </row>
    <row r="139" spans="1:43" ht="15" customHeight="1">
      <c r="A139" s="45" t="s">
        <v>2320</v>
      </c>
      <c r="B139" s="25" t="s">
        <v>2321</v>
      </c>
      <c r="C139" s="25" t="s">
        <v>635</v>
      </c>
      <c r="D139" s="25" t="s">
        <v>2049</v>
      </c>
      <c r="E139" s="28" t="s">
        <v>2031</v>
      </c>
      <c r="F139" s="28"/>
      <c r="G139" s="25" t="s">
        <v>2032</v>
      </c>
      <c r="H139" s="25" t="s">
        <v>2033</v>
      </c>
      <c r="I139" s="48">
        <v>1.8</v>
      </c>
      <c r="J139" s="18">
        <v>80</v>
      </c>
      <c r="K139" s="48"/>
      <c r="L139" s="18"/>
      <c r="M139" s="18"/>
      <c r="N139" s="48"/>
      <c r="O139" s="18"/>
      <c r="P139" s="48"/>
      <c r="Q139" s="18"/>
      <c r="R139" s="18"/>
      <c r="S139" s="48"/>
      <c r="T139" s="18"/>
      <c r="U139" s="18"/>
      <c r="V139" s="48">
        <v>0</v>
      </c>
      <c r="W139" s="18">
        <v>0</v>
      </c>
      <c r="X139" s="18">
        <v>0</v>
      </c>
      <c r="Y139" s="48"/>
      <c r="Z139" s="18"/>
      <c r="AA139" s="18"/>
      <c r="AB139" s="48"/>
      <c r="AC139" s="18"/>
      <c r="AD139" s="18"/>
      <c r="AE139" s="48"/>
      <c r="AF139" s="18"/>
      <c r="AG139" s="18"/>
      <c r="AH139" s="48"/>
      <c r="AI139" s="18"/>
      <c r="AJ139" s="18"/>
      <c r="AK139" s="48"/>
      <c r="AL139" s="18"/>
      <c r="AM139" s="48"/>
      <c r="AN139" s="18"/>
      <c r="AO139" s="18"/>
      <c r="AP139" s="48">
        <v>1.8</v>
      </c>
      <c r="AQ139" s="18">
        <v>80</v>
      </c>
    </row>
    <row r="140" spans="1:43" ht="15" customHeight="1">
      <c r="A140" s="45" t="s">
        <v>2322</v>
      </c>
      <c r="B140" s="25" t="s">
        <v>2323</v>
      </c>
      <c r="C140" s="25" t="s">
        <v>635</v>
      </c>
      <c r="D140" s="25" t="s">
        <v>2059</v>
      </c>
      <c r="E140" s="28" t="s">
        <v>2031</v>
      </c>
      <c r="F140" s="28"/>
      <c r="G140" s="25" t="s">
        <v>2032</v>
      </c>
      <c r="H140" s="25" t="s">
        <v>2033</v>
      </c>
      <c r="I140" s="48">
        <v>0.75</v>
      </c>
      <c r="J140" s="18">
        <v>3743</v>
      </c>
      <c r="K140" s="48"/>
      <c r="L140" s="18"/>
      <c r="M140" s="18"/>
      <c r="N140" s="48"/>
      <c r="O140" s="18"/>
      <c r="P140" s="48"/>
      <c r="Q140" s="18"/>
      <c r="R140" s="18"/>
      <c r="S140" s="48"/>
      <c r="T140" s="18"/>
      <c r="U140" s="18"/>
      <c r="V140" s="48">
        <v>0</v>
      </c>
      <c r="W140" s="18">
        <v>0</v>
      </c>
      <c r="X140" s="18">
        <v>0</v>
      </c>
      <c r="Y140" s="48"/>
      <c r="Z140" s="18"/>
      <c r="AA140" s="18"/>
      <c r="AB140" s="48"/>
      <c r="AC140" s="18"/>
      <c r="AD140" s="18"/>
      <c r="AE140" s="48"/>
      <c r="AF140" s="18"/>
      <c r="AG140" s="18"/>
      <c r="AH140" s="48"/>
      <c r="AI140" s="18"/>
      <c r="AJ140" s="18"/>
      <c r="AK140" s="48"/>
      <c r="AL140" s="18"/>
      <c r="AM140" s="48"/>
      <c r="AN140" s="18"/>
      <c r="AO140" s="18"/>
      <c r="AP140" s="48">
        <v>0.75</v>
      </c>
      <c r="AQ140" s="18">
        <v>3743</v>
      </c>
    </row>
    <row r="141" spans="1:43" ht="15" customHeight="1">
      <c r="A141" s="45" t="s">
        <v>2324</v>
      </c>
      <c r="B141" s="25" t="s">
        <v>2325</v>
      </c>
      <c r="C141" s="25" t="s">
        <v>635</v>
      </c>
      <c r="D141" s="25" t="s">
        <v>2059</v>
      </c>
      <c r="E141" s="28" t="s">
        <v>2031</v>
      </c>
      <c r="F141" s="28"/>
      <c r="G141" s="25" t="s">
        <v>2032</v>
      </c>
      <c r="H141" s="25" t="s">
        <v>2033</v>
      </c>
      <c r="I141" s="48">
        <v>0.7</v>
      </c>
      <c r="J141" s="18">
        <v>788</v>
      </c>
      <c r="K141" s="48"/>
      <c r="L141" s="18"/>
      <c r="M141" s="18"/>
      <c r="N141" s="48"/>
      <c r="O141" s="18"/>
      <c r="P141" s="48"/>
      <c r="Q141" s="18"/>
      <c r="R141" s="18"/>
      <c r="S141" s="48"/>
      <c r="T141" s="18"/>
      <c r="U141" s="18"/>
      <c r="V141" s="48">
        <v>0</v>
      </c>
      <c r="W141" s="18">
        <v>0</v>
      </c>
      <c r="X141" s="18">
        <v>0</v>
      </c>
      <c r="Y141" s="48"/>
      <c r="Z141" s="18"/>
      <c r="AA141" s="18"/>
      <c r="AB141" s="48"/>
      <c r="AC141" s="18"/>
      <c r="AD141" s="18"/>
      <c r="AE141" s="48"/>
      <c r="AF141" s="18"/>
      <c r="AG141" s="18"/>
      <c r="AH141" s="48"/>
      <c r="AI141" s="18"/>
      <c r="AJ141" s="18"/>
      <c r="AK141" s="48"/>
      <c r="AL141" s="18"/>
      <c r="AM141" s="48"/>
      <c r="AN141" s="18"/>
      <c r="AO141" s="18"/>
      <c r="AP141" s="48">
        <v>0.7</v>
      </c>
      <c r="AQ141" s="18">
        <v>788</v>
      </c>
    </row>
    <row r="142" spans="1:43" ht="15" customHeight="1">
      <c r="A142" s="45" t="s">
        <v>2326</v>
      </c>
      <c r="B142" s="25" t="s">
        <v>2327</v>
      </c>
      <c r="C142" s="25" t="s">
        <v>635</v>
      </c>
      <c r="D142" s="25" t="s">
        <v>2059</v>
      </c>
      <c r="E142" s="28" t="s">
        <v>2031</v>
      </c>
      <c r="F142" s="28"/>
      <c r="G142" s="25" t="s">
        <v>2032</v>
      </c>
      <c r="H142" s="25" t="s">
        <v>2033</v>
      </c>
      <c r="I142" s="48">
        <v>0.35</v>
      </c>
      <c r="J142" s="18">
        <v>131</v>
      </c>
      <c r="K142" s="48"/>
      <c r="L142" s="18"/>
      <c r="M142" s="18"/>
      <c r="N142" s="48"/>
      <c r="O142" s="18"/>
      <c r="P142" s="48"/>
      <c r="Q142" s="18"/>
      <c r="R142" s="18"/>
      <c r="S142" s="48"/>
      <c r="T142" s="18"/>
      <c r="U142" s="18"/>
      <c r="V142" s="48">
        <v>0</v>
      </c>
      <c r="W142" s="18">
        <v>0</v>
      </c>
      <c r="X142" s="18">
        <v>0</v>
      </c>
      <c r="Y142" s="48"/>
      <c r="Z142" s="18"/>
      <c r="AA142" s="18"/>
      <c r="AB142" s="48"/>
      <c r="AC142" s="18"/>
      <c r="AD142" s="18"/>
      <c r="AE142" s="48"/>
      <c r="AF142" s="18"/>
      <c r="AG142" s="18"/>
      <c r="AH142" s="48"/>
      <c r="AI142" s="18"/>
      <c r="AJ142" s="18"/>
      <c r="AK142" s="48"/>
      <c r="AL142" s="18"/>
      <c r="AM142" s="48"/>
      <c r="AN142" s="18"/>
      <c r="AO142" s="18"/>
      <c r="AP142" s="48">
        <v>0.35</v>
      </c>
      <c r="AQ142" s="18">
        <v>131</v>
      </c>
    </row>
    <row r="143" spans="1:43" ht="15" customHeight="1">
      <c r="A143" s="45" t="s">
        <v>2328</v>
      </c>
      <c r="B143" s="25" t="s">
        <v>2329</v>
      </c>
      <c r="C143" s="25" t="s">
        <v>635</v>
      </c>
      <c r="D143" s="25" t="s">
        <v>1190</v>
      </c>
      <c r="E143" s="28" t="s">
        <v>2031</v>
      </c>
      <c r="F143" s="28"/>
      <c r="G143" s="25" t="s">
        <v>2032</v>
      </c>
      <c r="H143" s="25" t="s">
        <v>2033</v>
      </c>
      <c r="I143" s="48">
        <v>2.25</v>
      </c>
      <c r="J143" s="18">
        <v>2184</v>
      </c>
      <c r="K143" s="48"/>
      <c r="L143" s="18"/>
      <c r="M143" s="18"/>
      <c r="N143" s="48"/>
      <c r="O143" s="18"/>
      <c r="P143" s="48"/>
      <c r="Q143" s="18"/>
      <c r="R143" s="18"/>
      <c r="S143" s="48"/>
      <c r="T143" s="18"/>
      <c r="U143" s="18"/>
      <c r="V143" s="48">
        <v>0</v>
      </c>
      <c r="W143" s="18">
        <v>0</v>
      </c>
      <c r="X143" s="18">
        <v>0</v>
      </c>
      <c r="Y143" s="48"/>
      <c r="Z143" s="18"/>
      <c r="AA143" s="18"/>
      <c r="AB143" s="48"/>
      <c r="AC143" s="18"/>
      <c r="AD143" s="18"/>
      <c r="AE143" s="48"/>
      <c r="AF143" s="18"/>
      <c r="AG143" s="18"/>
      <c r="AH143" s="48"/>
      <c r="AI143" s="18"/>
      <c r="AJ143" s="18"/>
      <c r="AK143" s="48"/>
      <c r="AL143" s="18"/>
      <c r="AM143" s="48"/>
      <c r="AN143" s="18"/>
      <c r="AO143" s="18"/>
      <c r="AP143" s="48">
        <v>2.25</v>
      </c>
      <c r="AQ143" s="18">
        <v>2184</v>
      </c>
    </row>
    <row r="144" spans="1:43" ht="15" customHeight="1">
      <c r="A144" s="45" t="s">
        <v>2330</v>
      </c>
      <c r="B144" s="25" t="s">
        <v>2331</v>
      </c>
      <c r="C144" s="25" t="s">
        <v>635</v>
      </c>
      <c r="D144" s="25" t="s">
        <v>1190</v>
      </c>
      <c r="E144" s="28" t="s">
        <v>2031</v>
      </c>
      <c r="F144" s="28"/>
      <c r="G144" s="25" t="s">
        <v>2032</v>
      </c>
      <c r="H144" s="25" t="s">
        <v>2033</v>
      </c>
      <c r="I144" s="48">
        <v>2.25</v>
      </c>
      <c r="J144" s="18">
        <v>1140</v>
      </c>
      <c r="K144" s="48"/>
      <c r="L144" s="18"/>
      <c r="M144" s="18"/>
      <c r="N144" s="48"/>
      <c r="O144" s="18"/>
      <c r="P144" s="48"/>
      <c r="Q144" s="18"/>
      <c r="R144" s="18"/>
      <c r="S144" s="48"/>
      <c r="T144" s="18"/>
      <c r="U144" s="18"/>
      <c r="V144" s="48">
        <v>0</v>
      </c>
      <c r="W144" s="18">
        <v>0</v>
      </c>
      <c r="X144" s="18">
        <v>0</v>
      </c>
      <c r="Y144" s="48"/>
      <c r="Z144" s="18"/>
      <c r="AA144" s="18"/>
      <c r="AB144" s="48"/>
      <c r="AC144" s="18"/>
      <c r="AD144" s="18"/>
      <c r="AE144" s="48"/>
      <c r="AF144" s="18"/>
      <c r="AG144" s="18"/>
      <c r="AH144" s="48"/>
      <c r="AI144" s="18"/>
      <c r="AJ144" s="18"/>
      <c r="AK144" s="48"/>
      <c r="AL144" s="18"/>
      <c r="AM144" s="48"/>
      <c r="AN144" s="18"/>
      <c r="AO144" s="18"/>
      <c r="AP144" s="48">
        <v>2.25</v>
      </c>
      <c r="AQ144" s="18">
        <v>1140</v>
      </c>
    </row>
    <row r="145" spans="1:43" ht="15" customHeight="1">
      <c r="A145" s="45" t="s">
        <v>2332</v>
      </c>
      <c r="B145" s="25" t="s">
        <v>2333</v>
      </c>
      <c r="C145" s="25" t="s">
        <v>635</v>
      </c>
      <c r="D145" s="25" t="s">
        <v>1190</v>
      </c>
      <c r="E145" s="28" t="s">
        <v>2031</v>
      </c>
      <c r="F145" s="28"/>
      <c r="G145" s="25" t="s">
        <v>2032</v>
      </c>
      <c r="H145" s="25" t="s">
        <v>2033</v>
      </c>
      <c r="I145" s="48">
        <v>2.25</v>
      </c>
      <c r="J145" s="18">
        <v>1014</v>
      </c>
      <c r="K145" s="48"/>
      <c r="L145" s="18"/>
      <c r="M145" s="18"/>
      <c r="N145" s="48"/>
      <c r="O145" s="18"/>
      <c r="P145" s="48"/>
      <c r="Q145" s="18"/>
      <c r="R145" s="18"/>
      <c r="S145" s="48"/>
      <c r="T145" s="18"/>
      <c r="U145" s="18"/>
      <c r="V145" s="48">
        <v>0</v>
      </c>
      <c r="W145" s="18">
        <v>0</v>
      </c>
      <c r="X145" s="18">
        <v>0</v>
      </c>
      <c r="Y145" s="48"/>
      <c r="Z145" s="18"/>
      <c r="AA145" s="18"/>
      <c r="AB145" s="48"/>
      <c r="AC145" s="18"/>
      <c r="AD145" s="18"/>
      <c r="AE145" s="48"/>
      <c r="AF145" s="18"/>
      <c r="AG145" s="18"/>
      <c r="AH145" s="48"/>
      <c r="AI145" s="18"/>
      <c r="AJ145" s="18"/>
      <c r="AK145" s="48"/>
      <c r="AL145" s="18"/>
      <c r="AM145" s="48"/>
      <c r="AN145" s="18"/>
      <c r="AO145" s="18"/>
      <c r="AP145" s="48">
        <v>2.25</v>
      </c>
      <c r="AQ145" s="18">
        <v>1014</v>
      </c>
    </row>
    <row r="146" spans="1:43" ht="15" customHeight="1">
      <c r="A146" s="45" t="s">
        <v>2334</v>
      </c>
      <c r="B146" s="25" t="s">
        <v>2335</v>
      </c>
      <c r="C146" s="25" t="s">
        <v>635</v>
      </c>
      <c r="D146" s="25" t="s">
        <v>2059</v>
      </c>
      <c r="E146" s="28" t="s">
        <v>2031</v>
      </c>
      <c r="F146" s="28"/>
      <c r="G146" s="25" t="s">
        <v>2032</v>
      </c>
      <c r="H146" s="25" t="s">
        <v>2033</v>
      </c>
      <c r="I146" s="48">
        <v>0.7</v>
      </c>
      <c r="J146" s="18">
        <v>2405</v>
      </c>
      <c r="K146" s="48"/>
      <c r="L146" s="18"/>
      <c r="M146" s="18"/>
      <c r="N146" s="48"/>
      <c r="O146" s="18"/>
      <c r="P146" s="48"/>
      <c r="Q146" s="18"/>
      <c r="R146" s="18"/>
      <c r="S146" s="48"/>
      <c r="T146" s="18"/>
      <c r="U146" s="18"/>
      <c r="V146" s="48">
        <v>0</v>
      </c>
      <c r="W146" s="18">
        <v>0</v>
      </c>
      <c r="X146" s="18">
        <v>0</v>
      </c>
      <c r="Y146" s="48"/>
      <c r="Z146" s="18"/>
      <c r="AA146" s="18"/>
      <c r="AB146" s="48"/>
      <c r="AC146" s="18"/>
      <c r="AD146" s="18"/>
      <c r="AE146" s="48"/>
      <c r="AF146" s="18"/>
      <c r="AG146" s="18"/>
      <c r="AH146" s="48"/>
      <c r="AI146" s="18"/>
      <c r="AJ146" s="18"/>
      <c r="AK146" s="48"/>
      <c r="AL146" s="18"/>
      <c r="AM146" s="48"/>
      <c r="AN146" s="18"/>
      <c r="AO146" s="18"/>
      <c r="AP146" s="48">
        <v>0.7</v>
      </c>
      <c r="AQ146" s="18">
        <v>2405</v>
      </c>
    </row>
    <row r="147" spans="1:43" ht="15" customHeight="1">
      <c r="A147" s="45" t="s">
        <v>2336</v>
      </c>
      <c r="B147" s="25" t="s">
        <v>2337</v>
      </c>
      <c r="C147" s="25" t="s">
        <v>635</v>
      </c>
      <c r="D147" s="25" t="s">
        <v>2059</v>
      </c>
      <c r="E147" s="28" t="s">
        <v>2031</v>
      </c>
      <c r="F147" s="28"/>
      <c r="G147" s="25" t="s">
        <v>2032</v>
      </c>
      <c r="H147" s="25" t="s">
        <v>2033</v>
      </c>
      <c r="I147" s="48">
        <v>1.4</v>
      </c>
      <c r="J147" s="18">
        <v>996.96</v>
      </c>
      <c r="K147" s="48"/>
      <c r="L147" s="18"/>
      <c r="M147" s="18"/>
      <c r="N147" s="48"/>
      <c r="O147" s="18"/>
      <c r="P147" s="48"/>
      <c r="Q147" s="18"/>
      <c r="R147" s="18"/>
      <c r="S147" s="48"/>
      <c r="T147" s="18"/>
      <c r="U147" s="18"/>
      <c r="V147" s="48">
        <v>0</v>
      </c>
      <c r="W147" s="18">
        <v>0</v>
      </c>
      <c r="X147" s="18">
        <v>0</v>
      </c>
      <c r="Y147" s="48"/>
      <c r="Z147" s="18"/>
      <c r="AA147" s="18"/>
      <c r="AB147" s="48"/>
      <c r="AC147" s="18"/>
      <c r="AD147" s="18"/>
      <c r="AE147" s="48"/>
      <c r="AF147" s="18"/>
      <c r="AG147" s="18"/>
      <c r="AH147" s="48"/>
      <c r="AI147" s="18"/>
      <c r="AJ147" s="18"/>
      <c r="AK147" s="48"/>
      <c r="AL147" s="18"/>
      <c r="AM147" s="48"/>
      <c r="AN147" s="18"/>
      <c r="AO147" s="18"/>
      <c r="AP147" s="48">
        <v>1.4</v>
      </c>
      <c r="AQ147" s="18">
        <v>996.96</v>
      </c>
    </row>
    <row r="148" spans="1:43" ht="15" customHeight="1">
      <c r="A148" s="45" t="s">
        <v>2338</v>
      </c>
      <c r="B148" s="25" t="s">
        <v>2339</v>
      </c>
      <c r="C148" s="25" t="s">
        <v>635</v>
      </c>
      <c r="D148" s="25" t="s">
        <v>2049</v>
      </c>
      <c r="E148" s="28" t="s">
        <v>2031</v>
      </c>
      <c r="F148" s="28"/>
      <c r="G148" s="25" t="s">
        <v>2032</v>
      </c>
      <c r="H148" s="25" t="s">
        <v>2033</v>
      </c>
      <c r="I148" s="48">
        <v>0.14000000000000001</v>
      </c>
      <c r="J148" s="18">
        <v>0</v>
      </c>
      <c r="K148" s="48">
        <v>0.7</v>
      </c>
      <c r="L148" s="18">
        <v>102.7</v>
      </c>
      <c r="M148" s="18">
        <v>5.14</v>
      </c>
      <c r="N148" s="48">
        <v>-7.0000000000000007E-2</v>
      </c>
      <c r="O148" s="18">
        <v>-2.6</v>
      </c>
      <c r="P148" s="48"/>
      <c r="Q148" s="18"/>
      <c r="R148" s="18"/>
      <c r="S148" s="48"/>
      <c r="T148" s="18"/>
      <c r="U148" s="18"/>
      <c r="V148" s="48">
        <v>0</v>
      </c>
      <c r="W148" s="18">
        <v>0</v>
      </c>
      <c r="X148" s="18">
        <v>0</v>
      </c>
      <c r="Y148" s="48"/>
      <c r="Z148" s="18"/>
      <c r="AA148" s="18"/>
      <c r="AB148" s="48"/>
      <c r="AC148" s="18"/>
      <c r="AD148" s="18"/>
      <c r="AE148" s="48"/>
      <c r="AF148" s="18"/>
      <c r="AG148" s="18"/>
      <c r="AH148" s="48"/>
      <c r="AI148" s="18"/>
      <c r="AJ148" s="18"/>
      <c r="AK148" s="48"/>
      <c r="AL148" s="18"/>
      <c r="AM148" s="48"/>
      <c r="AN148" s="18"/>
      <c r="AO148" s="18"/>
      <c r="AP148" s="48">
        <v>0.77</v>
      </c>
      <c r="AQ148" s="18">
        <v>100.1</v>
      </c>
    </row>
    <row r="149" spans="1:43" ht="15" customHeight="1">
      <c r="A149" s="45" t="s">
        <v>2340</v>
      </c>
      <c r="B149" s="25" t="s">
        <v>2341</v>
      </c>
      <c r="C149" s="25" t="s">
        <v>635</v>
      </c>
      <c r="D149" s="25" t="s">
        <v>1314</v>
      </c>
      <c r="E149" s="28" t="s">
        <v>2031</v>
      </c>
      <c r="F149" s="28"/>
      <c r="G149" s="25" t="s">
        <v>2032</v>
      </c>
      <c r="H149" s="25" t="s">
        <v>2033</v>
      </c>
      <c r="I149" s="48">
        <v>5.25</v>
      </c>
      <c r="J149" s="18">
        <v>600.6</v>
      </c>
      <c r="K149" s="48"/>
      <c r="L149" s="18"/>
      <c r="M149" s="18"/>
      <c r="N149" s="48">
        <v>-1.5</v>
      </c>
      <c r="O149" s="18">
        <v>-171.6</v>
      </c>
      <c r="P149" s="48"/>
      <c r="Q149" s="18"/>
      <c r="R149" s="18"/>
      <c r="S149" s="48"/>
      <c r="T149" s="18"/>
      <c r="U149" s="18"/>
      <c r="V149" s="48">
        <v>0</v>
      </c>
      <c r="W149" s="18">
        <v>0</v>
      </c>
      <c r="X149" s="18">
        <v>0</v>
      </c>
      <c r="Y149" s="48"/>
      <c r="Z149" s="18"/>
      <c r="AA149" s="18"/>
      <c r="AB149" s="48"/>
      <c r="AC149" s="18"/>
      <c r="AD149" s="18"/>
      <c r="AE149" s="48"/>
      <c r="AF149" s="18"/>
      <c r="AG149" s="18"/>
      <c r="AH149" s="48"/>
      <c r="AI149" s="18"/>
      <c r="AJ149" s="18"/>
      <c r="AK149" s="48"/>
      <c r="AL149" s="18"/>
      <c r="AM149" s="48"/>
      <c r="AN149" s="18"/>
      <c r="AO149" s="18"/>
      <c r="AP149" s="48">
        <v>3.75</v>
      </c>
      <c r="AQ149" s="18">
        <v>429</v>
      </c>
    </row>
    <row r="150" spans="1:43" ht="15" customHeight="1">
      <c r="A150" s="45" t="s">
        <v>2342</v>
      </c>
      <c r="B150" s="25" t="s">
        <v>2343</v>
      </c>
      <c r="C150" s="25" t="s">
        <v>635</v>
      </c>
      <c r="D150" s="25" t="s">
        <v>2059</v>
      </c>
      <c r="E150" s="28" t="s">
        <v>2031</v>
      </c>
      <c r="F150" s="28"/>
      <c r="G150" s="25" t="s">
        <v>2032</v>
      </c>
      <c r="H150" s="25" t="s">
        <v>2033</v>
      </c>
      <c r="I150" s="48">
        <v>0.6</v>
      </c>
      <c r="J150" s="18">
        <v>201.42</v>
      </c>
      <c r="K150" s="48"/>
      <c r="L150" s="18"/>
      <c r="M150" s="18"/>
      <c r="N150" s="48"/>
      <c r="O150" s="18"/>
      <c r="P150" s="48"/>
      <c r="Q150" s="18"/>
      <c r="R150" s="18"/>
      <c r="S150" s="48"/>
      <c r="T150" s="18"/>
      <c r="U150" s="18"/>
      <c r="V150" s="48">
        <v>0</v>
      </c>
      <c r="W150" s="18">
        <v>0</v>
      </c>
      <c r="X150" s="18">
        <v>0</v>
      </c>
      <c r="Y150" s="48"/>
      <c r="Z150" s="18"/>
      <c r="AA150" s="18"/>
      <c r="AB150" s="48"/>
      <c r="AC150" s="18"/>
      <c r="AD150" s="18"/>
      <c r="AE150" s="48"/>
      <c r="AF150" s="18"/>
      <c r="AG150" s="18"/>
      <c r="AH150" s="48"/>
      <c r="AI150" s="18"/>
      <c r="AJ150" s="18"/>
      <c r="AK150" s="48"/>
      <c r="AL150" s="18"/>
      <c r="AM150" s="48"/>
      <c r="AN150" s="18"/>
      <c r="AO150" s="18"/>
      <c r="AP150" s="48">
        <v>0.6</v>
      </c>
      <c r="AQ150" s="18">
        <v>201.42</v>
      </c>
    </row>
    <row r="151" spans="1:43" ht="15" customHeight="1">
      <c r="A151" s="45" t="s">
        <v>2344</v>
      </c>
      <c r="B151" s="25" t="s">
        <v>2345</v>
      </c>
      <c r="C151" s="25" t="s">
        <v>635</v>
      </c>
      <c r="D151" s="25" t="s">
        <v>1190</v>
      </c>
      <c r="E151" s="28" t="s">
        <v>2031</v>
      </c>
      <c r="F151" s="28"/>
      <c r="G151" s="25" t="s">
        <v>2032</v>
      </c>
      <c r="H151" s="25" t="s">
        <v>2033</v>
      </c>
      <c r="I151" s="48">
        <v>3.75</v>
      </c>
      <c r="J151" s="18">
        <v>1248</v>
      </c>
      <c r="K151" s="48">
        <v>7.5</v>
      </c>
      <c r="L151" s="18">
        <v>3185</v>
      </c>
      <c r="M151" s="18">
        <v>159.25</v>
      </c>
      <c r="N151" s="48">
        <v>-7.5</v>
      </c>
      <c r="O151" s="18">
        <v>-2808</v>
      </c>
      <c r="P151" s="48"/>
      <c r="Q151" s="18"/>
      <c r="R151" s="18"/>
      <c r="S151" s="48"/>
      <c r="T151" s="18"/>
      <c r="U151" s="18"/>
      <c r="V151" s="48">
        <v>0</v>
      </c>
      <c r="W151" s="18">
        <v>0</v>
      </c>
      <c r="X151" s="18">
        <v>0</v>
      </c>
      <c r="Y151" s="48"/>
      <c r="Z151" s="18"/>
      <c r="AA151" s="18"/>
      <c r="AB151" s="48"/>
      <c r="AC151" s="18"/>
      <c r="AD151" s="18"/>
      <c r="AE151" s="48"/>
      <c r="AF151" s="18"/>
      <c r="AG151" s="18"/>
      <c r="AH151" s="48"/>
      <c r="AI151" s="18"/>
      <c r="AJ151" s="18"/>
      <c r="AK151" s="48"/>
      <c r="AL151" s="18"/>
      <c r="AM151" s="48"/>
      <c r="AN151" s="18"/>
      <c r="AO151" s="18"/>
      <c r="AP151" s="48">
        <v>3.75</v>
      </c>
      <c r="AQ151" s="18">
        <v>1625</v>
      </c>
    </row>
    <row r="152" spans="1:43" ht="15" customHeight="1">
      <c r="A152" s="45" t="s">
        <v>2346</v>
      </c>
      <c r="B152" s="25" t="s">
        <v>2347</v>
      </c>
      <c r="C152" s="25" t="s">
        <v>635</v>
      </c>
      <c r="D152" s="25" t="s">
        <v>2072</v>
      </c>
      <c r="E152" s="28" t="s">
        <v>2031</v>
      </c>
      <c r="F152" s="28"/>
      <c r="G152" s="25" t="s">
        <v>2032</v>
      </c>
      <c r="H152" s="25" t="s">
        <v>2033</v>
      </c>
      <c r="I152" s="48">
        <v>0.7</v>
      </c>
      <c r="J152" s="18">
        <v>150</v>
      </c>
      <c r="K152" s="48"/>
      <c r="L152" s="18"/>
      <c r="M152" s="18"/>
      <c r="N152" s="48"/>
      <c r="O152" s="18"/>
      <c r="P152" s="48"/>
      <c r="Q152" s="18"/>
      <c r="R152" s="18"/>
      <c r="S152" s="48"/>
      <c r="T152" s="18"/>
      <c r="U152" s="18"/>
      <c r="V152" s="48">
        <v>0</v>
      </c>
      <c r="W152" s="18">
        <v>0</v>
      </c>
      <c r="X152" s="18">
        <v>0</v>
      </c>
      <c r="Y152" s="48"/>
      <c r="Z152" s="18"/>
      <c r="AA152" s="18"/>
      <c r="AB152" s="48"/>
      <c r="AC152" s="18"/>
      <c r="AD152" s="18"/>
      <c r="AE152" s="48"/>
      <c r="AF152" s="18"/>
      <c r="AG152" s="18"/>
      <c r="AH152" s="48"/>
      <c r="AI152" s="18"/>
      <c r="AJ152" s="18"/>
      <c r="AK152" s="48"/>
      <c r="AL152" s="18"/>
      <c r="AM152" s="48"/>
      <c r="AN152" s="18"/>
      <c r="AO152" s="18"/>
      <c r="AP152" s="48">
        <v>0.7</v>
      </c>
      <c r="AQ152" s="18">
        <v>150</v>
      </c>
    </row>
    <row r="153" spans="1:43" ht="15" customHeight="1">
      <c r="A153" s="45" t="s">
        <v>2348</v>
      </c>
      <c r="B153" s="25" t="s">
        <v>2349</v>
      </c>
      <c r="C153" s="25" t="s">
        <v>635</v>
      </c>
      <c r="D153" s="25" t="s">
        <v>1250</v>
      </c>
      <c r="E153" s="28" t="s">
        <v>2031</v>
      </c>
      <c r="F153" s="28"/>
      <c r="G153" s="25" t="s">
        <v>2032</v>
      </c>
      <c r="H153" s="25" t="s">
        <v>2033</v>
      </c>
      <c r="I153" s="48">
        <v>0.75</v>
      </c>
      <c r="J153" s="18">
        <v>195</v>
      </c>
      <c r="K153" s="48"/>
      <c r="L153" s="18"/>
      <c r="M153" s="18"/>
      <c r="N153" s="48">
        <v>-0.75</v>
      </c>
      <c r="O153" s="18">
        <v>-195</v>
      </c>
      <c r="P153" s="48"/>
      <c r="Q153" s="18"/>
      <c r="R153" s="18"/>
      <c r="S153" s="48"/>
      <c r="T153" s="18"/>
      <c r="U153" s="18"/>
      <c r="V153" s="48">
        <v>0</v>
      </c>
      <c r="W153" s="18">
        <v>0</v>
      </c>
      <c r="X153" s="18">
        <v>0</v>
      </c>
      <c r="Y153" s="48"/>
      <c r="Z153" s="18"/>
      <c r="AA153" s="18"/>
      <c r="AB153" s="48"/>
      <c r="AC153" s="18"/>
      <c r="AD153" s="18"/>
      <c r="AE153" s="48"/>
      <c r="AF153" s="18"/>
      <c r="AG153" s="18"/>
      <c r="AH153" s="48"/>
      <c r="AI153" s="18"/>
      <c r="AJ153" s="18"/>
      <c r="AK153" s="48"/>
      <c r="AL153" s="18"/>
      <c r="AM153" s="48"/>
      <c r="AN153" s="18"/>
      <c r="AO153" s="18"/>
      <c r="AP153" s="48">
        <v>0</v>
      </c>
      <c r="AQ153" s="18">
        <v>0</v>
      </c>
    </row>
    <row r="154" spans="1:43" ht="15" customHeight="1">
      <c r="A154" s="45" t="s">
        <v>2350</v>
      </c>
      <c r="B154" s="25" t="s">
        <v>2351</v>
      </c>
      <c r="C154" s="25" t="s">
        <v>635</v>
      </c>
      <c r="D154" s="25" t="s">
        <v>2049</v>
      </c>
      <c r="E154" s="28" t="s">
        <v>2031</v>
      </c>
      <c r="F154" s="28"/>
      <c r="G154" s="25" t="s">
        <v>2032</v>
      </c>
      <c r="H154" s="25" t="s">
        <v>2033</v>
      </c>
      <c r="I154" s="48">
        <v>0.28000000000000003</v>
      </c>
      <c r="J154" s="18">
        <v>42</v>
      </c>
      <c r="K154" s="48"/>
      <c r="L154" s="18"/>
      <c r="M154" s="18"/>
      <c r="N154" s="48"/>
      <c r="O154" s="18"/>
      <c r="P154" s="48"/>
      <c r="Q154" s="18"/>
      <c r="R154" s="18"/>
      <c r="S154" s="48"/>
      <c r="T154" s="18"/>
      <c r="U154" s="18"/>
      <c r="V154" s="48">
        <v>0</v>
      </c>
      <c r="W154" s="18">
        <v>0</v>
      </c>
      <c r="X154" s="18">
        <v>0</v>
      </c>
      <c r="Y154" s="48"/>
      <c r="Z154" s="18"/>
      <c r="AA154" s="18"/>
      <c r="AB154" s="48"/>
      <c r="AC154" s="18"/>
      <c r="AD154" s="18"/>
      <c r="AE154" s="48"/>
      <c r="AF154" s="18"/>
      <c r="AG154" s="18"/>
      <c r="AH154" s="48"/>
      <c r="AI154" s="18"/>
      <c r="AJ154" s="18"/>
      <c r="AK154" s="48"/>
      <c r="AL154" s="18"/>
      <c r="AM154" s="48"/>
      <c r="AN154" s="18"/>
      <c r="AO154" s="18"/>
      <c r="AP154" s="48">
        <v>0.28000000000000003</v>
      </c>
      <c r="AQ154" s="18">
        <v>42</v>
      </c>
    </row>
    <row r="155" spans="1:43" ht="15" customHeight="1">
      <c r="A155" s="45" t="s">
        <v>2352</v>
      </c>
      <c r="B155" s="25" t="s">
        <v>2353</v>
      </c>
      <c r="C155" s="25" t="s">
        <v>635</v>
      </c>
      <c r="D155" s="25" t="s">
        <v>2063</v>
      </c>
      <c r="E155" s="28" t="s">
        <v>2031</v>
      </c>
      <c r="F155" s="28"/>
      <c r="G155" s="25" t="s">
        <v>2032</v>
      </c>
      <c r="H155" s="25" t="s">
        <v>2033</v>
      </c>
      <c r="I155" s="48">
        <v>1.2749999999999999</v>
      </c>
      <c r="J155" s="18">
        <v>678.3</v>
      </c>
      <c r="K155" s="48"/>
      <c r="L155" s="18"/>
      <c r="M155" s="18"/>
      <c r="N155" s="48"/>
      <c r="O155" s="18"/>
      <c r="P155" s="48"/>
      <c r="Q155" s="18"/>
      <c r="R155" s="18"/>
      <c r="S155" s="48"/>
      <c r="T155" s="18"/>
      <c r="U155" s="18"/>
      <c r="V155" s="48">
        <v>0</v>
      </c>
      <c r="W155" s="18">
        <v>0</v>
      </c>
      <c r="X155" s="18">
        <v>0</v>
      </c>
      <c r="Y155" s="48"/>
      <c r="Z155" s="18"/>
      <c r="AA155" s="18"/>
      <c r="AB155" s="48"/>
      <c r="AC155" s="18"/>
      <c r="AD155" s="18"/>
      <c r="AE155" s="48"/>
      <c r="AF155" s="18"/>
      <c r="AG155" s="18"/>
      <c r="AH155" s="48"/>
      <c r="AI155" s="18"/>
      <c r="AJ155" s="18"/>
      <c r="AK155" s="48"/>
      <c r="AL155" s="18"/>
      <c r="AM155" s="48"/>
      <c r="AN155" s="18"/>
      <c r="AO155" s="18"/>
      <c r="AP155" s="48">
        <v>1.2749999999999999</v>
      </c>
      <c r="AQ155" s="18">
        <v>678.3</v>
      </c>
    </row>
    <row r="156" spans="1:43" ht="15" customHeight="1">
      <c r="A156" s="45" t="s">
        <v>2354</v>
      </c>
      <c r="B156" s="25" t="s">
        <v>2355</v>
      </c>
      <c r="C156" s="25" t="s">
        <v>635</v>
      </c>
      <c r="D156" s="25" t="s">
        <v>2063</v>
      </c>
      <c r="E156" s="28" t="s">
        <v>2031</v>
      </c>
      <c r="F156" s="28"/>
      <c r="G156" s="25" t="s">
        <v>2032</v>
      </c>
      <c r="H156" s="25" t="s">
        <v>2033</v>
      </c>
      <c r="I156" s="48">
        <v>0.7</v>
      </c>
      <c r="J156" s="18">
        <v>1150</v>
      </c>
      <c r="K156" s="48"/>
      <c r="L156" s="18"/>
      <c r="M156" s="18"/>
      <c r="N156" s="48"/>
      <c r="O156" s="18"/>
      <c r="P156" s="48"/>
      <c r="Q156" s="18"/>
      <c r="R156" s="18"/>
      <c r="S156" s="48"/>
      <c r="T156" s="18"/>
      <c r="U156" s="18"/>
      <c r="V156" s="48">
        <v>0</v>
      </c>
      <c r="W156" s="18">
        <v>0</v>
      </c>
      <c r="X156" s="18">
        <v>0</v>
      </c>
      <c r="Y156" s="48"/>
      <c r="Z156" s="18"/>
      <c r="AA156" s="18"/>
      <c r="AB156" s="48"/>
      <c r="AC156" s="18"/>
      <c r="AD156" s="18"/>
      <c r="AE156" s="48"/>
      <c r="AF156" s="18"/>
      <c r="AG156" s="18"/>
      <c r="AH156" s="48"/>
      <c r="AI156" s="18"/>
      <c r="AJ156" s="18"/>
      <c r="AK156" s="48"/>
      <c r="AL156" s="18"/>
      <c r="AM156" s="48"/>
      <c r="AN156" s="18"/>
      <c r="AO156" s="18"/>
      <c r="AP156" s="48">
        <v>0.7</v>
      </c>
      <c r="AQ156" s="18">
        <v>1150</v>
      </c>
    </row>
    <row r="157" spans="1:43" ht="15" customHeight="1">
      <c r="A157" s="45" t="s">
        <v>2356</v>
      </c>
      <c r="B157" s="25" t="s">
        <v>2357</v>
      </c>
      <c r="C157" s="25" t="s">
        <v>635</v>
      </c>
      <c r="D157" s="25" t="s">
        <v>2063</v>
      </c>
      <c r="E157" s="28" t="s">
        <v>2031</v>
      </c>
      <c r="F157" s="28"/>
      <c r="G157" s="25" t="s">
        <v>2032</v>
      </c>
      <c r="H157" s="25" t="s">
        <v>2033</v>
      </c>
      <c r="I157" s="48">
        <v>0.97499999999999998</v>
      </c>
      <c r="J157" s="18">
        <v>388.7</v>
      </c>
      <c r="K157" s="48"/>
      <c r="L157" s="18"/>
      <c r="M157" s="18"/>
      <c r="N157" s="48"/>
      <c r="O157" s="18"/>
      <c r="P157" s="48"/>
      <c r="Q157" s="18"/>
      <c r="R157" s="18"/>
      <c r="S157" s="48"/>
      <c r="T157" s="18"/>
      <c r="U157" s="18"/>
      <c r="V157" s="48">
        <v>0</v>
      </c>
      <c r="W157" s="18">
        <v>0</v>
      </c>
      <c r="X157" s="18">
        <v>0</v>
      </c>
      <c r="Y157" s="48"/>
      <c r="Z157" s="18"/>
      <c r="AA157" s="18"/>
      <c r="AB157" s="48"/>
      <c r="AC157" s="18"/>
      <c r="AD157" s="18"/>
      <c r="AE157" s="48"/>
      <c r="AF157" s="18"/>
      <c r="AG157" s="18"/>
      <c r="AH157" s="48"/>
      <c r="AI157" s="18"/>
      <c r="AJ157" s="18"/>
      <c r="AK157" s="48"/>
      <c r="AL157" s="18"/>
      <c r="AM157" s="48"/>
      <c r="AN157" s="18"/>
      <c r="AO157" s="18"/>
      <c r="AP157" s="48">
        <v>0.97499999999999998</v>
      </c>
      <c r="AQ157" s="18">
        <v>388.7</v>
      </c>
    </row>
    <row r="158" spans="1:43" ht="15" customHeight="1">
      <c r="A158" s="45" t="s">
        <v>2358</v>
      </c>
      <c r="B158" s="25" t="s">
        <v>2359</v>
      </c>
      <c r="C158" s="25" t="s">
        <v>635</v>
      </c>
      <c r="D158" s="25" t="s">
        <v>1314</v>
      </c>
      <c r="E158" s="28" t="s">
        <v>2031</v>
      </c>
      <c r="F158" s="28"/>
      <c r="G158" s="25" t="s">
        <v>2032</v>
      </c>
      <c r="H158" s="25" t="s">
        <v>2033</v>
      </c>
      <c r="I158" s="48"/>
      <c r="J158" s="18"/>
      <c r="K158" s="48">
        <v>1.5</v>
      </c>
      <c r="L158" s="18">
        <v>998.14</v>
      </c>
      <c r="M158" s="18">
        <v>49.91</v>
      </c>
      <c r="N158" s="48"/>
      <c r="O158" s="18"/>
      <c r="P158" s="48"/>
      <c r="Q158" s="18"/>
      <c r="R158" s="18"/>
      <c r="S158" s="48"/>
      <c r="T158" s="18"/>
      <c r="U158" s="18"/>
      <c r="V158" s="48">
        <v>0</v>
      </c>
      <c r="W158" s="18">
        <v>0</v>
      </c>
      <c r="X158" s="18">
        <v>0</v>
      </c>
      <c r="Y158" s="48"/>
      <c r="Z158" s="18"/>
      <c r="AA158" s="18"/>
      <c r="AB158" s="48"/>
      <c r="AC158" s="18"/>
      <c r="AD158" s="18"/>
      <c r="AE158" s="48"/>
      <c r="AF158" s="18"/>
      <c r="AG158" s="18"/>
      <c r="AH158" s="48"/>
      <c r="AI158" s="18"/>
      <c r="AJ158" s="18"/>
      <c r="AK158" s="48"/>
      <c r="AL158" s="18"/>
      <c r="AM158" s="48"/>
      <c r="AN158" s="18"/>
      <c r="AO158" s="18"/>
      <c r="AP158" s="48">
        <v>1.5</v>
      </c>
      <c r="AQ158" s="18">
        <v>998.14</v>
      </c>
    </row>
    <row r="159" spans="1:43" ht="15" customHeight="1">
      <c r="A159" s="45" t="s">
        <v>2360</v>
      </c>
      <c r="B159" s="25" t="s">
        <v>2361</v>
      </c>
      <c r="C159" s="25" t="s">
        <v>635</v>
      </c>
      <c r="D159" s="25" t="s">
        <v>2049</v>
      </c>
      <c r="E159" s="28" t="s">
        <v>2031</v>
      </c>
      <c r="F159" s="28"/>
      <c r="G159" s="25" t="s">
        <v>2032</v>
      </c>
      <c r="H159" s="25" t="s">
        <v>2033</v>
      </c>
      <c r="I159" s="48">
        <v>1.1519999999999999</v>
      </c>
      <c r="J159" s="18">
        <v>208</v>
      </c>
      <c r="K159" s="48"/>
      <c r="L159" s="18"/>
      <c r="M159" s="18"/>
      <c r="N159" s="48"/>
      <c r="O159" s="18"/>
      <c r="P159" s="48"/>
      <c r="Q159" s="18"/>
      <c r="R159" s="18"/>
      <c r="S159" s="48"/>
      <c r="T159" s="18"/>
      <c r="U159" s="18"/>
      <c r="V159" s="48">
        <v>0</v>
      </c>
      <c r="W159" s="18">
        <v>0</v>
      </c>
      <c r="X159" s="18">
        <v>0</v>
      </c>
      <c r="Y159" s="48"/>
      <c r="Z159" s="18"/>
      <c r="AA159" s="18"/>
      <c r="AB159" s="48"/>
      <c r="AC159" s="18"/>
      <c r="AD159" s="18"/>
      <c r="AE159" s="48"/>
      <c r="AF159" s="18"/>
      <c r="AG159" s="18"/>
      <c r="AH159" s="48"/>
      <c r="AI159" s="18"/>
      <c r="AJ159" s="18"/>
      <c r="AK159" s="48"/>
      <c r="AL159" s="18"/>
      <c r="AM159" s="48"/>
      <c r="AN159" s="18"/>
      <c r="AO159" s="18"/>
      <c r="AP159" s="48">
        <v>1.1519999999999999</v>
      </c>
      <c r="AQ159" s="18">
        <v>208</v>
      </c>
    </row>
    <row r="160" spans="1:43" ht="15" customHeight="1">
      <c r="A160" s="45" t="s">
        <v>2362</v>
      </c>
      <c r="B160" s="25" t="s">
        <v>2363</v>
      </c>
      <c r="C160" s="25" t="s">
        <v>635</v>
      </c>
      <c r="D160" s="25" t="s">
        <v>2077</v>
      </c>
      <c r="E160" s="28" t="s">
        <v>2031</v>
      </c>
      <c r="F160" s="28"/>
      <c r="G160" s="25" t="s">
        <v>2032</v>
      </c>
      <c r="H160" s="25" t="s">
        <v>2033</v>
      </c>
      <c r="I160" s="48">
        <v>0.97499999999999998</v>
      </c>
      <c r="J160" s="18">
        <v>715.97</v>
      </c>
      <c r="K160" s="48"/>
      <c r="L160" s="18"/>
      <c r="M160" s="18"/>
      <c r="N160" s="48">
        <v>-0.12</v>
      </c>
      <c r="O160" s="18">
        <v>-88.12</v>
      </c>
      <c r="P160" s="48"/>
      <c r="Q160" s="18"/>
      <c r="R160" s="18"/>
      <c r="S160" s="48"/>
      <c r="T160" s="18"/>
      <c r="U160" s="18"/>
      <c r="V160" s="48">
        <v>0</v>
      </c>
      <c r="W160" s="18">
        <v>0</v>
      </c>
      <c r="X160" s="18">
        <v>0</v>
      </c>
      <c r="Y160" s="48"/>
      <c r="Z160" s="18"/>
      <c r="AA160" s="18"/>
      <c r="AB160" s="48"/>
      <c r="AC160" s="18"/>
      <c r="AD160" s="18"/>
      <c r="AE160" s="48"/>
      <c r="AF160" s="18"/>
      <c r="AG160" s="18"/>
      <c r="AH160" s="48"/>
      <c r="AI160" s="18"/>
      <c r="AJ160" s="18"/>
      <c r="AK160" s="48"/>
      <c r="AL160" s="18"/>
      <c r="AM160" s="48"/>
      <c r="AN160" s="18"/>
      <c r="AO160" s="18"/>
      <c r="AP160" s="48">
        <v>0.85499999999999998</v>
      </c>
      <c r="AQ160" s="18">
        <v>627.85</v>
      </c>
    </row>
    <row r="161" spans="1:43" ht="15" customHeight="1">
      <c r="A161" s="45" t="s">
        <v>2364</v>
      </c>
      <c r="B161" s="25" t="s">
        <v>2365</v>
      </c>
      <c r="C161" s="25" t="s">
        <v>635</v>
      </c>
      <c r="D161" s="25" t="s">
        <v>2077</v>
      </c>
      <c r="E161" s="28" t="s">
        <v>2031</v>
      </c>
      <c r="F161" s="28"/>
      <c r="G161" s="25" t="s">
        <v>2032</v>
      </c>
      <c r="H161" s="25" t="s">
        <v>2033</v>
      </c>
      <c r="I161" s="48">
        <v>0.56000000000000005</v>
      </c>
      <c r="J161" s="18">
        <v>78</v>
      </c>
      <c r="K161" s="48"/>
      <c r="L161" s="18"/>
      <c r="M161" s="18"/>
      <c r="N161" s="48"/>
      <c r="O161" s="18"/>
      <c r="P161" s="48"/>
      <c r="Q161" s="18"/>
      <c r="R161" s="18"/>
      <c r="S161" s="48"/>
      <c r="T161" s="18"/>
      <c r="U161" s="18"/>
      <c r="V161" s="48">
        <v>0</v>
      </c>
      <c r="W161" s="18">
        <v>0</v>
      </c>
      <c r="X161" s="18">
        <v>0</v>
      </c>
      <c r="Y161" s="48"/>
      <c r="Z161" s="18"/>
      <c r="AA161" s="18"/>
      <c r="AB161" s="48"/>
      <c r="AC161" s="18"/>
      <c r="AD161" s="18"/>
      <c r="AE161" s="48"/>
      <c r="AF161" s="18"/>
      <c r="AG161" s="18"/>
      <c r="AH161" s="48"/>
      <c r="AI161" s="18"/>
      <c r="AJ161" s="18"/>
      <c r="AK161" s="48"/>
      <c r="AL161" s="18"/>
      <c r="AM161" s="48"/>
      <c r="AN161" s="18"/>
      <c r="AO161" s="18"/>
      <c r="AP161" s="48">
        <v>0.56000000000000005</v>
      </c>
      <c r="AQ161" s="18">
        <v>78</v>
      </c>
    </row>
    <row r="162" spans="1:43" ht="15" customHeight="1">
      <c r="A162" s="45" t="s">
        <v>2366</v>
      </c>
      <c r="B162" s="25" t="s">
        <v>2367</v>
      </c>
      <c r="C162" s="25" t="s">
        <v>635</v>
      </c>
      <c r="D162" s="25" t="s">
        <v>1314</v>
      </c>
      <c r="E162" s="28" t="s">
        <v>2031</v>
      </c>
      <c r="F162" s="28"/>
      <c r="G162" s="25" t="s">
        <v>2032</v>
      </c>
      <c r="H162" s="25" t="s">
        <v>2033</v>
      </c>
      <c r="I162" s="48">
        <v>0</v>
      </c>
      <c r="J162" s="18">
        <v>0</v>
      </c>
      <c r="K162" s="48">
        <v>4.5</v>
      </c>
      <c r="L162" s="18">
        <v>499.2</v>
      </c>
      <c r="M162" s="18">
        <v>24.96</v>
      </c>
      <c r="N162" s="48"/>
      <c r="O162" s="18"/>
      <c r="P162" s="48"/>
      <c r="Q162" s="18"/>
      <c r="R162" s="18"/>
      <c r="S162" s="48"/>
      <c r="T162" s="18"/>
      <c r="U162" s="18"/>
      <c r="V162" s="48">
        <v>0</v>
      </c>
      <c r="W162" s="18">
        <v>0</v>
      </c>
      <c r="X162" s="18">
        <v>0</v>
      </c>
      <c r="Y162" s="48"/>
      <c r="Z162" s="18"/>
      <c r="AA162" s="18"/>
      <c r="AB162" s="48"/>
      <c r="AC162" s="18"/>
      <c r="AD162" s="18"/>
      <c r="AE162" s="48"/>
      <c r="AF162" s="18"/>
      <c r="AG162" s="18"/>
      <c r="AH162" s="48"/>
      <c r="AI162" s="18"/>
      <c r="AJ162" s="18"/>
      <c r="AK162" s="48"/>
      <c r="AL162" s="18"/>
      <c r="AM162" s="48"/>
      <c r="AN162" s="18"/>
      <c r="AO162" s="18"/>
      <c r="AP162" s="48">
        <v>4.5</v>
      </c>
      <c r="AQ162" s="18">
        <v>499.2</v>
      </c>
    </row>
    <row r="163" spans="1:43" ht="15" customHeight="1">
      <c r="A163" s="45" t="s">
        <v>2368</v>
      </c>
      <c r="B163" s="25" t="s">
        <v>2369</v>
      </c>
      <c r="C163" s="25" t="s">
        <v>635</v>
      </c>
      <c r="D163" s="25" t="s">
        <v>2049</v>
      </c>
      <c r="E163" s="28" t="s">
        <v>2031</v>
      </c>
      <c r="F163" s="28"/>
      <c r="G163" s="25" t="s">
        <v>2032</v>
      </c>
      <c r="H163" s="25" t="s">
        <v>2033</v>
      </c>
      <c r="I163" s="48">
        <v>0.6</v>
      </c>
      <c r="J163" s="18">
        <v>86.4</v>
      </c>
      <c r="K163" s="48"/>
      <c r="L163" s="18"/>
      <c r="M163" s="18"/>
      <c r="N163" s="48"/>
      <c r="O163" s="18"/>
      <c r="P163" s="48"/>
      <c r="Q163" s="18"/>
      <c r="R163" s="18"/>
      <c r="S163" s="48"/>
      <c r="T163" s="18"/>
      <c r="U163" s="18"/>
      <c r="V163" s="48">
        <v>0</v>
      </c>
      <c r="W163" s="18">
        <v>0</v>
      </c>
      <c r="X163" s="18">
        <v>0</v>
      </c>
      <c r="Y163" s="48"/>
      <c r="Z163" s="18"/>
      <c r="AA163" s="18"/>
      <c r="AB163" s="48"/>
      <c r="AC163" s="18"/>
      <c r="AD163" s="18"/>
      <c r="AE163" s="48"/>
      <c r="AF163" s="18"/>
      <c r="AG163" s="18"/>
      <c r="AH163" s="48"/>
      <c r="AI163" s="18"/>
      <c r="AJ163" s="18"/>
      <c r="AK163" s="48"/>
      <c r="AL163" s="18"/>
      <c r="AM163" s="48"/>
      <c r="AN163" s="18"/>
      <c r="AO163" s="18"/>
      <c r="AP163" s="48">
        <v>0.6</v>
      </c>
      <c r="AQ163" s="18">
        <v>86.4</v>
      </c>
    </row>
    <row r="164" spans="1:43" ht="15" customHeight="1">
      <c r="A164" s="45" t="s">
        <v>2370</v>
      </c>
      <c r="B164" s="25" t="s">
        <v>2371</v>
      </c>
      <c r="C164" s="25" t="s">
        <v>635</v>
      </c>
      <c r="D164" s="25" t="s">
        <v>2049</v>
      </c>
      <c r="E164" s="28" t="s">
        <v>2031</v>
      </c>
      <c r="F164" s="28"/>
      <c r="G164" s="25" t="s">
        <v>2032</v>
      </c>
      <c r="H164" s="25" t="s">
        <v>2033</v>
      </c>
      <c r="I164" s="48">
        <v>0.56000000000000005</v>
      </c>
      <c r="J164" s="18">
        <v>187.2</v>
      </c>
      <c r="K164" s="48"/>
      <c r="L164" s="18"/>
      <c r="M164" s="18"/>
      <c r="N164" s="48">
        <v>-0.14000000000000001</v>
      </c>
      <c r="O164" s="18">
        <v>-46.8</v>
      </c>
      <c r="P164" s="48"/>
      <c r="Q164" s="18"/>
      <c r="R164" s="18"/>
      <c r="S164" s="48"/>
      <c r="T164" s="18"/>
      <c r="U164" s="18"/>
      <c r="V164" s="48">
        <v>0</v>
      </c>
      <c r="W164" s="18">
        <v>0</v>
      </c>
      <c r="X164" s="18">
        <v>0</v>
      </c>
      <c r="Y164" s="48"/>
      <c r="Z164" s="18"/>
      <c r="AA164" s="18"/>
      <c r="AB164" s="48"/>
      <c r="AC164" s="18"/>
      <c r="AD164" s="18"/>
      <c r="AE164" s="48"/>
      <c r="AF164" s="18"/>
      <c r="AG164" s="18"/>
      <c r="AH164" s="48"/>
      <c r="AI164" s="18"/>
      <c r="AJ164" s="18"/>
      <c r="AK164" s="48"/>
      <c r="AL164" s="18"/>
      <c r="AM164" s="48"/>
      <c r="AN164" s="18"/>
      <c r="AO164" s="18"/>
      <c r="AP164" s="48">
        <v>0.42</v>
      </c>
      <c r="AQ164" s="18">
        <v>140.4</v>
      </c>
    </row>
    <row r="165" spans="1:43" ht="15" customHeight="1">
      <c r="A165" s="45" t="s">
        <v>2372</v>
      </c>
      <c r="B165" s="25" t="s">
        <v>2373</v>
      </c>
      <c r="C165" s="25" t="s">
        <v>635</v>
      </c>
      <c r="D165" s="25" t="s">
        <v>2059</v>
      </c>
      <c r="E165" s="28" t="s">
        <v>2031</v>
      </c>
      <c r="F165" s="28"/>
      <c r="G165" s="25" t="s">
        <v>2032</v>
      </c>
      <c r="H165" s="25" t="s">
        <v>2033</v>
      </c>
      <c r="I165" s="48">
        <v>0.7</v>
      </c>
      <c r="J165" s="18">
        <v>245</v>
      </c>
      <c r="K165" s="48"/>
      <c r="L165" s="18"/>
      <c r="M165" s="18"/>
      <c r="N165" s="48"/>
      <c r="O165" s="18"/>
      <c r="P165" s="48"/>
      <c r="Q165" s="18"/>
      <c r="R165" s="18"/>
      <c r="S165" s="48"/>
      <c r="T165" s="18"/>
      <c r="U165" s="18"/>
      <c r="V165" s="48">
        <v>0</v>
      </c>
      <c r="W165" s="18">
        <v>0</v>
      </c>
      <c r="X165" s="18">
        <v>0</v>
      </c>
      <c r="Y165" s="48"/>
      <c r="Z165" s="18"/>
      <c r="AA165" s="18"/>
      <c r="AB165" s="48"/>
      <c r="AC165" s="18"/>
      <c r="AD165" s="18"/>
      <c r="AE165" s="48"/>
      <c r="AF165" s="18"/>
      <c r="AG165" s="18"/>
      <c r="AH165" s="48"/>
      <c r="AI165" s="18"/>
      <c r="AJ165" s="18"/>
      <c r="AK165" s="48"/>
      <c r="AL165" s="18"/>
      <c r="AM165" s="48"/>
      <c r="AN165" s="18"/>
      <c r="AO165" s="18"/>
      <c r="AP165" s="48">
        <v>0.7</v>
      </c>
      <c r="AQ165" s="18">
        <v>245</v>
      </c>
    </row>
    <row r="166" spans="1:43" ht="15" customHeight="1">
      <c r="A166" s="45" t="s">
        <v>2374</v>
      </c>
      <c r="B166" s="25" t="s">
        <v>2375</v>
      </c>
      <c r="C166" s="25" t="s">
        <v>635</v>
      </c>
      <c r="D166" s="25" t="s">
        <v>1314</v>
      </c>
      <c r="E166" s="28" t="s">
        <v>2031</v>
      </c>
      <c r="F166" s="28"/>
      <c r="G166" s="25" t="s">
        <v>2032</v>
      </c>
      <c r="H166" s="25" t="s">
        <v>2033</v>
      </c>
      <c r="I166" s="48">
        <v>0.75</v>
      </c>
      <c r="J166" s="18">
        <v>62</v>
      </c>
      <c r="K166" s="48"/>
      <c r="L166" s="18"/>
      <c r="M166" s="18"/>
      <c r="N166" s="48"/>
      <c r="O166" s="18"/>
      <c r="P166" s="48"/>
      <c r="Q166" s="18"/>
      <c r="R166" s="18"/>
      <c r="S166" s="48"/>
      <c r="T166" s="18"/>
      <c r="U166" s="18"/>
      <c r="V166" s="48">
        <v>0</v>
      </c>
      <c r="W166" s="18">
        <v>0</v>
      </c>
      <c r="X166" s="18">
        <v>0</v>
      </c>
      <c r="Y166" s="48"/>
      <c r="Z166" s="18"/>
      <c r="AA166" s="18"/>
      <c r="AB166" s="48"/>
      <c r="AC166" s="18"/>
      <c r="AD166" s="18"/>
      <c r="AE166" s="48"/>
      <c r="AF166" s="18"/>
      <c r="AG166" s="18"/>
      <c r="AH166" s="48"/>
      <c r="AI166" s="18"/>
      <c r="AJ166" s="18"/>
      <c r="AK166" s="48"/>
      <c r="AL166" s="18"/>
      <c r="AM166" s="48"/>
      <c r="AN166" s="18"/>
      <c r="AO166" s="18"/>
      <c r="AP166" s="48">
        <v>0.75</v>
      </c>
      <c r="AQ166" s="18">
        <v>62</v>
      </c>
    </row>
    <row r="167" spans="1:43" ht="15" customHeight="1">
      <c r="A167" s="45" t="s">
        <v>2376</v>
      </c>
      <c r="B167" s="25" t="s">
        <v>2377</v>
      </c>
      <c r="C167" s="25" t="s">
        <v>635</v>
      </c>
      <c r="D167" s="25" t="s">
        <v>2059</v>
      </c>
      <c r="E167" s="28" t="s">
        <v>2031</v>
      </c>
      <c r="F167" s="28"/>
      <c r="G167" s="25" t="s">
        <v>2032</v>
      </c>
      <c r="H167" s="25" t="s">
        <v>2033</v>
      </c>
      <c r="I167" s="48">
        <v>0.63700000000000001</v>
      </c>
      <c r="J167" s="18">
        <v>254.8</v>
      </c>
      <c r="K167" s="48"/>
      <c r="L167" s="18"/>
      <c r="M167" s="18"/>
      <c r="N167" s="48"/>
      <c r="O167" s="18"/>
      <c r="P167" s="48"/>
      <c r="Q167" s="18"/>
      <c r="R167" s="18"/>
      <c r="S167" s="48"/>
      <c r="T167" s="18"/>
      <c r="U167" s="18"/>
      <c r="V167" s="48">
        <v>0</v>
      </c>
      <c r="W167" s="18">
        <v>0</v>
      </c>
      <c r="X167" s="18">
        <v>0</v>
      </c>
      <c r="Y167" s="48"/>
      <c r="Z167" s="18"/>
      <c r="AA167" s="18"/>
      <c r="AB167" s="48"/>
      <c r="AC167" s="18"/>
      <c r="AD167" s="18"/>
      <c r="AE167" s="48"/>
      <c r="AF167" s="18"/>
      <c r="AG167" s="18"/>
      <c r="AH167" s="48"/>
      <c r="AI167" s="18"/>
      <c r="AJ167" s="18"/>
      <c r="AK167" s="48"/>
      <c r="AL167" s="18"/>
      <c r="AM167" s="48"/>
      <c r="AN167" s="18"/>
      <c r="AO167" s="18"/>
      <c r="AP167" s="48">
        <v>0.63700000000000001</v>
      </c>
      <c r="AQ167" s="18">
        <v>254.8</v>
      </c>
    </row>
    <row r="168" spans="1:43" ht="15" customHeight="1">
      <c r="A168" s="45" t="s">
        <v>2378</v>
      </c>
      <c r="B168" s="25" t="s">
        <v>2379</v>
      </c>
      <c r="C168" s="25" t="s">
        <v>18</v>
      </c>
      <c r="D168" s="25" t="s">
        <v>2047</v>
      </c>
      <c r="E168" s="28" t="s">
        <v>2048</v>
      </c>
      <c r="F168" s="28"/>
      <c r="G168" s="25"/>
      <c r="H168" s="25" t="s">
        <v>2380</v>
      </c>
      <c r="I168" s="48">
        <v>0</v>
      </c>
      <c r="J168" s="18">
        <v>0</v>
      </c>
      <c r="K168" s="48"/>
      <c r="L168" s="18"/>
      <c r="M168" s="18"/>
      <c r="N168" s="48">
        <v>-0.45</v>
      </c>
      <c r="O168" s="18">
        <v>0</v>
      </c>
      <c r="P168" s="48"/>
      <c r="Q168" s="18"/>
      <c r="R168" s="18"/>
      <c r="S168" s="48">
        <v>-0.03</v>
      </c>
      <c r="T168" s="18">
        <v>0</v>
      </c>
      <c r="U168" s="18">
        <v>0</v>
      </c>
      <c r="V168" s="48">
        <v>0.48</v>
      </c>
      <c r="W168" s="18">
        <v>0</v>
      </c>
      <c r="X168" s="18">
        <v>0</v>
      </c>
      <c r="Y168" s="48"/>
      <c r="Z168" s="18"/>
      <c r="AA168" s="18"/>
      <c r="AB168" s="48"/>
      <c r="AC168" s="18"/>
      <c r="AD168" s="18"/>
      <c r="AE168" s="48"/>
      <c r="AF168" s="18"/>
      <c r="AG168" s="18"/>
      <c r="AH168" s="48"/>
      <c r="AI168" s="18"/>
      <c r="AJ168" s="18"/>
      <c r="AK168" s="48"/>
      <c r="AL168" s="18"/>
      <c r="AM168" s="48"/>
      <c r="AN168" s="18"/>
      <c r="AO168" s="18"/>
      <c r="AP168" s="48">
        <v>0</v>
      </c>
      <c r="AQ168" s="18">
        <v>0</v>
      </c>
    </row>
    <row r="169" spans="1:43" ht="15" customHeight="1">
      <c r="A169" s="45" t="s">
        <v>2381</v>
      </c>
      <c r="B169" s="25" t="s">
        <v>2382</v>
      </c>
      <c r="C169" s="25" t="s">
        <v>18</v>
      </c>
      <c r="D169" s="25" t="s">
        <v>174</v>
      </c>
      <c r="E169" s="28" t="s">
        <v>2047</v>
      </c>
      <c r="F169" s="28"/>
      <c r="G169" s="25" t="s">
        <v>2048</v>
      </c>
      <c r="H169" s="25" t="s">
        <v>2053</v>
      </c>
      <c r="I169" s="48"/>
      <c r="J169" s="18"/>
      <c r="K169" s="48"/>
      <c r="L169" s="18"/>
      <c r="M169" s="18"/>
      <c r="N169" s="48">
        <v>-0.24</v>
      </c>
      <c r="O169" s="18">
        <v>0</v>
      </c>
      <c r="P169" s="48"/>
      <c r="Q169" s="18"/>
      <c r="R169" s="18"/>
      <c r="S169" s="48">
        <v>-0.03</v>
      </c>
      <c r="T169" s="18">
        <v>0</v>
      </c>
      <c r="U169" s="18">
        <v>0</v>
      </c>
      <c r="V169" s="48">
        <v>0.27</v>
      </c>
      <c r="W169" s="18">
        <v>0</v>
      </c>
      <c r="X169" s="18">
        <v>0</v>
      </c>
      <c r="Y169" s="48"/>
      <c r="Z169" s="18"/>
      <c r="AA169" s="18"/>
      <c r="AB169" s="48"/>
      <c r="AC169" s="18"/>
      <c r="AD169" s="18"/>
      <c r="AE169" s="48"/>
      <c r="AF169" s="18"/>
      <c r="AG169" s="18"/>
      <c r="AH169" s="48"/>
      <c r="AI169" s="18"/>
      <c r="AJ169" s="18"/>
      <c r="AK169" s="48"/>
      <c r="AL169" s="18"/>
      <c r="AM169" s="48"/>
      <c r="AN169" s="18"/>
      <c r="AO169" s="18"/>
      <c r="AP169" s="48">
        <v>0</v>
      </c>
      <c r="AQ169" s="18">
        <v>0</v>
      </c>
    </row>
    <row r="170" spans="1:43" ht="15" customHeight="1">
      <c r="A170" s="45" t="s">
        <v>2383</v>
      </c>
      <c r="B170" s="25" t="s">
        <v>2384</v>
      </c>
      <c r="C170" s="25" t="s">
        <v>18</v>
      </c>
      <c r="D170" s="25" t="s">
        <v>174</v>
      </c>
      <c r="E170" s="28" t="s">
        <v>2047</v>
      </c>
      <c r="F170" s="28"/>
      <c r="G170" s="25" t="s">
        <v>2048</v>
      </c>
      <c r="H170" s="25" t="s">
        <v>2053</v>
      </c>
      <c r="I170" s="48">
        <v>0</v>
      </c>
      <c r="J170" s="18">
        <v>0</v>
      </c>
      <c r="K170" s="48">
        <v>1300</v>
      </c>
      <c r="L170" s="18">
        <v>2600</v>
      </c>
      <c r="M170" s="18">
        <v>130</v>
      </c>
      <c r="N170" s="48"/>
      <c r="O170" s="18"/>
      <c r="P170" s="48"/>
      <c r="Q170" s="18"/>
      <c r="R170" s="18"/>
      <c r="S170" s="48">
        <v>-1300</v>
      </c>
      <c r="T170" s="18">
        <v>-2600</v>
      </c>
      <c r="U170" s="18">
        <v>0</v>
      </c>
      <c r="V170" s="48">
        <v>0</v>
      </c>
      <c r="W170" s="18">
        <v>0</v>
      </c>
      <c r="X170" s="18">
        <v>0</v>
      </c>
      <c r="Y170" s="48"/>
      <c r="Z170" s="18"/>
      <c r="AA170" s="18"/>
      <c r="AB170" s="48"/>
      <c r="AC170" s="18"/>
      <c r="AD170" s="18"/>
      <c r="AE170" s="48"/>
      <c r="AF170" s="18"/>
      <c r="AG170" s="18"/>
      <c r="AH170" s="48"/>
      <c r="AI170" s="18"/>
      <c r="AJ170" s="18"/>
      <c r="AK170" s="48"/>
      <c r="AL170" s="18"/>
      <c r="AM170" s="48"/>
      <c r="AN170" s="18"/>
      <c r="AO170" s="18"/>
      <c r="AP170" s="48">
        <v>0</v>
      </c>
      <c r="AQ170" s="18">
        <v>0</v>
      </c>
    </row>
    <row r="171" spans="1:43" ht="15" customHeight="1">
      <c r="A171" s="45" t="s">
        <v>2385</v>
      </c>
      <c r="B171" s="25" t="s">
        <v>2386</v>
      </c>
      <c r="C171" s="25" t="s">
        <v>18</v>
      </c>
      <c r="D171" s="25" t="s">
        <v>2047</v>
      </c>
      <c r="E171" s="28" t="s">
        <v>2048</v>
      </c>
      <c r="F171" s="28"/>
      <c r="G171" s="25"/>
      <c r="H171" s="25" t="s">
        <v>2033</v>
      </c>
      <c r="I171" s="48">
        <v>0.7</v>
      </c>
      <c r="J171" s="18">
        <v>195</v>
      </c>
      <c r="K171" s="48"/>
      <c r="L171" s="18"/>
      <c r="M171" s="18"/>
      <c r="N171" s="48"/>
      <c r="O171" s="18"/>
      <c r="P171" s="48"/>
      <c r="Q171" s="18"/>
      <c r="R171" s="18"/>
      <c r="S171" s="48"/>
      <c r="T171" s="18"/>
      <c r="U171" s="18"/>
      <c r="V171" s="48">
        <v>0</v>
      </c>
      <c r="W171" s="18">
        <v>0</v>
      </c>
      <c r="X171" s="18">
        <v>0</v>
      </c>
      <c r="Y171" s="48"/>
      <c r="Z171" s="18"/>
      <c r="AA171" s="18"/>
      <c r="AB171" s="48"/>
      <c r="AC171" s="18"/>
      <c r="AD171" s="18"/>
      <c r="AE171" s="48"/>
      <c r="AF171" s="18"/>
      <c r="AG171" s="18"/>
      <c r="AH171" s="48"/>
      <c r="AI171" s="18"/>
      <c r="AJ171" s="18"/>
      <c r="AK171" s="48"/>
      <c r="AL171" s="18"/>
      <c r="AM171" s="48"/>
      <c r="AN171" s="18"/>
      <c r="AO171" s="18"/>
      <c r="AP171" s="48">
        <v>0.7</v>
      </c>
      <c r="AQ171" s="18">
        <v>195</v>
      </c>
    </row>
    <row r="172" spans="1:43" ht="15" customHeight="1">
      <c r="A172" s="45" t="s">
        <v>2387</v>
      </c>
      <c r="B172" s="25" t="s">
        <v>2388</v>
      </c>
      <c r="C172" s="25" t="s">
        <v>18</v>
      </c>
      <c r="D172" s="25" t="s">
        <v>2092</v>
      </c>
      <c r="E172" s="28" t="s">
        <v>2047</v>
      </c>
      <c r="F172" s="28"/>
      <c r="G172" s="25" t="s">
        <v>2048</v>
      </c>
      <c r="H172" s="25" t="s">
        <v>2053</v>
      </c>
      <c r="I172" s="48">
        <v>0</v>
      </c>
      <c r="J172" s="18">
        <v>0</v>
      </c>
      <c r="K172" s="48">
        <v>0.2</v>
      </c>
      <c r="L172" s="18">
        <v>9.6</v>
      </c>
      <c r="M172" s="18">
        <v>0.48</v>
      </c>
      <c r="N172" s="48">
        <v>-0.12</v>
      </c>
      <c r="O172" s="18">
        <v>-5.76</v>
      </c>
      <c r="P172" s="48"/>
      <c r="Q172" s="18"/>
      <c r="R172" s="18"/>
      <c r="S172" s="48">
        <v>-0.02</v>
      </c>
      <c r="T172" s="18">
        <v>-0.96</v>
      </c>
      <c r="U172" s="18">
        <v>0</v>
      </c>
      <c r="V172" s="48">
        <v>0</v>
      </c>
      <c r="W172" s="18">
        <v>0</v>
      </c>
      <c r="X172" s="18">
        <v>0</v>
      </c>
      <c r="Y172" s="48"/>
      <c r="Z172" s="18"/>
      <c r="AA172" s="18"/>
      <c r="AB172" s="48"/>
      <c r="AC172" s="18"/>
      <c r="AD172" s="18"/>
      <c r="AE172" s="48"/>
      <c r="AF172" s="18"/>
      <c r="AG172" s="18"/>
      <c r="AH172" s="48"/>
      <c r="AI172" s="18"/>
      <c r="AJ172" s="18"/>
      <c r="AK172" s="48"/>
      <c r="AL172" s="18"/>
      <c r="AM172" s="48"/>
      <c r="AN172" s="18"/>
      <c r="AO172" s="18"/>
      <c r="AP172" s="48">
        <v>0.06</v>
      </c>
      <c r="AQ172" s="18">
        <v>2.88</v>
      </c>
    </row>
    <row r="173" spans="1:43" ht="15" customHeight="1">
      <c r="A173" s="45" t="s">
        <v>2389</v>
      </c>
      <c r="B173" s="25" t="s">
        <v>2390</v>
      </c>
      <c r="C173" s="25" t="s">
        <v>18</v>
      </c>
      <c r="D173" s="25" t="s">
        <v>2047</v>
      </c>
      <c r="E173" s="28" t="s">
        <v>2048</v>
      </c>
      <c r="F173" s="28"/>
      <c r="G173" s="25"/>
      <c r="H173" s="25" t="s">
        <v>2042</v>
      </c>
      <c r="I173" s="48">
        <v>0</v>
      </c>
      <c r="J173" s="18">
        <v>0</v>
      </c>
      <c r="K173" s="48"/>
      <c r="L173" s="18"/>
      <c r="M173" s="18"/>
      <c r="N173" s="48">
        <v>-10</v>
      </c>
      <c r="O173" s="18">
        <v>0</v>
      </c>
      <c r="P173" s="48"/>
      <c r="Q173" s="18"/>
      <c r="R173" s="18"/>
      <c r="S173" s="48"/>
      <c r="T173" s="18"/>
      <c r="U173" s="18"/>
      <c r="V173" s="48">
        <v>10</v>
      </c>
      <c r="W173" s="18">
        <v>0</v>
      </c>
      <c r="X173" s="18">
        <v>0</v>
      </c>
      <c r="Y173" s="48"/>
      <c r="Z173" s="18"/>
      <c r="AA173" s="18"/>
      <c r="AB173" s="48"/>
      <c r="AC173" s="18"/>
      <c r="AD173" s="18"/>
      <c r="AE173" s="48"/>
      <c r="AF173" s="18"/>
      <c r="AG173" s="18"/>
      <c r="AH173" s="48"/>
      <c r="AI173" s="18"/>
      <c r="AJ173" s="18"/>
      <c r="AK173" s="48"/>
      <c r="AL173" s="18"/>
      <c r="AM173" s="48"/>
      <c r="AN173" s="18"/>
      <c r="AO173" s="18"/>
      <c r="AP173" s="48">
        <v>0</v>
      </c>
      <c r="AQ173" s="18">
        <v>0</v>
      </c>
    </row>
    <row r="174" spans="1:43" ht="15" customHeight="1">
      <c r="A174" s="45" t="s">
        <v>2391</v>
      </c>
      <c r="B174" s="25" t="s">
        <v>2392</v>
      </c>
      <c r="C174" s="25" t="s">
        <v>18</v>
      </c>
      <c r="D174" s="25" t="s">
        <v>174</v>
      </c>
      <c r="E174" s="28" t="s">
        <v>2047</v>
      </c>
      <c r="F174" s="28"/>
      <c r="G174" s="25" t="s">
        <v>2048</v>
      </c>
      <c r="H174" s="25" t="s">
        <v>2053</v>
      </c>
      <c r="I174" s="48">
        <v>-3.5E-4</v>
      </c>
      <c r="J174" s="18">
        <v>0</v>
      </c>
      <c r="K174" s="48"/>
      <c r="L174" s="18"/>
      <c r="M174" s="18"/>
      <c r="N174" s="48"/>
      <c r="O174" s="18"/>
      <c r="P174" s="48"/>
      <c r="Q174" s="18"/>
      <c r="R174" s="18"/>
      <c r="S174" s="48"/>
      <c r="T174" s="18"/>
      <c r="U174" s="18"/>
      <c r="V174" s="48">
        <v>3.5E-4</v>
      </c>
      <c r="W174" s="18">
        <v>0</v>
      </c>
      <c r="X174" s="18">
        <v>0</v>
      </c>
      <c r="Y174" s="48"/>
      <c r="Z174" s="18"/>
      <c r="AA174" s="18"/>
      <c r="AB174" s="48"/>
      <c r="AC174" s="18"/>
      <c r="AD174" s="18"/>
      <c r="AE174" s="48"/>
      <c r="AF174" s="18"/>
      <c r="AG174" s="18"/>
      <c r="AH174" s="48"/>
      <c r="AI174" s="18"/>
      <c r="AJ174" s="18"/>
      <c r="AK174" s="48"/>
      <c r="AL174" s="18"/>
      <c r="AM174" s="48"/>
      <c r="AN174" s="18"/>
      <c r="AO174" s="18"/>
      <c r="AP174" s="48">
        <v>0</v>
      </c>
      <c r="AQ174" s="18">
        <v>0</v>
      </c>
    </row>
    <row r="175" spans="1:43" ht="15" customHeight="1">
      <c r="A175" s="45" t="s">
        <v>2393</v>
      </c>
      <c r="B175" s="25" t="s">
        <v>2394</v>
      </c>
      <c r="C175" s="25" t="s">
        <v>18</v>
      </c>
      <c r="D175" s="25" t="s">
        <v>2047</v>
      </c>
      <c r="E175" s="28" t="s">
        <v>2048</v>
      </c>
      <c r="F175" s="28"/>
      <c r="G175" s="25"/>
      <c r="H175" s="25" t="s">
        <v>2033</v>
      </c>
      <c r="I175" s="48">
        <v>6</v>
      </c>
      <c r="J175" s="18">
        <v>278.93</v>
      </c>
      <c r="K175" s="48"/>
      <c r="L175" s="18"/>
      <c r="M175" s="18"/>
      <c r="N175" s="48"/>
      <c r="O175" s="18"/>
      <c r="P175" s="48"/>
      <c r="Q175" s="18"/>
      <c r="R175" s="18"/>
      <c r="S175" s="48"/>
      <c r="T175" s="18"/>
      <c r="U175" s="18"/>
      <c r="V175" s="48">
        <v>0</v>
      </c>
      <c r="W175" s="18">
        <v>0</v>
      </c>
      <c r="X175" s="18">
        <v>0</v>
      </c>
      <c r="Y175" s="48"/>
      <c r="Z175" s="18"/>
      <c r="AA175" s="18"/>
      <c r="AB175" s="48"/>
      <c r="AC175" s="18"/>
      <c r="AD175" s="18"/>
      <c r="AE175" s="48"/>
      <c r="AF175" s="18"/>
      <c r="AG175" s="18"/>
      <c r="AH175" s="48"/>
      <c r="AI175" s="18"/>
      <c r="AJ175" s="18"/>
      <c r="AK175" s="48"/>
      <c r="AL175" s="18"/>
      <c r="AM175" s="48"/>
      <c r="AN175" s="18"/>
      <c r="AO175" s="18"/>
      <c r="AP175" s="48">
        <v>6</v>
      </c>
      <c r="AQ175" s="18">
        <v>278.93</v>
      </c>
    </row>
    <row r="176" spans="1:43" ht="15" customHeight="1">
      <c r="A176" s="45" t="s">
        <v>2395</v>
      </c>
      <c r="B176" s="25" t="s">
        <v>2396</v>
      </c>
      <c r="C176" s="25" t="s">
        <v>18</v>
      </c>
      <c r="D176" s="25" t="s">
        <v>2047</v>
      </c>
      <c r="E176" s="28" t="s">
        <v>2048</v>
      </c>
      <c r="F176" s="28"/>
      <c r="G176" s="25"/>
      <c r="H176" s="25" t="s">
        <v>2053</v>
      </c>
      <c r="I176" s="48">
        <v>1.8</v>
      </c>
      <c r="J176" s="18">
        <v>0</v>
      </c>
      <c r="K176" s="48"/>
      <c r="L176" s="18"/>
      <c r="M176" s="18"/>
      <c r="N176" s="48"/>
      <c r="O176" s="18"/>
      <c r="P176" s="48"/>
      <c r="Q176" s="18"/>
      <c r="R176" s="18"/>
      <c r="S176" s="48"/>
      <c r="T176" s="18"/>
      <c r="U176" s="18"/>
      <c r="V176" s="48">
        <v>-0.1</v>
      </c>
      <c r="W176" s="18">
        <v>0</v>
      </c>
      <c r="X176" s="18">
        <v>0</v>
      </c>
      <c r="Y176" s="48"/>
      <c r="Z176" s="18"/>
      <c r="AA176" s="18"/>
      <c r="AB176" s="48"/>
      <c r="AC176" s="18"/>
      <c r="AD176" s="18"/>
      <c r="AE176" s="48"/>
      <c r="AF176" s="18"/>
      <c r="AG176" s="18"/>
      <c r="AH176" s="48"/>
      <c r="AI176" s="18"/>
      <c r="AJ176" s="18"/>
      <c r="AK176" s="48"/>
      <c r="AL176" s="18"/>
      <c r="AM176" s="48"/>
      <c r="AN176" s="18"/>
      <c r="AO176" s="18"/>
      <c r="AP176" s="48">
        <v>1.7</v>
      </c>
      <c r="AQ176" s="18">
        <v>0</v>
      </c>
    </row>
    <row r="177" spans="1:43" ht="15" customHeight="1">
      <c r="A177" s="45" t="s">
        <v>2397</v>
      </c>
      <c r="B177" s="25" t="s">
        <v>2398</v>
      </c>
      <c r="C177" s="25" t="s">
        <v>18</v>
      </c>
      <c r="D177" s="25" t="s">
        <v>174</v>
      </c>
      <c r="E177" s="28" t="s">
        <v>2047</v>
      </c>
      <c r="F177" s="28"/>
      <c r="G177" s="25" t="s">
        <v>2048</v>
      </c>
      <c r="H177" s="25" t="s">
        <v>2033</v>
      </c>
      <c r="I177" s="48">
        <v>0</v>
      </c>
      <c r="J177" s="18">
        <v>0</v>
      </c>
      <c r="K177" s="48"/>
      <c r="L177" s="18"/>
      <c r="M177" s="18"/>
      <c r="N177" s="48">
        <v>-6.6</v>
      </c>
      <c r="O177" s="18">
        <v>0</v>
      </c>
      <c r="P177" s="48"/>
      <c r="Q177" s="18"/>
      <c r="R177" s="18"/>
      <c r="S177" s="48">
        <v>-0.9</v>
      </c>
      <c r="T177" s="18">
        <v>0</v>
      </c>
      <c r="U177" s="18">
        <v>0</v>
      </c>
      <c r="V177" s="48">
        <v>7.5</v>
      </c>
      <c r="W177" s="18">
        <v>0</v>
      </c>
      <c r="X177" s="18">
        <v>0</v>
      </c>
      <c r="Y177" s="48"/>
      <c r="Z177" s="18"/>
      <c r="AA177" s="18"/>
      <c r="AB177" s="48"/>
      <c r="AC177" s="18"/>
      <c r="AD177" s="18"/>
      <c r="AE177" s="48"/>
      <c r="AF177" s="18"/>
      <c r="AG177" s="18"/>
      <c r="AH177" s="48"/>
      <c r="AI177" s="18"/>
      <c r="AJ177" s="18"/>
      <c r="AK177" s="48"/>
      <c r="AL177" s="18"/>
      <c r="AM177" s="48"/>
      <c r="AN177" s="18"/>
      <c r="AO177" s="18"/>
      <c r="AP177" s="48">
        <v>0</v>
      </c>
      <c r="AQ177" s="18">
        <v>0</v>
      </c>
    </row>
    <row r="178" spans="1:43" ht="15" customHeight="1">
      <c r="A178" s="45" t="s">
        <v>2399</v>
      </c>
      <c r="B178" s="25" t="s">
        <v>2400</v>
      </c>
      <c r="C178" s="25" t="s">
        <v>24</v>
      </c>
      <c r="D178" s="25" t="s">
        <v>2052</v>
      </c>
      <c r="E178" s="28" t="s">
        <v>2041</v>
      </c>
      <c r="F178" s="28"/>
      <c r="G178" s="25" t="s">
        <v>2032</v>
      </c>
      <c r="H178" s="25" t="s">
        <v>2033</v>
      </c>
      <c r="I178" s="48">
        <v>1.7</v>
      </c>
      <c r="J178" s="18">
        <v>0</v>
      </c>
      <c r="K178" s="48"/>
      <c r="L178" s="18"/>
      <c r="M178" s="18"/>
      <c r="N178" s="48"/>
      <c r="O178" s="18"/>
      <c r="P178" s="48"/>
      <c r="Q178" s="18"/>
      <c r="R178" s="18"/>
      <c r="S178" s="48"/>
      <c r="T178" s="18"/>
      <c r="U178" s="18"/>
      <c r="V178" s="48">
        <v>0</v>
      </c>
      <c r="W178" s="18">
        <v>0</v>
      </c>
      <c r="X178" s="18">
        <v>0</v>
      </c>
      <c r="Y178" s="48"/>
      <c r="Z178" s="18"/>
      <c r="AA178" s="18"/>
      <c r="AB178" s="48"/>
      <c r="AC178" s="18"/>
      <c r="AD178" s="18"/>
      <c r="AE178" s="48"/>
      <c r="AF178" s="18"/>
      <c r="AG178" s="18"/>
      <c r="AH178" s="48"/>
      <c r="AI178" s="18"/>
      <c r="AJ178" s="18"/>
      <c r="AK178" s="48"/>
      <c r="AL178" s="18"/>
      <c r="AM178" s="48"/>
      <c r="AN178" s="18"/>
      <c r="AO178" s="18"/>
      <c r="AP178" s="48">
        <v>1.7</v>
      </c>
      <c r="AQ178" s="18">
        <v>0</v>
      </c>
    </row>
    <row r="179" spans="1:43" ht="15" customHeight="1">
      <c r="A179" s="45" t="s">
        <v>2401</v>
      </c>
      <c r="B179" s="25" t="s">
        <v>2402</v>
      </c>
      <c r="C179" s="25" t="s">
        <v>24</v>
      </c>
      <c r="D179" s="25" t="s">
        <v>2037</v>
      </c>
      <c r="E179" s="28" t="s">
        <v>2041</v>
      </c>
      <c r="F179" s="28"/>
      <c r="G179" s="25" t="s">
        <v>2032</v>
      </c>
      <c r="H179" s="25" t="s">
        <v>2053</v>
      </c>
      <c r="I179" s="48">
        <v>0</v>
      </c>
      <c r="J179" s="18">
        <v>0</v>
      </c>
      <c r="K179" s="48"/>
      <c r="L179" s="18"/>
      <c r="M179" s="18"/>
      <c r="N179" s="48">
        <v>-4.7058839999999996E-3</v>
      </c>
      <c r="O179" s="18">
        <v>0</v>
      </c>
      <c r="P179" s="48"/>
      <c r="Q179" s="18"/>
      <c r="R179" s="18"/>
      <c r="S179" s="48">
        <v>-1.1764709999999999E-3</v>
      </c>
      <c r="T179" s="18">
        <v>0</v>
      </c>
      <c r="U179" s="18">
        <v>0</v>
      </c>
      <c r="V179" s="48">
        <v>5.8823549999999997E-3</v>
      </c>
      <c r="W179" s="18">
        <v>0</v>
      </c>
      <c r="X179" s="18">
        <v>0</v>
      </c>
      <c r="Y179" s="48"/>
      <c r="Z179" s="18"/>
      <c r="AA179" s="18"/>
      <c r="AB179" s="48"/>
      <c r="AC179" s="18"/>
      <c r="AD179" s="18"/>
      <c r="AE179" s="48"/>
      <c r="AF179" s="18"/>
      <c r="AG179" s="18"/>
      <c r="AH179" s="48"/>
      <c r="AI179" s="18"/>
      <c r="AJ179" s="18"/>
      <c r="AK179" s="48"/>
      <c r="AL179" s="18"/>
      <c r="AM179" s="48"/>
      <c r="AN179" s="18"/>
      <c r="AO179" s="18"/>
      <c r="AP179" s="48">
        <v>0</v>
      </c>
      <c r="AQ179" s="18">
        <v>0</v>
      </c>
    </row>
    <row r="180" spans="1:43" ht="15" customHeight="1">
      <c r="A180" s="45" t="s">
        <v>2403</v>
      </c>
      <c r="B180" s="25" t="s">
        <v>2404</v>
      </c>
      <c r="C180" s="25" t="s">
        <v>24</v>
      </c>
      <c r="D180" s="25" t="s">
        <v>2087</v>
      </c>
      <c r="E180" s="28" t="s">
        <v>2041</v>
      </c>
      <c r="F180" s="28"/>
      <c r="G180" s="25" t="s">
        <v>2032</v>
      </c>
      <c r="H180" s="25" t="s">
        <v>2033</v>
      </c>
      <c r="I180" s="48"/>
      <c r="J180" s="18"/>
      <c r="K180" s="48"/>
      <c r="L180" s="18"/>
      <c r="M180" s="18"/>
      <c r="N180" s="48"/>
      <c r="O180" s="18"/>
      <c r="P180" s="48"/>
      <c r="Q180" s="18"/>
      <c r="R180" s="18"/>
      <c r="S180" s="48">
        <v>-2</v>
      </c>
      <c r="T180" s="18">
        <v>0</v>
      </c>
      <c r="U180" s="18">
        <v>0</v>
      </c>
      <c r="V180" s="48">
        <v>2</v>
      </c>
      <c r="W180" s="18">
        <v>0</v>
      </c>
      <c r="X180" s="18">
        <v>0</v>
      </c>
      <c r="Y180" s="48"/>
      <c r="Z180" s="18"/>
      <c r="AA180" s="18"/>
      <c r="AB180" s="48"/>
      <c r="AC180" s="18"/>
      <c r="AD180" s="18"/>
      <c r="AE180" s="48"/>
      <c r="AF180" s="18"/>
      <c r="AG180" s="18"/>
      <c r="AH180" s="48"/>
      <c r="AI180" s="18"/>
      <c r="AJ180" s="18"/>
      <c r="AK180" s="48"/>
      <c r="AL180" s="18"/>
      <c r="AM180" s="48"/>
      <c r="AN180" s="18"/>
      <c r="AO180" s="18"/>
      <c r="AP180" s="48">
        <v>0</v>
      </c>
      <c r="AQ180" s="18">
        <v>0</v>
      </c>
    </row>
    <row r="181" spans="1:43" ht="15" customHeight="1">
      <c r="A181" s="45" t="s">
        <v>2405</v>
      </c>
      <c r="B181" s="25" t="s">
        <v>2406</v>
      </c>
      <c r="C181" s="25" t="s">
        <v>24</v>
      </c>
      <c r="D181" s="25" t="s">
        <v>2054</v>
      </c>
      <c r="E181" s="28" t="s">
        <v>2041</v>
      </c>
      <c r="F181" s="28"/>
      <c r="G181" s="25" t="s">
        <v>2032</v>
      </c>
      <c r="H181" s="25" t="s">
        <v>2042</v>
      </c>
      <c r="I181" s="48">
        <v>48</v>
      </c>
      <c r="J181" s="18">
        <v>93.6</v>
      </c>
      <c r="K181" s="48"/>
      <c r="L181" s="18"/>
      <c r="M181" s="18"/>
      <c r="N181" s="48"/>
      <c r="O181" s="18"/>
      <c r="P181" s="48"/>
      <c r="Q181" s="18"/>
      <c r="R181" s="18"/>
      <c r="S181" s="48"/>
      <c r="T181" s="18"/>
      <c r="U181" s="18"/>
      <c r="V181" s="48">
        <v>0</v>
      </c>
      <c r="W181" s="18">
        <v>0</v>
      </c>
      <c r="X181" s="18">
        <v>0</v>
      </c>
      <c r="Y181" s="48"/>
      <c r="Z181" s="18"/>
      <c r="AA181" s="18"/>
      <c r="AB181" s="48"/>
      <c r="AC181" s="18"/>
      <c r="AD181" s="18"/>
      <c r="AE181" s="48"/>
      <c r="AF181" s="18"/>
      <c r="AG181" s="18"/>
      <c r="AH181" s="48"/>
      <c r="AI181" s="18"/>
      <c r="AJ181" s="18"/>
      <c r="AK181" s="48"/>
      <c r="AL181" s="18"/>
      <c r="AM181" s="48"/>
      <c r="AN181" s="18"/>
      <c r="AO181" s="18"/>
      <c r="AP181" s="48">
        <v>48</v>
      </c>
      <c r="AQ181" s="18">
        <v>93.6</v>
      </c>
    </row>
    <row r="182" spans="1:43" ht="15" customHeight="1">
      <c r="A182" s="45" t="s">
        <v>1356</v>
      </c>
      <c r="B182" s="25" t="s">
        <v>1357</v>
      </c>
      <c r="C182" s="25" t="s">
        <v>24</v>
      </c>
      <c r="D182" s="25" t="s">
        <v>1348</v>
      </c>
      <c r="E182" s="28" t="s">
        <v>2040</v>
      </c>
      <c r="F182" s="28"/>
      <c r="G182" s="25" t="s">
        <v>1996</v>
      </c>
      <c r="H182" s="25" t="s">
        <v>2407</v>
      </c>
      <c r="I182" s="48"/>
      <c r="J182" s="18"/>
      <c r="K182" s="48"/>
      <c r="L182" s="18"/>
      <c r="M182" s="18"/>
      <c r="N182" s="48"/>
      <c r="O182" s="18"/>
      <c r="P182" s="48"/>
      <c r="Q182" s="18"/>
      <c r="R182" s="18"/>
      <c r="S182" s="48"/>
      <c r="T182" s="18"/>
      <c r="U182" s="18"/>
      <c r="V182" s="48">
        <v>0</v>
      </c>
      <c r="W182" s="18">
        <v>0</v>
      </c>
      <c r="X182" s="18">
        <v>0</v>
      </c>
      <c r="Y182" s="48"/>
      <c r="Z182" s="18"/>
      <c r="AA182" s="18"/>
      <c r="AB182" s="48"/>
      <c r="AC182" s="18"/>
      <c r="AD182" s="18"/>
      <c r="AE182" s="48"/>
      <c r="AF182" s="18"/>
      <c r="AG182" s="18"/>
      <c r="AH182" s="48"/>
      <c r="AI182" s="18"/>
      <c r="AJ182" s="18"/>
      <c r="AK182" s="48"/>
      <c r="AL182" s="18"/>
      <c r="AM182" s="48"/>
      <c r="AN182" s="18"/>
      <c r="AO182" s="18"/>
      <c r="AP182" s="48">
        <v>0</v>
      </c>
      <c r="AQ182" s="18">
        <v>0</v>
      </c>
    </row>
    <row r="183" spans="1:43" ht="15" customHeight="1">
      <c r="A183" s="45" t="s">
        <v>2408</v>
      </c>
      <c r="B183" s="25" t="s">
        <v>2409</v>
      </c>
      <c r="C183" s="25" t="s">
        <v>24</v>
      </c>
      <c r="D183" s="25" t="s">
        <v>2087</v>
      </c>
      <c r="E183" s="28" t="s">
        <v>2041</v>
      </c>
      <c r="F183" s="28"/>
      <c r="G183" s="25" t="s">
        <v>2032</v>
      </c>
      <c r="H183" s="25" t="s">
        <v>2033</v>
      </c>
      <c r="I183" s="48">
        <v>5</v>
      </c>
      <c r="J183" s="18">
        <v>0</v>
      </c>
      <c r="K183" s="48"/>
      <c r="L183" s="18"/>
      <c r="M183" s="18"/>
      <c r="N183" s="48"/>
      <c r="O183" s="18"/>
      <c r="P183" s="48"/>
      <c r="Q183" s="18"/>
      <c r="R183" s="18"/>
      <c r="S183" s="48"/>
      <c r="T183" s="18"/>
      <c r="U183" s="18"/>
      <c r="V183" s="48">
        <v>-5</v>
      </c>
      <c r="W183" s="18">
        <v>0</v>
      </c>
      <c r="X183" s="18">
        <v>0</v>
      </c>
      <c r="Y183" s="48"/>
      <c r="Z183" s="18"/>
      <c r="AA183" s="18"/>
      <c r="AB183" s="48"/>
      <c r="AC183" s="18"/>
      <c r="AD183" s="18"/>
      <c r="AE183" s="48"/>
      <c r="AF183" s="18"/>
      <c r="AG183" s="18"/>
      <c r="AH183" s="48"/>
      <c r="AI183" s="18"/>
      <c r="AJ183" s="18"/>
      <c r="AK183" s="48"/>
      <c r="AL183" s="18"/>
      <c r="AM183" s="48"/>
      <c r="AN183" s="18"/>
      <c r="AO183" s="18"/>
      <c r="AP183" s="48">
        <v>0</v>
      </c>
      <c r="AQ183" s="18">
        <v>0</v>
      </c>
    </row>
    <row r="184" spans="1:43" ht="15" customHeight="1">
      <c r="A184" s="45" t="s">
        <v>2410</v>
      </c>
      <c r="B184" s="25" t="s">
        <v>2411</v>
      </c>
      <c r="C184" s="25" t="s">
        <v>24</v>
      </c>
      <c r="D184" s="25" t="s">
        <v>2037</v>
      </c>
      <c r="E184" s="28" t="s">
        <v>2041</v>
      </c>
      <c r="F184" s="28"/>
      <c r="G184" s="25" t="s">
        <v>2032</v>
      </c>
      <c r="H184" s="25" t="s">
        <v>2053</v>
      </c>
      <c r="I184" s="48">
        <v>0</v>
      </c>
      <c r="J184" s="18">
        <v>0</v>
      </c>
      <c r="K184" s="48"/>
      <c r="L184" s="18"/>
      <c r="M184" s="18"/>
      <c r="N184" s="48">
        <v>-2.3588049999999998E-3</v>
      </c>
      <c r="O184" s="18">
        <v>0</v>
      </c>
      <c r="P184" s="48"/>
      <c r="Q184" s="18"/>
      <c r="R184" s="18"/>
      <c r="S184" s="48">
        <v>-1.6611299999999999E-4</v>
      </c>
      <c r="T184" s="18">
        <v>0</v>
      </c>
      <c r="U184" s="18">
        <v>0</v>
      </c>
      <c r="V184" s="48">
        <v>2.5249180000000001E-3</v>
      </c>
      <c r="W184" s="18">
        <v>0</v>
      </c>
      <c r="X184" s="18">
        <v>0</v>
      </c>
      <c r="Y184" s="48"/>
      <c r="Z184" s="18"/>
      <c r="AA184" s="18"/>
      <c r="AB184" s="48"/>
      <c r="AC184" s="18"/>
      <c r="AD184" s="18"/>
      <c r="AE184" s="48"/>
      <c r="AF184" s="18"/>
      <c r="AG184" s="18"/>
      <c r="AH184" s="48"/>
      <c r="AI184" s="18"/>
      <c r="AJ184" s="18"/>
      <c r="AK184" s="48"/>
      <c r="AL184" s="18"/>
      <c r="AM184" s="48"/>
      <c r="AN184" s="18"/>
      <c r="AO184" s="18"/>
      <c r="AP184" s="48">
        <v>0</v>
      </c>
      <c r="AQ184" s="18">
        <v>0</v>
      </c>
    </row>
    <row r="185" spans="1:43" ht="15" customHeight="1">
      <c r="A185" s="45" t="s">
        <v>2412</v>
      </c>
      <c r="B185" s="25" t="s">
        <v>2413</v>
      </c>
      <c r="C185" s="25" t="s">
        <v>24</v>
      </c>
      <c r="D185" s="25" t="s">
        <v>2087</v>
      </c>
      <c r="E185" s="28" t="s">
        <v>2041</v>
      </c>
      <c r="F185" s="28"/>
      <c r="G185" s="25" t="s">
        <v>2032</v>
      </c>
      <c r="H185" s="25" t="s">
        <v>2033</v>
      </c>
      <c r="I185" s="48">
        <v>0</v>
      </c>
      <c r="J185" s="18">
        <v>0</v>
      </c>
      <c r="K185" s="48"/>
      <c r="L185" s="18"/>
      <c r="M185" s="18"/>
      <c r="N185" s="48"/>
      <c r="O185" s="18"/>
      <c r="P185" s="48"/>
      <c r="Q185" s="18"/>
      <c r="R185" s="18"/>
      <c r="S185" s="48"/>
      <c r="T185" s="18"/>
      <c r="U185" s="18"/>
      <c r="V185" s="48">
        <v>0</v>
      </c>
      <c r="W185" s="18">
        <v>0</v>
      </c>
      <c r="X185" s="18">
        <v>0</v>
      </c>
      <c r="Y185" s="48"/>
      <c r="Z185" s="18"/>
      <c r="AA185" s="18"/>
      <c r="AB185" s="48"/>
      <c r="AC185" s="18"/>
      <c r="AD185" s="18"/>
      <c r="AE185" s="48"/>
      <c r="AF185" s="18"/>
      <c r="AG185" s="18"/>
      <c r="AH185" s="48"/>
      <c r="AI185" s="18"/>
      <c r="AJ185" s="18"/>
      <c r="AK185" s="48"/>
      <c r="AL185" s="18"/>
      <c r="AM185" s="48"/>
      <c r="AN185" s="18"/>
      <c r="AO185" s="18"/>
      <c r="AP185" s="48">
        <v>0</v>
      </c>
      <c r="AQ185" s="18">
        <v>0</v>
      </c>
    </row>
    <row r="186" spans="1:43" ht="15" customHeight="1">
      <c r="A186" s="45" t="s">
        <v>2414</v>
      </c>
      <c r="B186" s="25" t="s">
        <v>2415</v>
      </c>
      <c r="C186" s="25" t="s">
        <v>24</v>
      </c>
      <c r="D186" s="25" t="s">
        <v>2087</v>
      </c>
      <c r="E186" s="28" t="s">
        <v>2041</v>
      </c>
      <c r="F186" s="28"/>
      <c r="G186" s="25" t="s">
        <v>2032</v>
      </c>
      <c r="H186" s="25" t="s">
        <v>2033</v>
      </c>
      <c r="I186" s="48">
        <v>0</v>
      </c>
      <c r="J186" s="18">
        <v>0</v>
      </c>
      <c r="K186" s="48"/>
      <c r="L186" s="18"/>
      <c r="M186" s="18"/>
      <c r="N186" s="48"/>
      <c r="O186" s="18"/>
      <c r="P186" s="48"/>
      <c r="Q186" s="18"/>
      <c r="R186" s="18"/>
      <c r="S186" s="48"/>
      <c r="T186" s="18"/>
      <c r="U186" s="18"/>
      <c r="V186" s="48">
        <v>0</v>
      </c>
      <c r="W186" s="18">
        <v>0</v>
      </c>
      <c r="X186" s="18">
        <v>0</v>
      </c>
      <c r="Y186" s="48"/>
      <c r="Z186" s="18"/>
      <c r="AA186" s="18"/>
      <c r="AB186" s="48"/>
      <c r="AC186" s="18"/>
      <c r="AD186" s="18"/>
      <c r="AE186" s="48"/>
      <c r="AF186" s="18"/>
      <c r="AG186" s="18"/>
      <c r="AH186" s="48"/>
      <c r="AI186" s="18"/>
      <c r="AJ186" s="18"/>
      <c r="AK186" s="48"/>
      <c r="AL186" s="18"/>
      <c r="AM186" s="48"/>
      <c r="AN186" s="18"/>
      <c r="AO186" s="18"/>
      <c r="AP186" s="48">
        <v>0</v>
      </c>
      <c r="AQ186" s="18">
        <v>0</v>
      </c>
    </row>
    <row r="187" spans="1:43" ht="15" customHeight="1">
      <c r="A187" s="45" t="s">
        <v>2416</v>
      </c>
      <c r="B187" s="25" t="s">
        <v>2417</v>
      </c>
      <c r="C187" s="25" t="s">
        <v>24</v>
      </c>
      <c r="D187" s="25" t="s">
        <v>2040</v>
      </c>
      <c r="E187" s="28" t="s">
        <v>2041</v>
      </c>
      <c r="F187" s="28"/>
      <c r="G187" s="25" t="s">
        <v>2032</v>
      </c>
      <c r="H187" s="25" t="s">
        <v>2033</v>
      </c>
      <c r="I187" s="48">
        <v>1.99</v>
      </c>
      <c r="J187" s="18">
        <v>298.5</v>
      </c>
      <c r="K187" s="48"/>
      <c r="L187" s="18"/>
      <c r="M187" s="18"/>
      <c r="N187" s="48">
        <v>-0.36</v>
      </c>
      <c r="O187" s="18">
        <v>-54</v>
      </c>
      <c r="P187" s="48"/>
      <c r="Q187" s="18"/>
      <c r="R187" s="18"/>
      <c r="S187" s="48"/>
      <c r="T187" s="18"/>
      <c r="U187" s="18"/>
      <c r="V187" s="48">
        <v>0</v>
      </c>
      <c r="W187" s="18">
        <v>0</v>
      </c>
      <c r="X187" s="18">
        <v>0</v>
      </c>
      <c r="Y187" s="48"/>
      <c r="Z187" s="18"/>
      <c r="AA187" s="18"/>
      <c r="AB187" s="48"/>
      <c r="AC187" s="18"/>
      <c r="AD187" s="18"/>
      <c r="AE187" s="48"/>
      <c r="AF187" s="18"/>
      <c r="AG187" s="18"/>
      <c r="AH187" s="48"/>
      <c r="AI187" s="18"/>
      <c r="AJ187" s="18"/>
      <c r="AK187" s="48"/>
      <c r="AL187" s="18"/>
      <c r="AM187" s="48"/>
      <c r="AN187" s="18"/>
      <c r="AO187" s="18"/>
      <c r="AP187" s="48">
        <v>1.63</v>
      </c>
      <c r="AQ187" s="18">
        <v>244.5</v>
      </c>
    </row>
    <row r="188" spans="1:43" ht="15" customHeight="1">
      <c r="A188" s="45" t="s">
        <v>2418</v>
      </c>
      <c r="B188" s="25" t="s">
        <v>2419</v>
      </c>
      <c r="C188" s="25" t="s">
        <v>24</v>
      </c>
      <c r="D188" s="25" t="s">
        <v>2037</v>
      </c>
      <c r="E188" s="28" t="s">
        <v>2041</v>
      </c>
      <c r="F188" s="28"/>
      <c r="G188" s="25" t="s">
        <v>2032</v>
      </c>
      <c r="H188" s="25" t="s">
        <v>2053</v>
      </c>
      <c r="I188" s="48">
        <v>0</v>
      </c>
      <c r="J188" s="18">
        <v>0</v>
      </c>
      <c r="K188" s="48"/>
      <c r="L188" s="18"/>
      <c r="M188" s="18"/>
      <c r="N188" s="48">
        <v>-0.06</v>
      </c>
      <c r="O188" s="18">
        <v>0</v>
      </c>
      <c r="P188" s="48"/>
      <c r="Q188" s="18"/>
      <c r="R188" s="18"/>
      <c r="S188" s="48">
        <v>-0.02</v>
      </c>
      <c r="T188" s="18">
        <v>0</v>
      </c>
      <c r="U188" s="18">
        <v>0</v>
      </c>
      <c r="V188" s="48">
        <v>0.08</v>
      </c>
      <c r="W188" s="18">
        <v>0</v>
      </c>
      <c r="X188" s="18">
        <v>0</v>
      </c>
      <c r="Y188" s="48"/>
      <c r="Z188" s="18"/>
      <c r="AA188" s="18"/>
      <c r="AB188" s="48"/>
      <c r="AC188" s="18"/>
      <c r="AD188" s="18"/>
      <c r="AE188" s="48"/>
      <c r="AF188" s="18"/>
      <c r="AG188" s="18"/>
      <c r="AH188" s="48"/>
      <c r="AI188" s="18"/>
      <c r="AJ188" s="18"/>
      <c r="AK188" s="48"/>
      <c r="AL188" s="18"/>
      <c r="AM188" s="48"/>
      <c r="AN188" s="18"/>
      <c r="AO188" s="18"/>
      <c r="AP188" s="48">
        <v>0</v>
      </c>
      <c r="AQ188" s="18">
        <v>0</v>
      </c>
    </row>
    <row r="189" spans="1:43" ht="15" customHeight="1">
      <c r="A189" s="45" t="s">
        <v>2420</v>
      </c>
      <c r="B189" s="25" t="s">
        <v>2421</v>
      </c>
      <c r="C189" s="25" t="s">
        <v>24</v>
      </c>
      <c r="D189" s="25" t="s">
        <v>2037</v>
      </c>
      <c r="E189" s="28" t="s">
        <v>2041</v>
      </c>
      <c r="F189" s="28"/>
      <c r="G189" s="25" t="s">
        <v>2032</v>
      </c>
      <c r="H189" s="25" t="s">
        <v>2033</v>
      </c>
      <c r="I189" s="48">
        <v>0.3</v>
      </c>
      <c r="J189" s="18">
        <v>30</v>
      </c>
      <c r="K189" s="48"/>
      <c r="L189" s="18"/>
      <c r="M189" s="18"/>
      <c r="N189" s="48"/>
      <c r="O189" s="18"/>
      <c r="P189" s="48"/>
      <c r="Q189" s="18"/>
      <c r="R189" s="18"/>
      <c r="S189" s="48"/>
      <c r="T189" s="18"/>
      <c r="U189" s="18"/>
      <c r="V189" s="48">
        <v>0</v>
      </c>
      <c r="W189" s="18">
        <v>0</v>
      </c>
      <c r="X189" s="18">
        <v>0</v>
      </c>
      <c r="Y189" s="48"/>
      <c r="Z189" s="18"/>
      <c r="AA189" s="18"/>
      <c r="AB189" s="48"/>
      <c r="AC189" s="18"/>
      <c r="AD189" s="18"/>
      <c r="AE189" s="48"/>
      <c r="AF189" s="18"/>
      <c r="AG189" s="18"/>
      <c r="AH189" s="48"/>
      <c r="AI189" s="18"/>
      <c r="AJ189" s="18"/>
      <c r="AK189" s="48"/>
      <c r="AL189" s="18"/>
      <c r="AM189" s="48"/>
      <c r="AN189" s="18"/>
      <c r="AO189" s="18"/>
      <c r="AP189" s="48">
        <v>0.3</v>
      </c>
      <c r="AQ189" s="18">
        <v>30</v>
      </c>
    </row>
    <row r="190" spans="1:43" ht="15" customHeight="1">
      <c r="A190" s="45" t="s">
        <v>605</v>
      </c>
      <c r="B190" s="25" t="s">
        <v>606</v>
      </c>
      <c r="C190" s="25" t="s">
        <v>24</v>
      </c>
      <c r="D190" s="25" t="s">
        <v>483</v>
      </c>
      <c r="E190" s="28" t="s">
        <v>2048</v>
      </c>
      <c r="F190" s="28"/>
      <c r="G190" s="25"/>
      <c r="H190" s="25" t="s">
        <v>2407</v>
      </c>
      <c r="I190" s="48"/>
      <c r="J190" s="18"/>
      <c r="K190" s="48"/>
      <c r="L190" s="18"/>
      <c r="M190" s="18"/>
      <c r="N190" s="48">
        <v>-18</v>
      </c>
      <c r="O190" s="18">
        <v>0</v>
      </c>
      <c r="P190" s="48"/>
      <c r="Q190" s="18"/>
      <c r="R190" s="18"/>
      <c r="S190" s="48">
        <v>-3</v>
      </c>
      <c r="T190" s="18">
        <v>0</v>
      </c>
      <c r="U190" s="18">
        <v>0</v>
      </c>
      <c r="V190" s="48">
        <v>21</v>
      </c>
      <c r="W190" s="18">
        <v>0</v>
      </c>
      <c r="X190" s="18">
        <v>0</v>
      </c>
      <c r="Y190" s="48"/>
      <c r="Z190" s="18"/>
      <c r="AA190" s="18"/>
      <c r="AB190" s="48"/>
      <c r="AC190" s="18"/>
      <c r="AD190" s="18"/>
      <c r="AE190" s="48"/>
      <c r="AF190" s="18"/>
      <c r="AG190" s="18"/>
      <c r="AH190" s="48"/>
      <c r="AI190" s="18"/>
      <c r="AJ190" s="18"/>
      <c r="AK190" s="48"/>
      <c r="AL190" s="18"/>
      <c r="AM190" s="48"/>
      <c r="AN190" s="18"/>
      <c r="AO190" s="18"/>
      <c r="AP190" s="48">
        <v>0</v>
      </c>
      <c r="AQ190" s="18">
        <v>0</v>
      </c>
    </row>
    <row r="191" spans="1:43" ht="15" customHeight="1">
      <c r="A191" s="45" t="s">
        <v>2422</v>
      </c>
      <c r="B191" s="25" t="s">
        <v>2423</v>
      </c>
      <c r="C191" s="25" t="s">
        <v>24</v>
      </c>
      <c r="D191" s="25" t="s">
        <v>2087</v>
      </c>
      <c r="E191" s="28" t="s">
        <v>2041</v>
      </c>
      <c r="F191" s="28"/>
      <c r="G191" s="25" t="s">
        <v>2032</v>
      </c>
      <c r="H191" s="25" t="s">
        <v>2033</v>
      </c>
      <c r="I191" s="48">
        <v>0</v>
      </c>
      <c r="J191" s="18">
        <v>0</v>
      </c>
      <c r="K191" s="48"/>
      <c r="L191" s="18"/>
      <c r="M191" s="18"/>
      <c r="N191" s="48"/>
      <c r="O191" s="18"/>
      <c r="P191" s="48"/>
      <c r="Q191" s="18"/>
      <c r="R191" s="18"/>
      <c r="S191" s="48"/>
      <c r="T191" s="18"/>
      <c r="U191" s="18"/>
      <c r="V191" s="48">
        <v>0</v>
      </c>
      <c r="W191" s="18">
        <v>0</v>
      </c>
      <c r="X191" s="18">
        <v>0</v>
      </c>
      <c r="Y191" s="48"/>
      <c r="Z191" s="18"/>
      <c r="AA191" s="18"/>
      <c r="AB191" s="48"/>
      <c r="AC191" s="18"/>
      <c r="AD191" s="18"/>
      <c r="AE191" s="48"/>
      <c r="AF191" s="18"/>
      <c r="AG191" s="18"/>
      <c r="AH191" s="48"/>
      <c r="AI191" s="18"/>
      <c r="AJ191" s="18"/>
      <c r="AK191" s="48"/>
      <c r="AL191" s="18"/>
      <c r="AM191" s="48"/>
      <c r="AN191" s="18"/>
      <c r="AO191" s="18"/>
      <c r="AP191" s="48">
        <v>0</v>
      </c>
      <c r="AQ191" s="18">
        <v>0</v>
      </c>
    </row>
    <row r="192" spans="1:43" ht="15" customHeight="1">
      <c r="A192" s="45" t="s">
        <v>2424</v>
      </c>
      <c r="B192" s="25" t="s">
        <v>2425</v>
      </c>
      <c r="C192" s="25" t="s">
        <v>24</v>
      </c>
      <c r="D192" s="25" t="s">
        <v>2037</v>
      </c>
      <c r="E192" s="28" t="s">
        <v>2041</v>
      </c>
      <c r="F192" s="28"/>
      <c r="G192" s="25" t="s">
        <v>2032</v>
      </c>
      <c r="H192" s="25" t="s">
        <v>2053</v>
      </c>
      <c r="I192" s="48">
        <v>1.171</v>
      </c>
      <c r="J192" s="18">
        <v>0</v>
      </c>
      <c r="K192" s="48"/>
      <c r="L192" s="18"/>
      <c r="M192" s="18"/>
      <c r="N192" s="48">
        <v>-0.04</v>
      </c>
      <c r="O192" s="18">
        <v>0</v>
      </c>
      <c r="P192" s="48"/>
      <c r="Q192" s="18"/>
      <c r="R192" s="18"/>
      <c r="S192" s="48">
        <v>-2E-3</v>
      </c>
      <c r="T192" s="18">
        <v>0</v>
      </c>
      <c r="U192" s="18">
        <v>0</v>
      </c>
      <c r="V192" s="48">
        <v>-1.129</v>
      </c>
      <c r="W192" s="18">
        <v>0</v>
      </c>
      <c r="X192" s="18">
        <v>0</v>
      </c>
      <c r="Y192" s="48"/>
      <c r="Z192" s="18"/>
      <c r="AA192" s="18"/>
      <c r="AB192" s="48"/>
      <c r="AC192" s="18"/>
      <c r="AD192" s="18"/>
      <c r="AE192" s="48"/>
      <c r="AF192" s="18"/>
      <c r="AG192" s="18"/>
      <c r="AH192" s="48"/>
      <c r="AI192" s="18"/>
      <c r="AJ192" s="18"/>
      <c r="AK192" s="48"/>
      <c r="AL192" s="18"/>
      <c r="AM192" s="48"/>
      <c r="AN192" s="18"/>
      <c r="AO192" s="18"/>
      <c r="AP192" s="48">
        <v>0</v>
      </c>
      <c r="AQ192" s="18">
        <v>0</v>
      </c>
    </row>
    <row r="193" spans="1:43" ht="15" customHeight="1">
      <c r="A193" s="45" t="s">
        <v>2426</v>
      </c>
      <c r="B193" s="25" t="s">
        <v>2427</v>
      </c>
      <c r="C193" s="25" t="s">
        <v>24</v>
      </c>
      <c r="D193" s="25" t="s">
        <v>2037</v>
      </c>
      <c r="E193" s="28" t="s">
        <v>2041</v>
      </c>
      <c r="F193" s="28"/>
      <c r="G193" s="25" t="s">
        <v>2032</v>
      </c>
      <c r="H193" s="25" t="s">
        <v>2053</v>
      </c>
      <c r="I193" s="48">
        <v>0.73499999999999999</v>
      </c>
      <c r="J193" s="18">
        <v>0</v>
      </c>
      <c r="K193" s="48"/>
      <c r="L193" s="18"/>
      <c r="M193" s="18"/>
      <c r="N193" s="48">
        <v>-4.0000000000000001E-3</v>
      </c>
      <c r="O193" s="18">
        <v>0</v>
      </c>
      <c r="P193" s="48"/>
      <c r="Q193" s="18"/>
      <c r="R193" s="18"/>
      <c r="S193" s="48"/>
      <c r="T193" s="18"/>
      <c r="U193" s="18"/>
      <c r="V193" s="48">
        <v>0.11899999999999999</v>
      </c>
      <c r="W193" s="18">
        <v>0</v>
      </c>
      <c r="X193" s="18">
        <v>0</v>
      </c>
      <c r="Y193" s="48"/>
      <c r="Z193" s="18"/>
      <c r="AA193" s="18"/>
      <c r="AB193" s="48"/>
      <c r="AC193" s="18"/>
      <c r="AD193" s="18"/>
      <c r="AE193" s="48"/>
      <c r="AF193" s="18"/>
      <c r="AG193" s="18"/>
      <c r="AH193" s="48"/>
      <c r="AI193" s="18"/>
      <c r="AJ193" s="18"/>
      <c r="AK193" s="48"/>
      <c r="AL193" s="18"/>
      <c r="AM193" s="48"/>
      <c r="AN193" s="18"/>
      <c r="AO193" s="18"/>
      <c r="AP193" s="48">
        <v>0.85</v>
      </c>
      <c r="AQ193" s="18">
        <v>0</v>
      </c>
    </row>
    <row r="194" spans="1:43" ht="15" customHeight="1">
      <c r="A194" s="45" t="s">
        <v>1378</v>
      </c>
      <c r="B194" s="25" t="s">
        <v>597</v>
      </c>
      <c r="C194" s="25" t="s">
        <v>24</v>
      </c>
      <c r="D194" s="25" t="s">
        <v>1373</v>
      </c>
      <c r="E194" s="28" t="s">
        <v>2040</v>
      </c>
      <c r="F194" s="28"/>
      <c r="G194" s="25" t="s">
        <v>1996</v>
      </c>
      <c r="H194" s="25" t="s">
        <v>2407</v>
      </c>
      <c r="I194" s="48"/>
      <c r="J194" s="18"/>
      <c r="K194" s="48"/>
      <c r="L194" s="18"/>
      <c r="M194" s="18"/>
      <c r="N194" s="48"/>
      <c r="O194" s="18"/>
      <c r="P194" s="48">
        <v>-1</v>
      </c>
      <c r="Q194" s="18">
        <v>0</v>
      </c>
      <c r="R194" s="18">
        <v>0</v>
      </c>
      <c r="S194" s="48"/>
      <c r="T194" s="18"/>
      <c r="U194" s="18"/>
      <c r="V194" s="48">
        <v>1</v>
      </c>
      <c r="W194" s="18">
        <v>0</v>
      </c>
      <c r="X194" s="18">
        <v>0</v>
      </c>
      <c r="Y194" s="48"/>
      <c r="Z194" s="18"/>
      <c r="AA194" s="18"/>
      <c r="AB194" s="48"/>
      <c r="AC194" s="18"/>
      <c r="AD194" s="18"/>
      <c r="AE194" s="48"/>
      <c r="AF194" s="18"/>
      <c r="AG194" s="18"/>
      <c r="AH194" s="48"/>
      <c r="AI194" s="18"/>
      <c r="AJ194" s="18"/>
      <c r="AK194" s="48"/>
      <c r="AL194" s="18"/>
      <c r="AM194" s="48"/>
      <c r="AN194" s="18"/>
      <c r="AO194" s="18"/>
      <c r="AP194" s="48">
        <v>0</v>
      </c>
      <c r="AQ194" s="18">
        <v>0</v>
      </c>
    </row>
    <row r="195" spans="1:43" ht="15" customHeight="1">
      <c r="A195" s="45" t="s">
        <v>2428</v>
      </c>
      <c r="B195" s="25" t="s">
        <v>2429</v>
      </c>
      <c r="C195" s="25" t="s">
        <v>24</v>
      </c>
      <c r="D195" s="25" t="s">
        <v>2054</v>
      </c>
      <c r="E195" s="28" t="s">
        <v>2041</v>
      </c>
      <c r="F195" s="28"/>
      <c r="G195" s="25" t="s">
        <v>2032</v>
      </c>
      <c r="H195" s="25" t="s">
        <v>2042</v>
      </c>
      <c r="I195" s="48">
        <v>21</v>
      </c>
      <c r="J195" s="18">
        <v>199.29</v>
      </c>
      <c r="K195" s="48"/>
      <c r="L195" s="18"/>
      <c r="M195" s="18"/>
      <c r="N195" s="48">
        <v>-2</v>
      </c>
      <c r="O195" s="18">
        <v>-18.98</v>
      </c>
      <c r="P195" s="48"/>
      <c r="Q195" s="18"/>
      <c r="R195" s="18"/>
      <c r="S195" s="48">
        <v>-19</v>
      </c>
      <c r="T195" s="18">
        <v>-180.31</v>
      </c>
      <c r="U195" s="18">
        <v>0</v>
      </c>
      <c r="V195" s="48">
        <v>0</v>
      </c>
      <c r="W195" s="18">
        <v>0</v>
      </c>
      <c r="X195" s="18">
        <v>0</v>
      </c>
      <c r="Y195" s="48"/>
      <c r="Z195" s="18"/>
      <c r="AA195" s="18"/>
      <c r="AB195" s="48"/>
      <c r="AC195" s="18"/>
      <c r="AD195" s="18"/>
      <c r="AE195" s="48"/>
      <c r="AF195" s="18"/>
      <c r="AG195" s="18"/>
      <c r="AH195" s="48"/>
      <c r="AI195" s="18"/>
      <c r="AJ195" s="18"/>
      <c r="AK195" s="48"/>
      <c r="AL195" s="18"/>
      <c r="AM195" s="48"/>
      <c r="AN195" s="18"/>
      <c r="AO195" s="18"/>
      <c r="AP195" s="48">
        <v>0</v>
      </c>
      <c r="AQ195" s="18">
        <v>0</v>
      </c>
    </row>
    <row r="196" spans="1:43" ht="15" customHeight="1">
      <c r="A196" s="45" t="s">
        <v>2430</v>
      </c>
      <c r="B196" s="25" t="s">
        <v>2431</v>
      </c>
      <c r="C196" s="25" t="s">
        <v>24</v>
      </c>
      <c r="D196" s="25" t="s">
        <v>2037</v>
      </c>
      <c r="E196" s="28" t="s">
        <v>2041</v>
      </c>
      <c r="F196" s="28"/>
      <c r="G196" s="25" t="s">
        <v>2032</v>
      </c>
      <c r="H196" s="25" t="s">
        <v>2053</v>
      </c>
      <c r="I196" s="48">
        <v>0.75</v>
      </c>
      <c r="J196" s="18">
        <v>19.16</v>
      </c>
      <c r="K196" s="48">
        <v>4.5</v>
      </c>
      <c r="L196" s="18">
        <v>114</v>
      </c>
      <c r="M196" s="18">
        <v>5.7</v>
      </c>
      <c r="N196" s="48"/>
      <c r="O196" s="18"/>
      <c r="P196" s="48"/>
      <c r="Q196" s="18"/>
      <c r="R196" s="18"/>
      <c r="S196" s="48">
        <v>-2.25</v>
      </c>
      <c r="T196" s="18">
        <v>-57.07</v>
      </c>
      <c r="U196" s="18">
        <v>0</v>
      </c>
      <c r="V196" s="48">
        <v>0</v>
      </c>
      <c r="W196" s="18">
        <v>0</v>
      </c>
      <c r="X196" s="18">
        <v>0</v>
      </c>
      <c r="Y196" s="48"/>
      <c r="Z196" s="18"/>
      <c r="AA196" s="18"/>
      <c r="AB196" s="48"/>
      <c r="AC196" s="18"/>
      <c r="AD196" s="18"/>
      <c r="AE196" s="48"/>
      <c r="AF196" s="18"/>
      <c r="AG196" s="18"/>
      <c r="AH196" s="48"/>
      <c r="AI196" s="18"/>
      <c r="AJ196" s="18"/>
      <c r="AK196" s="48"/>
      <c r="AL196" s="18"/>
      <c r="AM196" s="48"/>
      <c r="AN196" s="18"/>
      <c r="AO196" s="18"/>
      <c r="AP196" s="48">
        <v>3</v>
      </c>
      <c r="AQ196" s="18">
        <v>76.09</v>
      </c>
    </row>
    <row r="197" spans="1:43" ht="15" customHeight="1">
      <c r="A197" s="45" t="s">
        <v>2432</v>
      </c>
      <c r="B197" s="25" t="s">
        <v>2433</v>
      </c>
      <c r="C197" s="25" t="s">
        <v>24</v>
      </c>
      <c r="D197" s="25" t="s">
        <v>2037</v>
      </c>
      <c r="E197" s="28" t="s">
        <v>2041</v>
      </c>
      <c r="F197" s="28"/>
      <c r="G197" s="25" t="s">
        <v>2032</v>
      </c>
      <c r="H197" s="25" t="s">
        <v>2033</v>
      </c>
      <c r="I197" s="48">
        <v>10</v>
      </c>
      <c r="J197" s="18">
        <v>0</v>
      </c>
      <c r="K197" s="48"/>
      <c r="L197" s="18"/>
      <c r="M197" s="18"/>
      <c r="N197" s="48"/>
      <c r="O197" s="18"/>
      <c r="P197" s="48"/>
      <c r="Q197" s="18"/>
      <c r="R197" s="18"/>
      <c r="S197" s="48"/>
      <c r="T197" s="18"/>
      <c r="U197" s="18"/>
      <c r="V197" s="48">
        <v>-2</v>
      </c>
      <c r="W197" s="18">
        <v>0</v>
      </c>
      <c r="X197" s="18">
        <v>0</v>
      </c>
      <c r="Y197" s="48"/>
      <c r="Z197" s="18"/>
      <c r="AA197" s="18"/>
      <c r="AB197" s="48"/>
      <c r="AC197" s="18"/>
      <c r="AD197" s="18"/>
      <c r="AE197" s="48"/>
      <c r="AF197" s="18"/>
      <c r="AG197" s="18"/>
      <c r="AH197" s="48"/>
      <c r="AI197" s="18"/>
      <c r="AJ197" s="18"/>
      <c r="AK197" s="48"/>
      <c r="AL197" s="18"/>
      <c r="AM197" s="48"/>
      <c r="AN197" s="18"/>
      <c r="AO197" s="18"/>
      <c r="AP197" s="48">
        <v>8</v>
      </c>
      <c r="AQ197" s="18">
        <v>0</v>
      </c>
    </row>
    <row r="198" spans="1:43" ht="15" customHeight="1">
      <c r="A198" s="45" t="s">
        <v>2434</v>
      </c>
      <c r="B198" s="25" t="s">
        <v>2435</v>
      </c>
      <c r="C198" s="25" t="s">
        <v>24</v>
      </c>
      <c r="D198" s="25" t="s">
        <v>2052</v>
      </c>
      <c r="E198" s="28" t="s">
        <v>2041</v>
      </c>
      <c r="F198" s="28"/>
      <c r="G198" s="25" t="s">
        <v>2032</v>
      </c>
      <c r="H198" s="25" t="s">
        <v>2053</v>
      </c>
      <c r="I198" s="48">
        <v>0</v>
      </c>
      <c r="J198" s="18">
        <v>0</v>
      </c>
      <c r="K198" s="48"/>
      <c r="L198" s="18"/>
      <c r="M198" s="18"/>
      <c r="N198" s="48">
        <v>-1.2</v>
      </c>
      <c r="O198" s="18">
        <v>0</v>
      </c>
      <c r="P198" s="48"/>
      <c r="Q198" s="18"/>
      <c r="R198" s="18"/>
      <c r="S198" s="48">
        <v>-0.08</v>
      </c>
      <c r="T198" s="18">
        <v>0</v>
      </c>
      <c r="U198" s="18">
        <v>0</v>
      </c>
      <c r="V198" s="48">
        <v>1.28</v>
      </c>
      <c r="W198" s="18">
        <v>0</v>
      </c>
      <c r="X198" s="18">
        <v>0</v>
      </c>
      <c r="Y198" s="48"/>
      <c r="Z198" s="18"/>
      <c r="AA198" s="18"/>
      <c r="AB198" s="48"/>
      <c r="AC198" s="18"/>
      <c r="AD198" s="18"/>
      <c r="AE198" s="48"/>
      <c r="AF198" s="18"/>
      <c r="AG198" s="18"/>
      <c r="AH198" s="48"/>
      <c r="AI198" s="18"/>
      <c r="AJ198" s="18"/>
      <c r="AK198" s="48"/>
      <c r="AL198" s="18"/>
      <c r="AM198" s="48"/>
      <c r="AN198" s="18"/>
      <c r="AO198" s="18"/>
      <c r="AP198" s="48">
        <v>0</v>
      </c>
      <c r="AQ198" s="18">
        <v>0</v>
      </c>
    </row>
    <row r="199" spans="1:43" ht="15" customHeight="1">
      <c r="A199" s="45" t="s">
        <v>2436</v>
      </c>
      <c r="B199" s="25" t="s">
        <v>2437</v>
      </c>
      <c r="C199" s="25" t="s">
        <v>2045</v>
      </c>
      <c r="D199" s="25" t="s">
        <v>2046</v>
      </c>
      <c r="E199" s="28" t="s">
        <v>2047</v>
      </c>
      <c r="F199" s="28"/>
      <c r="G199" s="25" t="s">
        <v>2048</v>
      </c>
      <c r="H199" s="25" t="s">
        <v>2053</v>
      </c>
      <c r="I199" s="48">
        <v>1.3839999999999999</v>
      </c>
      <c r="J199" s="18">
        <v>0</v>
      </c>
      <c r="K199" s="48"/>
      <c r="L199" s="18"/>
      <c r="M199" s="18"/>
      <c r="N199" s="48">
        <v>-6.4000000000000001E-2</v>
      </c>
      <c r="O199" s="18">
        <v>0</v>
      </c>
      <c r="P199" s="48"/>
      <c r="Q199" s="18"/>
      <c r="R199" s="18"/>
      <c r="S199" s="48"/>
      <c r="T199" s="18"/>
      <c r="U199" s="18"/>
      <c r="V199" s="48">
        <v>-1.32</v>
      </c>
      <c r="W199" s="18">
        <v>0</v>
      </c>
      <c r="X199" s="18">
        <v>0</v>
      </c>
      <c r="Y199" s="48"/>
      <c r="Z199" s="18"/>
      <c r="AA199" s="18"/>
      <c r="AB199" s="48"/>
      <c r="AC199" s="18"/>
      <c r="AD199" s="18"/>
      <c r="AE199" s="48"/>
      <c r="AF199" s="18"/>
      <c r="AG199" s="18"/>
      <c r="AH199" s="48"/>
      <c r="AI199" s="18"/>
      <c r="AJ199" s="18"/>
      <c r="AK199" s="48"/>
      <c r="AL199" s="18"/>
      <c r="AM199" s="48"/>
      <c r="AN199" s="18"/>
      <c r="AO199" s="18"/>
      <c r="AP199" s="48">
        <v>0</v>
      </c>
      <c r="AQ199" s="18">
        <v>0</v>
      </c>
    </row>
    <row r="200" spans="1:43" ht="15" customHeight="1">
      <c r="A200" s="45" t="s">
        <v>2438</v>
      </c>
      <c r="B200" s="25" t="s">
        <v>2439</v>
      </c>
      <c r="C200" s="25" t="s">
        <v>2045</v>
      </c>
      <c r="D200" s="25" t="s">
        <v>2066</v>
      </c>
      <c r="E200" s="28" t="s">
        <v>2041</v>
      </c>
      <c r="F200" s="28"/>
      <c r="G200" s="25" t="s">
        <v>2032</v>
      </c>
      <c r="H200" s="25" t="s">
        <v>2033</v>
      </c>
      <c r="I200" s="48">
        <v>0</v>
      </c>
      <c r="J200" s="18">
        <v>0</v>
      </c>
      <c r="K200" s="48"/>
      <c r="L200" s="18"/>
      <c r="M200" s="18"/>
      <c r="N200" s="48"/>
      <c r="O200" s="18"/>
      <c r="P200" s="48">
        <v>0</v>
      </c>
      <c r="Q200" s="18">
        <v>0</v>
      </c>
      <c r="R200" s="18">
        <v>0</v>
      </c>
      <c r="S200" s="48"/>
      <c r="T200" s="18"/>
      <c r="U200" s="18"/>
      <c r="V200" s="48">
        <v>0</v>
      </c>
      <c r="W200" s="18">
        <v>0</v>
      </c>
      <c r="X200" s="18">
        <v>0</v>
      </c>
      <c r="Y200" s="48"/>
      <c r="Z200" s="18"/>
      <c r="AA200" s="18"/>
      <c r="AB200" s="48"/>
      <c r="AC200" s="18"/>
      <c r="AD200" s="18"/>
      <c r="AE200" s="48"/>
      <c r="AF200" s="18"/>
      <c r="AG200" s="18"/>
      <c r="AH200" s="48"/>
      <c r="AI200" s="18"/>
      <c r="AJ200" s="18"/>
      <c r="AK200" s="48"/>
      <c r="AL200" s="18"/>
      <c r="AM200" s="48"/>
      <c r="AN200" s="18"/>
      <c r="AO200" s="18"/>
      <c r="AP200" s="48">
        <v>0</v>
      </c>
      <c r="AQ200" s="18">
        <v>0</v>
      </c>
    </row>
    <row r="201" spans="1:43" ht="15" customHeight="1">
      <c r="A201" s="45" t="s">
        <v>2440</v>
      </c>
      <c r="B201" s="25" t="s">
        <v>2441</v>
      </c>
      <c r="C201" s="25" t="s">
        <v>2045</v>
      </c>
      <c r="D201" s="25" t="s">
        <v>2046</v>
      </c>
      <c r="E201" s="28" t="s">
        <v>2047</v>
      </c>
      <c r="F201" s="28"/>
      <c r="G201" s="25" t="s">
        <v>2048</v>
      </c>
      <c r="H201" s="25" t="s">
        <v>2053</v>
      </c>
      <c r="I201" s="48">
        <v>1.90476E-4</v>
      </c>
      <c r="J201" s="18">
        <v>0</v>
      </c>
      <c r="K201" s="48"/>
      <c r="L201" s="18"/>
      <c r="M201" s="18"/>
      <c r="N201" s="48"/>
      <c r="O201" s="18"/>
      <c r="P201" s="48"/>
      <c r="Q201" s="18"/>
      <c r="R201" s="18"/>
      <c r="S201" s="48"/>
      <c r="T201" s="18"/>
      <c r="U201" s="18"/>
      <c r="V201" s="48">
        <v>-1.90476E-4</v>
      </c>
      <c r="W201" s="18">
        <v>0</v>
      </c>
      <c r="X201" s="18">
        <v>0</v>
      </c>
      <c r="Y201" s="48"/>
      <c r="Z201" s="18"/>
      <c r="AA201" s="18"/>
      <c r="AB201" s="48"/>
      <c r="AC201" s="18"/>
      <c r="AD201" s="18"/>
      <c r="AE201" s="48"/>
      <c r="AF201" s="18"/>
      <c r="AG201" s="18"/>
      <c r="AH201" s="48"/>
      <c r="AI201" s="18"/>
      <c r="AJ201" s="18"/>
      <c r="AK201" s="48"/>
      <c r="AL201" s="18"/>
      <c r="AM201" s="48"/>
      <c r="AN201" s="18"/>
      <c r="AO201" s="18"/>
      <c r="AP201" s="48">
        <v>0</v>
      </c>
      <c r="AQ201" s="18">
        <v>0</v>
      </c>
    </row>
    <row r="202" spans="1:43" ht="15" customHeight="1">
      <c r="A202" s="45" t="s">
        <v>2442</v>
      </c>
      <c r="B202" s="25" t="s">
        <v>2443</v>
      </c>
      <c r="C202" s="25" t="s">
        <v>2045</v>
      </c>
      <c r="D202" s="25" t="s">
        <v>2046</v>
      </c>
      <c r="E202" s="28" t="s">
        <v>2047</v>
      </c>
      <c r="F202" s="28"/>
      <c r="G202" s="25" t="s">
        <v>2048</v>
      </c>
      <c r="H202" s="25" t="s">
        <v>2053</v>
      </c>
      <c r="I202" s="48">
        <v>7</v>
      </c>
      <c r="J202" s="18">
        <v>66.599999999999994</v>
      </c>
      <c r="K202" s="48"/>
      <c r="L202" s="18"/>
      <c r="M202" s="18"/>
      <c r="N202" s="48">
        <v>-0.27</v>
      </c>
      <c r="O202" s="18">
        <v>-2.56</v>
      </c>
      <c r="P202" s="48"/>
      <c r="Q202" s="18"/>
      <c r="R202" s="18"/>
      <c r="S202" s="48">
        <v>-0.03</v>
      </c>
      <c r="T202" s="18">
        <v>-0.28999999999999998</v>
      </c>
      <c r="U202" s="18">
        <v>0</v>
      </c>
      <c r="V202" s="48">
        <v>0</v>
      </c>
      <c r="W202" s="18">
        <v>0</v>
      </c>
      <c r="X202" s="18">
        <v>0</v>
      </c>
      <c r="Y202" s="48"/>
      <c r="Z202" s="18"/>
      <c r="AA202" s="18"/>
      <c r="AB202" s="48"/>
      <c r="AC202" s="18"/>
      <c r="AD202" s="18"/>
      <c r="AE202" s="48"/>
      <c r="AF202" s="18"/>
      <c r="AG202" s="18"/>
      <c r="AH202" s="48"/>
      <c r="AI202" s="18"/>
      <c r="AJ202" s="18"/>
      <c r="AK202" s="48"/>
      <c r="AL202" s="18"/>
      <c r="AM202" s="48"/>
      <c r="AN202" s="18"/>
      <c r="AO202" s="18"/>
      <c r="AP202" s="48">
        <v>6.7</v>
      </c>
      <c r="AQ202" s="18">
        <v>63.75</v>
      </c>
    </row>
    <row r="203" spans="1:43" ht="15" customHeight="1">
      <c r="A203" s="45" t="s">
        <v>2444</v>
      </c>
      <c r="B203" s="25" t="s">
        <v>2445</v>
      </c>
      <c r="C203" s="25" t="s">
        <v>2045</v>
      </c>
      <c r="D203" s="25" t="s">
        <v>2046</v>
      </c>
      <c r="E203" s="28" t="s">
        <v>2047</v>
      </c>
      <c r="F203" s="28"/>
      <c r="G203" s="25" t="s">
        <v>2048</v>
      </c>
      <c r="H203" s="25" t="s">
        <v>2053</v>
      </c>
      <c r="I203" s="48">
        <v>1.726479055</v>
      </c>
      <c r="J203" s="18">
        <v>0</v>
      </c>
      <c r="K203" s="48"/>
      <c r="L203" s="18"/>
      <c r="M203" s="18"/>
      <c r="N203" s="48">
        <v>-0.39240213099999999</v>
      </c>
      <c r="O203" s="18">
        <v>0</v>
      </c>
      <c r="P203" s="48"/>
      <c r="Q203" s="18"/>
      <c r="R203" s="18"/>
      <c r="S203" s="48">
        <v>-1.6611295000000002E-2</v>
      </c>
      <c r="T203" s="18">
        <v>0</v>
      </c>
      <c r="U203" s="18">
        <v>0</v>
      </c>
      <c r="V203" s="48">
        <v>2.682534371</v>
      </c>
      <c r="W203" s="18">
        <v>0</v>
      </c>
      <c r="X203" s="18">
        <v>0</v>
      </c>
      <c r="Y203" s="48"/>
      <c r="Z203" s="18"/>
      <c r="AA203" s="18"/>
      <c r="AB203" s="48"/>
      <c r="AC203" s="18"/>
      <c r="AD203" s="18"/>
      <c r="AE203" s="48"/>
      <c r="AF203" s="18"/>
      <c r="AG203" s="18"/>
      <c r="AH203" s="48"/>
      <c r="AI203" s="18"/>
      <c r="AJ203" s="18"/>
      <c r="AK203" s="48"/>
      <c r="AL203" s="18"/>
      <c r="AM203" s="48"/>
      <c r="AN203" s="18"/>
      <c r="AO203" s="18"/>
      <c r="AP203" s="48">
        <v>4</v>
      </c>
      <c r="AQ203" s="18">
        <v>0</v>
      </c>
    </row>
    <row r="204" spans="1:43" ht="15" customHeight="1">
      <c r="A204" s="45" t="s">
        <v>2446</v>
      </c>
      <c r="B204" s="25" t="s">
        <v>2447</v>
      </c>
      <c r="C204" s="25" t="s">
        <v>2045</v>
      </c>
      <c r="D204" s="25" t="s">
        <v>2046</v>
      </c>
      <c r="E204" s="28" t="s">
        <v>2047</v>
      </c>
      <c r="F204" s="28"/>
      <c r="G204" s="25" t="s">
        <v>2048</v>
      </c>
      <c r="H204" s="25" t="s">
        <v>2053</v>
      </c>
      <c r="I204" s="48">
        <v>-4.8782999999999997E-5</v>
      </c>
      <c r="J204" s="18">
        <v>0</v>
      </c>
      <c r="K204" s="48"/>
      <c r="L204" s="18"/>
      <c r="M204" s="18"/>
      <c r="N204" s="48"/>
      <c r="O204" s="18"/>
      <c r="P204" s="48"/>
      <c r="Q204" s="18"/>
      <c r="R204" s="18"/>
      <c r="S204" s="48"/>
      <c r="T204" s="18"/>
      <c r="U204" s="18"/>
      <c r="V204" s="48">
        <v>4.8782999999999997E-5</v>
      </c>
      <c r="W204" s="18">
        <v>0</v>
      </c>
      <c r="X204" s="18">
        <v>0</v>
      </c>
      <c r="Y204" s="48"/>
      <c r="Z204" s="18"/>
      <c r="AA204" s="18"/>
      <c r="AB204" s="48"/>
      <c r="AC204" s="18"/>
      <c r="AD204" s="18"/>
      <c r="AE204" s="48"/>
      <c r="AF204" s="18"/>
      <c r="AG204" s="18"/>
      <c r="AH204" s="48"/>
      <c r="AI204" s="18"/>
      <c r="AJ204" s="18"/>
      <c r="AK204" s="48"/>
      <c r="AL204" s="18"/>
      <c r="AM204" s="48"/>
      <c r="AN204" s="18"/>
      <c r="AO204" s="18"/>
      <c r="AP204" s="48">
        <v>0</v>
      </c>
      <c r="AQ204" s="18">
        <v>0</v>
      </c>
    </row>
    <row r="205" spans="1:43" ht="15" customHeight="1">
      <c r="A205" s="45" t="s">
        <v>2448</v>
      </c>
      <c r="B205" s="25" t="s">
        <v>2449</v>
      </c>
      <c r="C205" s="25" t="s">
        <v>2045</v>
      </c>
      <c r="D205" s="25" t="s">
        <v>2046</v>
      </c>
      <c r="E205" s="28" t="s">
        <v>2047</v>
      </c>
      <c r="F205" s="28"/>
      <c r="G205" s="25" t="s">
        <v>2048</v>
      </c>
      <c r="H205" s="25" t="s">
        <v>2033</v>
      </c>
      <c r="I205" s="48">
        <v>-2.3809499999999999E-4</v>
      </c>
      <c r="J205" s="18">
        <v>-0.01</v>
      </c>
      <c r="K205" s="48"/>
      <c r="L205" s="18"/>
      <c r="M205" s="18"/>
      <c r="N205" s="48"/>
      <c r="O205" s="18"/>
      <c r="P205" s="48"/>
      <c r="Q205" s="18"/>
      <c r="R205" s="18"/>
      <c r="S205" s="48"/>
      <c r="T205" s="18"/>
      <c r="U205" s="18"/>
      <c r="V205" s="48">
        <v>2.3809499999999999E-4</v>
      </c>
      <c r="W205" s="18">
        <v>0.01</v>
      </c>
      <c r="X205" s="18">
        <v>0</v>
      </c>
      <c r="Y205" s="48"/>
      <c r="Z205" s="18"/>
      <c r="AA205" s="18"/>
      <c r="AB205" s="48"/>
      <c r="AC205" s="18"/>
      <c r="AD205" s="18"/>
      <c r="AE205" s="48"/>
      <c r="AF205" s="18"/>
      <c r="AG205" s="18"/>
      <c r="AH205" s="48"/>
      <c r="AI205" s="18"/>
      <c r="AJ205" s="18"/>
      <c r="AK205" s="48"/>
      <c r="AL205" s="18"/>
      <c r="AM205" s="48"/>
      <c r="AN205" s="18"/>
      <c r="AO205" s="18"/>
      <c r="AP205" s="48">
        <v>0</v>
      </c>
      <c r="AQ205" s="18">
        <v>0</v>
      </c>
    </row>
    <row r="206" spans="1:43" ht="15" customHeight="1">
      <c r="A206" s="45" t="s">
        <v>2450</v>
      </c>
      <c r="B206" s="25" t="s">
        <v>2451</v>
      </c>
      <c r="C206" s="25" t="s">
        <v>2045</v>
      </c>
      <c r="D206" s="25" t="s">
        <v>2046</v>
      </c>
      <c r="E206" s="28" t="s">
        <v>2047</v>
      </c>
      <c r="F206" s="28"/>
      <c r="G206" s="25" t="s">
        <v>2048</v>
      </c>
      <c r="H206" s="25" t="s">
        <v>2053</v>
      </c>
      <c r="I206" s="48">
        <v>-9.5236999999999996E-5</v>
      </c>
      <c r="J206" s="18">
        <v>-0.01</v>
      </c>
      <c r="K206" s="48"/>
      <c r="L206" s="18"/>
      <c r="M206" s="18"/>
      <c r="N206" s="48"/>
      <c r="O206" s="18"/>
      <c r="P206" s="48"/>
      <c r="Q206" s="18"/>
      <c r="R206" s="18"/>
      <c r="S206" s="48"/>
      <c r="T206" s="18"/>
      <c r="U206" s="18"/>
      <c r="V206" s="48">
        <v>9.5236999999999996E-5</v>
      </c>
      <c r="W206" s="18">
        <v>0.01</v>
      </c>
      <c r="X206" s="18">
        <v>0</v>
      </c>
      <c r="Y206" s="48"/>
      <c r="Z206" s="18"/>
      <c r="AA206" s="18"/>
      <c r="AB206" s="48"/>
      <c r="AC206" s="18"/>
      <c r="AD206" s="18"/>
      <c r="AE206" s="48"/>
      <c r="AF206" s="18"/>
      <c r="AG206" s="18"/>
      <c r="AH206" s="48"/>
      <c r="AI206" s="18"/>
      <c r="AJ206" s="18"/>
      <c r="AK206" s="48"/>
      <c r="AL206" s="18"/>
      <c r="AM206" s="48"/>
      <c r="AN206" s="18"/>
      <c r="AO206" s="18"/>
      <c r="AP206" s="48">
        <v>0</v>
      </c>
      <c r="AQ206" s="18">
        <v>0</v>
      </c>
    </row>
    <row r="207" spans="1:43" ht="15" customHeight="1">
      <c r="A207" s="45" t="s">
        <v>2452</v>
      </c>
      <c r="B207" s="25" t="s">
        <v>2453</v>
      </c>
      <c r="C207" s="25" t="s">
        <v>24</v>
      </c>
      <c r="D207" s="25" t="s">
        <v>2037</v>
      </c>
      <c r="E207" s="28" t="s">
        <v>2041</v>
      </c>
      <c r="F207" s="28"/>
      <c r="G207" s="25" t="s">
        <v>2032</v>
      </c>
      <c r="H207" s="25" t="s">
        <v>2033</v>
      </c>
      <c r="I207" s="48">
        <v>0</v>
      </c>
      <c r="J207" s="18">
        <v>0</v>
      </c>
      <c r="K207" s="48"/>
      <c r="L207" s="18"/>
      <c r="M207" s="18"/>
      <c r="N207" s="48">
        <v>-6.0000000000000001E-3</v>
      </c>
      <c r="O207" s="18">
        <v>-0.06</v>
      </c>
      <c r="P207" s="48"/>
      <c r="Q207" s="18"/>
      <c r="R207" s="18"/>
      <c r="S207" s="48"/>
      <c r="T207" s="18"/>
      <c r="U207" s="18"/>
      <c r="V207" s="48">
        <v>6.0000000000000001E-3</v>
      </c>
      <c r="W207" s="18">
        <v>0.06</v>
      </c>
      <c r="X207" s="18">
        <v>0</v>
      </c>
      <c r="Y207" s="48"/>
      <c r="Z207" s="18"/>
      <c r="AA207" s="18"/>
      <c r="AB207" s="48"/>
      <c r="AC207" s="18"/>
      <c r="AD207" s="18"/>
      <c r="AE207" s="48"/>
      <c r="AF207" s="18"/>
      <c r="AG207" s="18"/>
      <c r="AH207" s="48"/>
      <c r="AI207" s="18"/>
      <c r="AJ207" s="18"/>
      <c r="AK207" s="48"/>
      <c r="AL207" s="18"/>
      <c r="AM207" s="48"/>
      <c r="AN207" s="18"/>
      <c r="AO207" s="18"/>
      <c r="AP207" s="48">
        <v>0</v>
      </c>
      <c r="AQ207" s="18">
        <v>0</v>
      </c>
    </row>
    <row r="208" spans="1:43" ht="15" customHeight="1">
      <c r="A208" s="45" t="s">
        <v>2454</v>
      </c>
      <c r="B208" s="25" t="s">
        <v>2455</v>
      </c>
      <c r="C208" s="25" t="s">
        <v>24</v>
      </c>
      <c r="D208" s="25" t="s">
        <v>2037</v>
      </c>
      <c r="E208" s="28" t="s">
        <v>2041</v>
      </c>
      <c r="F208" s="28"/>
      <c r="G208" s="25" t="s">
        <v>2032</v>
      </c>
      <c r="H208" s="25" t="s">
        <v>2053</v>
      </c>
      <c r="I208" s="48">
        <v>1.5</v>
      </c>
      <c r="J208" s="18">
        <v>30.14</v>
      </c>
      <c r="K208" s="48">
        <v>4.5</v>
      </c>
      <c r="L208" s="18">
        <v>99</v>
      </c>
      <c r="M208" s="18">
        <v>4.95</v>
      </c>
      <c r="N208" s="48"/>
      <c r="O208" s="18"/>
      <c r="P208" s="48"/>
      <c r="Q208" s="18"/>
      <c r="R208" s="18"/>
      <c r="S208" s="48">
        <v>-2.2589999999999999</v>
      </c>
      <c r="T208" s="18">
        <v>-48.62</v>
      </c>
      <c r="U208" s="18">
        <v>0</v>
      </c>
      <c r="V208" s="48">
        <v>8.9999999999999993E-3</v>
      </c>
      <c r="W208" s="18">
        <v>0.19</v>
      </c>
      <c r="X208" s="18">
        <v>0</v>
      </c>
      <c r="Y208" s="48"/>
      <c r="Z208" s="18"/>
      <c r="AA208" s="18"/>
      <c r="AB208" s="48"/>
      <c r="AC208" s="18"/>
      <c r="AD208" s="18"/>
      <c r="AE208" s="48"/>
      <c r="AF208" s="18"/>
      <c r="AG208" s="18"/>
      <c r="AH208" s="48"/>
      <c r="AI208" s="18"/>
      <c r="AJ208" s="18"/>
      <c r="AK208" s="48"/>
      <c r="AL208" s="18"/>
      <c r="AM208" s="48"/>
      <c r="AN208" s="18"/>
      <c r="AO208" s="18"/>
      <c r="AP208" s="48">
        <v>3.75</v>
      </c>
      <c r="AQ208" s="18">
        <v>80.709999999999994</v>
      </c>
    </row>
    <row r="209" spans="1:43" ht="15" customHeight="1">
      <c r="A209" s="45" t="s">
        <v>2456</v>
      </c>
      <c r="B209" s="25" t="s">
        <v>2457</v>
      </c>
      <c r="C209" s="25" t="s">
        <v>18</v>
      </c>
      <c r="D209" s="25" t="s">
        <v>2092</v>
      </c>
      <c r="E209" s="28" t="s">
        <v>2047</v>
      </c>
      <c r="F209" s="28"/>
      <c r="G209" s="25" t="s">
        <v>2048</v>
      </c>
      <c r="H209" s="25" t="s">
        <v>2053</v>
      </c>
      <c r="I209" s="48">
        <v>0</v>
      </c>
      <c r="J209" s="18">
        <v>0</v>
      </c>
      <c r="K209" s="48">
        <v>3</v>
      </c>
      <c r="L209" s="18">
        <v>28.51</v>
      </c>
      <c r="M209" s="18">
        <v>1.43</v>
      </c>
      <c r="N209" s="48">
        <v>-2.38</v>
      </c>
      <c r="O209" s="18">
        <v>-22.61</v>
      </c>
      <c r="P209" s="48"/>
      <c r="Q209" s="18"/>
      <c r="R209" s="18"/>
      <c r="S209" s="48">
        <v>-0.14399999999999999</v>
      </c>
      <c r="T209" s="18">
        <v>-1.38</v>
      </c>
      <c r="U209" s="18">
        <v>0</v>
      </c>
      <c r="V209" s="48">
        <v>2.4E-2</v>
      </c>
      <c r="W209" s="18">
        <v>0.23</v>
      </c>
      <c r="X209" s="18">
        <v>0</v>
      </c>
      <c r="Y209" s="48"/>
      <c r="Z209" s="18"/>
      <c r="AA209" s="18"/>
      <c r="AB209" s="48"/>
      <c r="AC209" s="18"/>
      <c r="AD209" s="18"/>
      <c r="AE209" s="48"/>
      <c r="AF209" s="18"/>
      <c r="AG209" s="18"/>
      <c r="AH209" s="48"/>
      <c r="AI209" s="18"/>
      <c r="AJ209" s="18"/>
      <c r="AK209" s="48"/>
      <c r="AL209" s="18"/>
      <c r="AM209" s="48"/>
      <c r="AN209" s="18"/>
      <c r="AO209" s="18"/>
      <c r="AP209" s="48">
        <v>0.5</v>
      </c>
      <c r="AQ209" s="18">
        <v>4.75</v>
      </c>
    </row>
    <row r="210" spans="1:43" ht="15" customHeight="1">
      <c r="A210" s="45" t="s">
        <v>2458</v>
      </c>
      <c r="B210" s="25" t="s">
        <v>2459</v>
      </c>
      <c r="C210" s="25" t="s">
        <v>18</v>
      </c>
      <c r="D210" s="25" t="s">
        <v>174</v>
      </c>
      <c r="E210" s="28" t="s">
        <v>2047</v>
      </c>
      <c r="F210" s="28"/>
      <c r="G210" s="25" t="s">
        <v>2048</v>
      </c>
      <c r="H210" s="25" t="s">
        <v>2053</v>
      </c>
      <c r="I210" s="48">
        <v>0</v>
      </c>
      <c r="J210" s="18">
        <v>0</v>
      </c>
      <c r="K210" s="48"/>
      <c r="L210" s="18"/>
      <c r="M210" s="18"/>
      <c r="N210" s="48">
        <v>-6.0000000000000001E-3</v>
      </c>
      <c r="O210" s="18">
        <v>-0.25</v>
      </c>
      <c r="P210" s="48"/>
      <c r="Q210" s="18"/>
      <c r="R210" s="18"/>
      <c r="S210" s="48"/>
      <c r="T210" s="18"/>
      <c r="U210" s="18"/>
      <c r="V210" s="48">
        <v>6.0000000000000001E-3</v>
      </c>
      <c r="W210" s="18">
        <v>0.25</v>
      </c>
      <c r="X210" s="18">
        <v>0</v>
      </c>
      <c r="Y210" s="48"/>
      <c r="Z210" s="18"/>
      <c r="AA210" s="18"/>
      <c r="AB210" s="48"/>
      <c r="AC210" s="18"/>
      <c r="AD210" s="18"/>
      <c r="AE210" s="48"/>
      <c r="AF210" s="18"/>
      <c r="AG210" s="18"/>
      <c r="AH210" s="48"/>
      <c r="AI210" s="18"/>
      <c r="AJ210" s="18"/>
      <c r="AK210" s="48"/>
      <c r="AL210" s="18"/>
      <c r="AM210" s="48"/>
      <c r="AN210" s="18"/>
      <c r="AO210" s="18"/>
      <c r="AP210" s="48">
        <v>0</v>
      </c>
      <c r="AQ210" s="18">
        <v>0</v>
      </c>
    </row>
    <row r="211" spans="1:43" ht="15" customHeight="1">
      <c r="A211" s="45" t="s">
        <v>2460</v>
      </c>
      <c r="B211" s="25" t="s">
        <v>2461</v>
      </c>
      <c r="C211" s="25" t="s">
        <v>2045</v>
      </c>
      <c r="D211" s="25" t="s">
        <v>2046</v>
      </c>
      <c r="E211" s="28" t="s">
        <v>2047</v>
      </c>
      <c r="F211" s="28"/>
      <c r="G211" s="25" t="s">
        <v>2048</v>
      </c>
      <c r="H211" s="25" t="s">
        <v>2053</v>
      </c>
      <c r="I211" s="48">
        <v>-4.4999999999999999E-4</v>
      </c>
      <c r="J211" s="18">
        <v>-0.33</v>
      </c>
      <c r="K211" s="48"/>
      <c r="L211" s="18"/>
      <c r="M211" s="18"/>
      <c r="N211" s="48"/>
      <c r="O211" s="18"/>
      <c r="P211" s="48"/>
      <c r="Q211" s="18"/>
      <c r="R211" s="18"/>
      <c r="S211" s="48"/>
      <c r="T211" s="18"/>
      <c r="U211" s="18"/>
      <c r="V211" s="48">
        <v>4.4999999999999999E-4</v>
      </c>
      <c r="W211" s="18">
        <v>0.33</v>
      </c>
      <c r="X211" s="18">
        <v>0</v>
      </c>
      <c r="Y211" s="48"/>
      <c r="Z211" s="18"/>
      <c r="AA211" s="18"/>
      <c r="AB211" s="48"/>
      <c r="AC211" s="18"/>
      <c r="AD211" s="18"/>
      <c r="AE211" s="48"/>
      <c r="AF211" s="18"/>
      <c r="AG211" s="18"/>
      <c r="AH211" s="48"/>
      <c r="AI211" s="18"/>
      <c r="AJ211" s="18"/>
      <c r="AK211" s="48"/>
      <c r="AL211" s="18"/>
      <c r="AM211" s="48"/>
      <c r="AN211" s="18"/>
      <c r="AO211" s="18"/>
      <c r="AP211" s="48">
        <v>0</v>
      </c>
      <c r="AQ211" s="18">
        <v>0</v>
      </c>
    </row>
    <row r="212" spans="1:43" ht="15" customHeight="1">
      <c r="A212" s="45" t="s">
        <v>2462</v>
      </c>
      <c r="B212" s="25" t="s">
        <v>2463</v>
      </c>
      <c r="C212" s="25" t="s">
        <v>635</v>
      </c>
      <c r="D212" s="25" t="s">
        <v>2049</v>
      </c>
      <c r="E212" s="28" t="s">
        <v>2031</v>
      </c>
      <c r="F212" s="28"/>
      <c r="G212" s="25" t="s">
        <v>2032</v>
      </c>
      <c r="H212" s="25" t="s">
        <v>2033</v>
      </c>
      <c r="I212" s="48">
        <v>1.26</v>
      </c>
      <c r="J212" s="18">
        <v>149.4</v>
      </c>
      <c r="K212" s="48"/>
      <c r="L212" s="18"/>
      <c r="M212" s="18"/>
      <c r="N212" s="48"/>
      <c r="O212" s="18"/>
      <c r="P212" s="48"/>
      <c r="Q212" s="18"/>
      <c r="R212" s="18"/>
      <c r="S212" s="48">
        <v>-3.0000000000000001E-3</v>
      </c>
      <c r="T212" s="18">
        <v>-0.36</v>
      </c>
      <c r="U212" s="18">
        <v>0</v>
      </c>
      <c r="V212" s="48">
        <v>3.0000000000000001E-3</v>
      </c>
      <c r="W212" s="18">
        <v>0.36</v>
      </c>
      <c r="X212" s="18">
        <v>0</v>
      </c>
      <c r="Y212" s="48"/>
      <c r="Z212" s="18"/>
      <c r="AA212" s="18"/>
      <c r="AB212" s="48"/>
      <c r="AC212" s="18"/>
      <c r="AD212" s="18"/>
      <c r="AE212" s="48"/>
      <c r="AF212" s="18"/>
      <c r="AG212" s="18"/>
      <c r="AH212" s="48"/>
      <c r="AI212" s="18"/>
      <c r="AJ212" s="18"/>
      <c r="AK212" s="48"/>
      <c r="AL212" s="18"/>
      <c r="AM212" s="48"/>
      <c r="AN212" s="18"/>
      <c r="AO212" s="18"/>
      <c r="AP212" s="48">
        <v>1.26</v>
      </c>
      <c r="AQ212" s="18">
        <v>149.4</v>
      </c>
    </row>
    <row r="213" spans="1:43" ht="15" customHeight="1">
      <c r="A213" s="45" t="s">
        <v>2464</v>
      </c>
      <c r="B213" s="25" t="s">
        <v>2465</v>
      </c>
      <c r="C213" s="25" t="s">
        <v>635</v>
      </c>
      <c r="D213" s="25" t="s">
        <v>2067</v>
      </c>
      <c r="E213" s="28" t="s">
        <v>2031</v>
      </c>
      <c r="F213" s="28"/>
      <c r="G213" s="25" t="s">
        <v>2032</v>
      </c>
      <c r="H213" s="25" t="s">
        <v>2033</v>
      </c>
      <c r="I213" s="48">
        <v>3.55</v>
      </c>
      <c r="J213" s="18">
        <v>401.62</v>
      </c>
      <c r="K213" s="48"/>
      <c r="L213" s="18"/>
      <c r="M213" s="18"/>
      <c r="N213" s="48">
        <v>-0.96499999999999997</v>
      </c>
      <c r="O213" s="18">
        <v>-109.18</v>
      </c>
      <c r="P213" s="48"/>
      <c r="Q213" s="18"/>
      <c r="R213" s="18"/>
      <c r="S213" s="48">
        <v>-0.04</v>
      </c>
      <c r="T213" s="18">
        <v>-4.5199999999999996</v>
      </c>
      <c r="U213" s="18">
        <v>0</v>
      </c>
      <c r="V213" s="48">
        <v>5.0000000000000001E-3</v>
      </c>
      <c r="W213" s="18">
        <v>0.56999999999999995</v>
      </c>
      <c r="X213" s="18">
        <v>0</v>
      </c>
      <c r="Y213" s="48"/>
      <c r="Z213" s="18"/>
      <c r="AA213" s="18"/>
      <c r="AB213" s="48"/>
      <c r="AC213" s="18"/>
      <c r="AD213" s="18"/>
      <c r="AE213" s="48"/>
      <c r="AF213" s="18"/>
      <c r="AG213" s="18"/>
      <c r="AH213" s="48"/>
      <c r="AI213" s="18"/>
      <c r="AJ213" s="18"/>
      <c r="AK213" s="48"/>
      <c r="AL213" s="18"/>
      <c r="AM213" s="48"/>
      <c r="AN213" s="18"/>
      <c r="AO213" s="18"/>
      <c r="AP213" s="48">
        <v>2.5499999999999998</v>
      </c>
      <c r="AQ213" s="18">
        <v>288.49</v>
      </c>
    </row>
    <row r="214" spans="1:43" ht="15" customHeight="1">
      <c r="A214" s="45" t="s">
        <v>2466</v>
      </c>
      <c r="B214" s="25" t="s">
        <v>2467</v>
      </c>
      <c r="C214" s="25" t="s">
        <v>635</v>
      </c>
      <c r="D214" s="25" t="s">
        <v>2059</v>
      </c>
      <c r="E214" s="28" t="s">
        <v>2031</v>
      </c>
      <c r="F214" s="28"/>
      <c r="G214" s="25" t="s">
        <v>2032</v>
      </c>
      <c r="H214" s="25" t="s">
        <v>2033</v>
      </c>
      <c r="I214" s="48">
        <v>7.4999999999999997E-2</v>
      </c>
      <c r="J214" s="18">
        <v>19.329999999999998</v>
      </c>
      <c r="K214" s="48">
        <v>1.5</v>
      </c>
      <c r="L214" s="18">
        <v>418.61</v>
      </c>
      <c r="M214" s="18">
        <v>20.93</v>
      </c>
      <c r="N214" s="48">
        <v>-0.03</v>
      </c>
      <c r="O214" s="18">
        <v>-8.34</v>
      </c>
      <c r="P214" s="48"/>
      <c r="Q214" s="18"/>
      <c r="R214" s="18"/>
      <c r="S214" s="48"/>
      <c r="T214" s="18"/>
      <c r="U214" s="18"/>
      <c r="V214" s="48">
        <v>5.0000000000000001E-3</v>
      </c>
      <c r="W214" s="18">
        <v>1.39</v>
      </c>
      <c r="X214" s="18">
        <v>0</v>
      </c>
      <c r="Y214" s="48"/>
      <c r="Z214" s="18"/>
      <c r="AA214" s="18"/>
      <c r="AB214" s="48"/>
      <c r="AC214" s="18"/>
      <c r="AD214" s="18"/>
      <c r="AE214" s="48"/>
      <c r="AF214" s="18"/>
      <c r="AG214" s="18"/>
      <c r="AH214" s="48"/>
      <c r="AI214" s="18"/>
      <c r="AJ214" s="18"/>
      <c r="AK214" s="48"/>
      <c r="AL214" s="18"/>
      <c r="AM214" s="48"/>
      <c r="AN214" s="18"/>
      <c r="AO214" s="18"/>
      <c r="AP214" s="48">
        <v>1.55</v>
      </c>
      <c r="AQ214" s="18">
        <v>430.99</v>
      </c>
    </row>
    <row r="215" spans="1:43" ht="15" customHeight="1">
      <c r="A215" s="45" t="s">
        <v>2468</v>
      </c>
      <c r="B215" s="25" t="s">
        <v>2469</v>
      </c>
      <c r="C215" s="25" t="s">
        <v>635</v>
      </c>
      <c r="D215" s="25" t="s">
        <v>2049</v>
      </c>
      <c r="E215" s="28" t="s">
        <v>2031</v>
      </c>
      <c r="F215" s="28"/>
      <c r="G215" s="25" t="s">
        <v>2032</v>
      </c>
      <c r="H215" s="25" t="s">
        <v>2033</v>
      </c>
      <c r="I215" s="48">
        <v>1.5</v>
      </c>
      <c r="J215" s="18">
        <v>115.5</v>
      </c>
      <c r="K215" s="48"/>
      <c r="L215" s="18"/>
      <c r="M215" s="18"/>
      <c r="N215" s="48">
        <v>-0.12</v>
      </c>
      <c r="O215" s="18">
        <v>-9.24</v>
      </c>
      <c r="P215" s="48"/>
      <c r="Q215" s="18"/>
      <c r="R215" s="18"/>
      <c r="S215" s="48"/>
      <c r="T215" s="18"/>
      <c r="U215" s="18"/>
      <c r="V215" s="48">
        <v>0.02</v>
      </c>
      <c r="W215" s="18">
        <v>1.54</v>
      </c>
      <c r="X215" s="18">
        <v>0</v>
      </c>
      <c r="Y215" s="48"/>
      <c r="Z215" s="18"/>
      <c r="AA215" s="18"/>
      <c r="AB215" s="48"/>
      <c r="AC215" s="18"/>
      <c r="AD215" s="18"/>
      <c r="AE215" s="48"/>
      <c r="AF215" s="18"/>
      <c r="AG215" s="18"/>
      <c r="AH215" s="48"/>
      <c r="AI215" s="18"/>
      <c r="AJ215" s="18"/>
      <c r="AK215" s="48"/>
      <c r="AL215" s="18"/>
      <c r="AM215" s="48"/>
      <c r="AN215" s="18"/>
      <c r="AO215" s="18"/>
      <c r="AP215" s="48">
        <v>1.4</v>
      </c>
      <c r="AQ215" s="18">
        <v>107.8</v>
      </c>
    </row>
    <row r="216" spans="1:43" ht="15" customHeight="1">
      <c r="A216" s="45" t="s">
        <v>2470</v>
      </c>
      <c r="B216" s="25" t="s">
        <v>2471</v>
      </c>
      <c r="C216" s="25" t="s">
        <v>2045</v>
      </c>
      <c r="D216" s="25" t="s">
        <v>2046</v>
      </c>
      <c r="E216" s="28" t="s">
        <v>2047</v>
      </c>
      <c r="F216" s="28"/>
      <c r="G216" s="25" t="s">
        <v>2048</v>
      </c>
      <c r="H216" s="25" t="s">
        <v>2053</v>
      </c>
      <c r="I216" s="48">
        <v>0.66</v>
      </c>
      <c r="J216" s="18">
        <v>5.62</v>
      </c>
      <c r="K216" s="48"/>
      <c r="L216" s="18"/>
      <c r="M216" s="18"/>
      <c r="N216" s="48">
        <v>-0.72</v>
      </c>
      <c r="O216" s="18">
        <v>-6.13</v>
      </c>
      <c r="P216" s="48"/>
      <c r="Q216" s="18"/>
      <c r="R216" s="18"/>
      <c r="S216" s="48">
        <v>-0.13</v>
      </c>
      <c r="T216" s="18">
        <v>-1.1100000000000001</v>
      </c>
      <c r="U216" s="18">
        <v>0</v>
      </c>
      <c r="V216" s="48">
        <v>0.19</v>
      </c>
      <c r="W216" s="18">
        <v>1.62</v>
      </c>
      <c r="X216" s="18">
        <v>0</v>
      </c>
      <c r="Y216" s="48"/>
      <c r="Z216" s="18"/>
      <c r="AA216" s="18"/>
      <c r="AB216" s="48"/>
      <c r="AC216" s="18"/>
      <c r="AD216" s="18"/>
      <c r="AE216" s="48"/>
      <c r="AF216" s="18"/>
      <c r="AG216" s="18"/>
      <c r="AH216" s="48"/>
      <c r="AI216" s="18"/>
      <c r="AJ216" s="18"/>
      <c r="AK216" s="48"/>
      <c r="AL216" s="18"/>
      <c r="AM216" s="48"/>
      <c r="AN216" s="18"/>
      <c r="AO216" s="18"/>
      <c r="AP216" s="48">
        <v>0</v>
      </c>
      <c r="AQ216" s="18">
        <v>0</v>
      </c>
    </row>
    <row r="217" spans="1:43" ht="15" customHeight="1">
      <c r="A217" s="45" t="s">
        <v>2472</v>
      </c>
      <c r="B217" s="25" t="s">
        <v>2473</v>
      </c>
      <c r="C217" s="25" t="s">
        <v>24</v>
      </c>
      <c r="D217" s="25" t="s">
        <v>2037</v>
      </c>
      <c r="E217" s="28" t="s">
        <v>2041</v>
      </c>
      <c r="F217" s="28"/>
      <c r="G217" s="25" t="s">
        <v>2032</v>
      </c>
      <c r="H217" s="25" t="s">
        <v>2033</v>
      </c>
      <c r="I217" s="48">
        <v>0</v>
      </c>
      <c r="J217" s="18">
        <v>0</v>
      </c>
      <c r="K217" s="48"/>
      <c r="L217" s="18"/>
      <c r="M217" s="18"/>
      <c r="N217" s="48">
        <v>-0.12</v>
      </c>
      <c r="O217" s="18">
        <v>-1.25</v>
      </c>
      <c r="P217" s="48"/>
      <c r="Q217" s="18"/>
      <c r="R217" s="18"/>
      <c r="S217" s="48">
        <v>-0.04</v>
      </c>
      <c r="T217" s="18">
        <v>-0.42</v>
      </c>
      <c r="U217" s="18">
        <v>0</v>
      </c>
      <c r="V217" s="48">
        <v>0.16</v>
      </c>
      <c r="W217" s="18">
        <v>1.67</v>
      </c>
      <c r="X217" s="18">
        <v>0</v>
      </c>
      <c r="Y217" s="48"/>
      <c r="Z217" s="18"/>
      <c r="AA217" s="18"/>
      <c r="AB217" s="48"/>
      <c r="AC217" s="18"/>
      <c r="AD217" s="18"/>
      <c r="AE217" s="48"/>
      <c r="AF217" s="18"/>
      <c r="AG217" s="18"/>
      <c r="AH217" s="48"/>
      <c r="AI217" s="18"/>
      <c r="AJ217" s="18"/>
      <c r="AK217" s="48"/>
      <c r="AL217" s="18"/>
      <c r="AM217" s="48"/>
      <c r="AN217" s="18"/>
      <c r="AO217" s="18"/>
      <c r="AP217" s="48">
        <v>0</v>
      </c>
      <c r="AQ217" s="18">
        <v>0</v>
      </c>
    </row>
    <row r="218" spans="1:43" ht="15" customHeight="1">
      <c r="A218" s="45" t="s">
        <v>2474</v>
      </c>
      <c r="B218" s="25" t="s">
        <v>2475</v>
      </c>
      <c r="C218" s="25" t="s">
        <v>24</v>
      </c>
      <c r="D218" s="25" t="s">
        <v>2037</v>
      </c>
      <c r="E218" s="28" t="s">
        <v>2041</v>
      </c>
      <c r="F218" s="28"/>
      <c r="G218" s="25" t="s">
        <v>2032</v>
      </c>
      <c r="H218" s="25" t="s">
        <v>2053</v>
      </c>
      <c r="I218" s="48">
        <v>3.85</v>
      </c>
      <c r="J218" s="18">
        <v>156.24</v>
      </c>
      <c r="K218" s="48"/>
      <c r="L218" s="18"/>
      <c r="M218" s="18"/>
      <c r="N218" s="48">
        <v>-0.45</v>
      </c>
      <c r="O218" s="18">
        <v>-18.260000000000002</v>
      </c>
      <c r="P218" s="48">
        <v>-0.74</v>
      </c>
      <c r="Q218" s="18">
        <v>-30.03</v>
      </c>
      <c r="R218" s="18">
        <v>0</v>
      </c>
      <c r="S218" s="48">
        <v>-0.1</v>
      </c>
      <c r="T218" s="18">
        <v>-4.0599999999999996</v>
      </c>
      <c r="U218" s="18">
        <v>0</v>
      </c>
      <c r="V218" s="48">
        <v>7.0000000000000007E-2</v>
      </c>
      <c r="W218" s="18">
        <v>2.84</v>
      </c>
      <c r="X218" s="18">
        <v>0</v>
      </c>
      <c r="Y218" s="48"/>
      <c r="Z218" s="18"/>
      <c r="AA218" s="18"/>
      <c r="AB218" s="48"/>
      <c r="AC218" s="18"/>
      <c r="AD218" s="18"/>
      <c r="AE218" s="48"/>
      <c r="AF218" s="18"/>
      <c r="AG218" s="18"/>
      <c r="AH218" s="48"/>
      <c r="AI218" s="18"/>
      <c r="AJ218" s="18"/>
      <c r="AK218" s="48"/>
      <c r="AL218" s="18"/>
      <c r="AM218" s="48"/>
      <c r="AN218" s="18"/>
      <c r="AO218" s="18"/>
      <c r="AP218" s="48">
        <v>2.63</v>
      </c>
      <c r="AQ218" s="18">
        <v>106.73</v>
      </c>
    </row>
    <row r="219" spans="1:43" ht="15" customHeight="1">
      <c r="A219" s="45" t="s">
        <v>2476</v>
      </c>
      <c r="B219" s="25" t="s">
        <v>2477</v>
      </c>
      <c r="C219" s="25" t="s">
        <v>24</v>
      </c>
      <c r="D219" s="25" t="s">
        <v>2037</v>
      </c>
      <c r="E219" s="28" t="s">
        <v>2041</v>
      </c>
      <c r="F219" s="28"/>
      <c r="G219" s="25" t="s">
        <v>2032</v>
      </c>
      <c r="H219" s="25" t="s">
        <v>2053</v>
      </c>
      <c r="I219" s="48">
        <v>0.80800000000000005</v>
      </c>
      <c r="J219" s="18">
        <v>85.76</v>
      </c>
      <c r="K219" s="48"/>
      <c r="L219" s="18"/>
      <c r="M219" s="18"/>
      <c r="N219" s="48">
        <v>-9.2999999999999999E-2</v>
      </c>
      <c r="O219" s="18">
        <v>-9.91</v>
      </c>
      <c r="P219" s="48"/>
      <c r="Q219" s="18"/>
      <c r="R219" s="18"/>
      <c r="S219" s="48">
        <v>-3.5000000000000003E-2</v>
      </c>
      <c r="T219" s="18">
        <v>-3.68</v>
      </c>
      <c r="U219" s="18">
        <v>0</v>
      </c>
      <c r="V219" s="48">
        <v>3.5000000000000003E-2</v>
      </c>
      <c r="W219" s="18">
        <v>3.72</v>
      </c>
      <c r="X219" s="18">
        <v>0</v>
      </c>
      <c r="Y219" s="48"/>
      <c r="Z219" s="18"/>
      <c r="AA219" s="18"/>
      <c r="AB219" s="48"/>
      <c r="AC219" s="18"/>
      <c r="AD219" s="18"/>
      <c r="AE219" s="48"/>
      <c r="AF219" s="18"/>
      <c r="AG219" s="18"/>
      <c r="AH219" s="48"/>
      <c r="AI219" s="18"/>
      <c r="AJ219" s="18"/>
      <c r="AK219" s="48"/>
      <c r="AL219" s="18"/>
      <c r="AM219" s="48"/>
      <c r="AN219" s="18"/>
      <c r="AO219" s="18"/>
      <c r="AP219" s="48">
        <v>0.71499999999999997</v>
      </c>
      <c r="AQ219" s="18">
        <v>75.89</v>
      </c>
    </row>
    <row r="220" spans="1:43" ht="15" customHeight="1">
      <c r="A220" s="45" t="s">
        <v>2478</v>
      </c>
      <c r="B220" s="25" t="s">
        <v>2479</v>
      </c>
      <c r="C220" s="25" t="s">
        <v>18</v>
      </c>
      <c r="D220" s="25" t="s">
        <v>2092</v>
      </c>
      <c r="E220" s="28" t="s">
        <v>2047</v>
      </c>
      <c r="F220" s="28"/>
      <c r="G220" s="25" t="s">
        <v>2048</v>
      </c>
      <c r="H220" s="25" t="s">
        <v>2053</v>
      </c>
      <c r="I220" s="48">
        <v>0</v>
      </c>
      <c r="J220" s="18">
        <v>0</v>
      </c>
      <c r="K220" s="48"/>
      <c r="L220" s="18"/>
      <c r="M220" s="18"/>
      <c r="N220" s="48">
        <v>-0.31</v>
      </c>
      <c r="O220" s="18">
        <v>-3.87</v>
      </c>
      <c r="P220" s="48"/>
      <c r="Q220" s="18"/>
      <c r="R220" s="18"/>
      <c r="S220" s="48">
        <v>-0.02</v>
      </c>
      <c r="T220" s="18">
        <v>-0.26</v>
      </c>
      <c r="U220" s="18">
        <v>0</v>
      </c>
      <c r="V220" s="48">
        <v>0.33</v>
      </c>
      <c r="W220" s="18">
        <v>4.13</v>
      </c>
      <c r="X220" s="18">
        <v>0</v>
      </c>
      <c r="Y220" s="48"/>
      <c r="Z220" s="18"/>
      <c r="AA220" s="18"/>
      <c r="AB220" s="48"/>
      <c r="AC220" s="18"/>
      <c r="AD220" s="18"/>
      <c r="AE220" s="48"/>
      <c r="AF220" s="18"/>
      <c r="AG220" s="18"/>
      <c r="AH220" s="48"/>
      <c r="AI220" s="18"/>
      <c r="AJ220" s="18"/>
      <c r="AK220" s="48"/>
      <c r="AL220" s="18"/>
      <c r="AM220" s="48"/>
      <c r="AN220" s="18"/>
      <c r="AO220" s="18"/>
      <c r="AP220" s="48">
        <v>0</v>
      </c>
      <c r="AQ220" s="18">
        <v>0</v>
      </c>
    </row>
    <row r="221" spans="1:43" ht="15" customHeight="1">
      <c r="A221" s="45" t="s">
        <v>2480</v>
      </c>
      <c r="B221" s="25" t="s">
        <v>2481</v>
      </c>
      <c r="C221" s="25" t="s">
        <v>24</v>
      </c>
      <c r="D221" s="25" t="s">
        <v>2037</v>
      </c>
      <c r="E221" s="28" t="s">
        <v>2041</v>
      </c>
      <c r="F221" s="28"/>
      <c r="G221" s="25" t="s">
        <v>2032</v>
      </c>
      <c r="H221" s="25" t="s">
        <v>2033</v>
      </c>
      <c r="I221" s="48">
        <v>0</v>
      </c>
      <c r="J221" s="18">
        <v>0</v>
      </c>
      <c r="K221" s="48"/>
      <c r="L221" s="18"/>
      <c r="M221" s="18"/>
      <c r="N221" s="48">
        <v>-0.08</v>
      </c>
      <c r="O221" s="18">
        <v>-3.45</v>
      </c>
      <c r="P221" s="48"/>
      <c r="Q221" s="18"/>
      <c r="R221" s="18"/>
      <c r="S221" s="48">
        <v>-0.02</v>
      </c>
      <c r="T221" s="18">
        <v>-0.87</v>
      </c>
      <c r="U221" s="18">
        <v>0</v>
      </c>
      <c r="V221" s="48">
        <v>0.1</v>
      </c>
      <c r="W221" s="18">
        <v>4.32</v>
      </c>
      <c r="X221" s="18">
        <v>0</v>
      </c>
      <c r="Y221" s="48"/>
      <c r="Z221" s="18"/>
      <c r="AA221" s="18"/>
      <c r="AB221" s="48"/>
      <c r="AC221" s="18"/>
      <c r="AD221" s="18"/>
      <c r="AE221" s="48"/>
      <c r="AF221" s="18"/>
      <c r="AG221" s="18"/>
      <c r="AH221" s="48"/>
      <c r="AI221" s="18"/>
      <c r="AJ221" s="18"/>
      <c r="AK221" s="48"/>
      <c r="AL221" s="18"/>
      <c r="AM221" s="48"/>
      <c r="AN221" s="18"/>
      <c r="AO221" s="18"/>
      <c r="AP221" s="48">
        <v>0</v>
      </c>
      <c r="AQ221" s="18">
        <v>0</v>
      </c>
    </row>
    <row r="222" spans="1:43" ht="15" customHeight="1">
      <c r="A222" s="45" t="s">
        <v>2482</v>
      </c>
      <c r="B222" s="25" t="s">
        <v>2483</v>
      </c>
      <c r="C222" s="25" t="s">
        <v>24</v>
      </c>
      <c r="D222" s="25" t="s">
        <v>2040</v>
      </c>
      <c r="E222" s="28" t="s">
        <v>2041</v>
      </c>
      <c r="F222" s="28"/>
      <c r="G222" s="25" t="s">
        <v>2032</v>
      </c>
      <c r="H222" s="25" t="s">
        <v>2033</v>
      </c>
      <c r="I222" s="48">
        <v>0.91</v>
      </c>
      <c r="J222" s="18">
        <v>136.5</v>
      </c>
      <c r="K222" s="48"/>
      <c r="L222" s="18"/>
      <c r="M222" s="18"/>
      <c r="N222" s="48">
        <v>-0.6</v>
      </c>
      <c r="O222" s="18">
        <v>-90</v>
      </c>
      <c r="P222" s="48"/>
      <c r="Q222" s="18"/>
      <c r="R222" s="18"/>
      <c r="S222" s="48">
        <v>-0.06</v>
      </c>
      <c r="T222" s="18">
        <v>-9</v>
      </c>
      <c r="U222" s="18">
        <v>0</v>
      </c>
      <c r="V222" s="48">
        <v>0.03</v>
      </c>
      <c r="W222" s="18">
        <v>4.5</v>
      </c>
      <c r="X222" s="18">
        <v>0</v>
      </c>
      <c r="Y222" s="48"/>
      <c r="Z222" s="18"/>
      <c r="AA222" s="18"/>
      <c r="AB222" s="48"/>
      <c r="AC222" s="18"/>
      <c r="AD222" s="18"/>
      <c r="AE222" s="48"/>
      <c r="AF222" s="18"/>
      <c r="AG222" s="18"/>
      <c r="AH222" s="48"/>
      <c r="AI222" s="18"/>
      <c r="AJ222" s="18"/>
      <c r="AK222" s="48"/>
      <c r="AL222" s="18"/>
      <c r="AM222" s="48"/>
      <c r="AN222" s="18"/>
      <c r="AO222" s="18"/>
      <c r="AP222" s="48">
        <v>0.28000000000000003</v>
      </c>
      <c r="AQ222" s="18">
        <v>42</v>
      </c>
    </row>
    <row r="223" spans="1:43" ht="15" customHeight="1">
      <c r="A223" s="45" t="s">
        <v>2484</v>
      </c>
      <c r="B223" s="25" t="s">
        <v>2485</v>
      </c>
      <c r="C223" s="25" t="s">
        <v>635</v>
      </c>
      <c r="D223" s="25" t="s">
        <v>2077</v>
      </c>
      <c r="E223" s="28" t="s">
        <v>2031</v>
      </c>
      <c r="F223" s="28"/>
      <c r="G223" s="25" t="s">
        <v>2032</v>
      </c>
      <c r="H223" s="25" t="s">
        <v>2033</v>
      </c>
      <c r="I223" s="48">
        <v>0.94</v>
      </c>
      <c r="J223" s="18">
        <v>146.13</v>
      </c>
      <c r="K223" s="48"/>
      <c r="L223" s="18"/>
      <c r="M223" s="18"/>
      <c r="N223" s="48">
        <v>-0.06</v>
      </c>
      <c r="O223" s="18">
        <v>-9.32</v>
      </c>
      <c r="P223" s="48"/>
      <c r="Q223" s="18"/>
      <c r="R223" s="18"/>
      <c r="S223" s="48"/>
      <c r="T223" s="18"/>
      <c r="U223" s="18"/>
      <c r="V223" s="48">
        <v>0.03</v>
      </c>
      <c r="W223" s="18">
        <v>4.66</v>
      </c>
      <c r="X223" s="18">
        <v>0</v>
      </c>
      <c r="Y223" s="48"/>
      <c r="Z223" s="18"/>
      <c r="AA223" s="18"/>
      <c r="AB223" s="48"/>
      <c r="AC223" s="18"/>
      <c r="AD223" s="18"/>
      <c r="AE223" s="48"/>
      <c r="AF223" s="18"/>
      <c r="AG223" s="18"/>
      <c r="AH223" s="48"/>
      <c r="AI223" s="18"/>
      <c r="AJ223" s="18"/>
      <c r="AK223" s="48"/>
      <c r="AL223" s="18"/>
      <c r="AM223" s="48"/>
      <c r="AN223" s="18"/>
      <c r="AO223" s="18"/>
      <c r="AP223" s="48">
        <v>0.91</v>
      </c>
      <c r="AQ223" s="18">
        <v>141.47</v>
      </c>
    </row>
    <row r="224" spans="1:43" ht="15" customHeight="1">
      <c r="A224" s="45" t="s">
        <v>2486</v>
      </c>
      <c r="B224" s="25" t="s">
        <v>2487</v>
      </c>
      <c r="C224" s="25" t="s">
        <v>635</v>
      </c>
      <c r="D224" s="25" t="s">
        <v>2072</v>
      </c>
      <c r="E224" s="28" t="s">
        <v>2031</v>
      </c>
      <c r="F224" s="28"/>
      <c r="G224" s="25" t="s">
        <v>2032</v>
      </c>
      <c r="H224" s="25" t="s">
        <v>2033</v>
      </c>
      <c r="I224" s="48">
        <v>2.39</v>
      </c>
      <c r="J224" s="18">
        <v>1242.8</v>
      </c>
      <c r="K224" s="48"/>
      <c r="L224" s="18"/>
      <c r="M224" s="18"/>
      <c r="N224" s="48"/>
      <c r="O224" s="18"/>
      <c r="P224" s="48"/>
      <c r="Q224" s="18"/>
      <c r="R224" s="18"/>
      <c r="S224" s="48"/>
      <c r="T224" s="18"/>
      <c r="U224" s="18"/>
      <c r="V224" s="48">
        <v>0.01</v>
      </c>
      <c r="W224" s="18">
        <v>5.2</v>
      </c>
      <c r="X224" s="18">
        <v>0</v>
      </c>
      <c r="Y224" s="48"/>
      <c r="Z224" s="18"/>
      <c r="AA224" s="18"/>
      <c r="AB224" s="48"/>
      <c r="AC224" s="18"/>
      <c r="AD224" s="18"/>
      <c r="AE224" s="48"/>
      <c r="AF224" s="18"/>
      <c r="AG224" s="18"/>
      <c r="AH224" s="48"/>
      <c r="AI224" s="18"/>
      <c r="AJ224" s="18"/>
      <c r="AK224" s="48"/>
      <c r="AL224" s="18"/>
      <c r="AM224" s="48"/>
      <c r="AN224" s="18"/>
      <c r="AO224" s="18"/>
      <c r="AP224" s="48">
        <v>2.4</v>
      </c>
      <c r="AQ224" s="18">
        <v>1248</v>
      </c>
    </row>
    <row r="225" spans="1:43" ht="15" customHeight="1">
      <c r="A225" s="45" t="s">
        <v>2488</v>
      </c>
      <c r="B225" s="25" t="s">
        <v>2489</v>
      </c>
      <c r="C225" s="25" t="s">
        <v>24</v>
      </c>
      <c r="D225" s="25" t="s">
        <v>2037</v>
      </c>
      <c r="E225" s="28" t="s">
        <v>2041</v>
      </c>
      <c r="F225" s="28"/>
      <c r="G225" s="25" t="s">
        <v>2032</v>
      </c>
      <c r="H225" s="25" t="s">
        <v>2053</v>
      </c>
      <c r="I225" s="48">
        <v>0.66400000000000003</v>
      </c>
      <c r="J225" s="18">
        <v>42.27</v>
      </c>
      <c r="K225" s="48"/>
      <c r="L225" s="18"/>
      <c r="M225" s="18"/>
      <c r="N225" s="48">
        <v>-4.2000000000000003E-2</v>
      </c>
      <c r="O225" s="18">
        <v>-2.66</v>
      </c>
      <c r="P225" s="48"/>
      <c r="Q225" s="18"/>
      <c r="R225" s="18"/>
      <c r="S225" s="48">
        <v>-6.0000000000000001E-3</v>
      </c>
      <c r="T225" s="18">
        <v>-0.39</v>
      </c>
      <c r="U225" s="18">
        <v>0</v>
      </c>
      <c r="V225" s="48">
        <v>8.4000000000000005E-2</v>
      </c>
      <c r="W225" s="18">
        <v>5.35</v>
      </c>
      <c r="X225" s="18">
        <v>0</v>
      </c>
      <c r="Y225" s="48"/>
      <c r="Z225" s="18"/>
      <c r="AA225" s="18"/>
      <c r="AB225" s="48"/>
      <c r="AC225" s="18"/>
      <c r="AD225" s="18"/>
      <c r="AE225" s="48"/>
      <c r="AF225" s="18"/>
      <c r="AG225" s="18"/>
      <c r="AH225" s="48"/>
      <c r="AI225" s="18"/>
      <c r="AJ225" s="18"/>
      <c r="AK225" s="48"/>
      <c r="AL225" s="18"/>
      <c r="AM225" s="48"/>
      <c r="AN225" s="18"/>
      <c r="AO225" s="18"/>
      <c r="AP225" s="48">
        <v>0.7</v>
      </c>
      <c r="AQ225" s="18">
        <v>44.57</v>
      </c>
    </row>
    <row r="226" spans="1:43" ht="15" customHeight="1">
      <c r="A226" s="45" t="s">
        <v>2490</v>
      </c>
      <c r="B226" s="25" t="s">
        <v>2491</v>
      </c>
      <c r="C226" s="25" t="s">
        <v>18</v>
      </c>
      <c r="D226" s="25" t="s">
        <v>2092</v>
      </c>
      <c r="E226" s="28" t="s">
        <v>2047</v>
      </c>
      <c r="F226" s="28"/>
      <c r="G226" s="25" t="s">
        <v>2048</v>
      </c>
      <c r="H226" s="25" t="s">
        <v>2053</v>
      </c>
      <c r="I226" s="48">
        <v>0</v>
      </c>
      <c r="J226" s="18">
        <v>0</v>
      </c>
      <c r="K226" s="48"/>
      <c r="L226" s="18"/>
      <c r="M226" s="18"/>
      <c r="N226" s="48">
        <v>-0.62</v>
      </c>
      <c r="O226" s="18">
        <v>-5.12</v>
      </c>
      <c r="P226" s="48"/>
      <c r="Q226" s="18"/>
      <c r="R226" s="18"/>
      <c r="S226" s="48">
        <v>-0.04</v>
      </c>
      <c r="T226" s="18">
        <v>-0.33</v>
      </c>
      <c r="U226" s="18">
        <v>0</v>
      </c>
      <c r="V226" s="48">
        <v>0.66</v>
      </c>
      <c r="W226" s="18">
        <v>5.45</v>
      </c>
      <c r="X226" s="18">
        <v>0</v>
      </c>
      <c r="Y226" s="48"/>
      <c r="Z226" s="18"/>
      <c r="AA226" s="18"/>
      <c r="AB226" s="48"/>
      <c r="AC226" s="18"/>
      <c r="AD226" s="18"/>
      <c r="AE226" s="48"/>
      <c r="AF226" s="18"/>
      <c r="AG226" s="18"/>
      <c r="AH226" s="48"/>
      <c r="AI226" s="18"/>
      <c r="AJ226" s="18"/>
      <c r="AK226" s="48"/>
      <c r="AL226" s="18"/>
      <c r="AM226" s="48"/>
      <c r="AN226" s="18"/>
      <c r="AO226" s="18"/>
      <c r="AP226" s="48">
        <v>0</v>
      </c>
      <c r="AQ226" s="18">
        <v>0</v>
      </c>
    </row>
    <row r="227" spans="1:43" ht="15" customHeight="1">
      <c r="A227" s="45" t="s">
        <v>2492</v>
      </c>
      <c r="B227" s="25" t="s">
        <v>2493</v>
      </c>
      <c r="C227" s="25" t="s">
        <v>24</v>
      </c>
      <c r="D227" s="25" t="s">
        <v>2037</v>
      </c>
      <c r="E227" s="28" t="s">
        <v>2041</v>
      </c>
      <c r="F227" s="28"/>
      <c r="G227" s="25" t="s">
        <v>2032</v>
      </c>
      <c r="H227" s="25" t="s">
        <v>2062</v>
      </c>
      <c r="I227" s="48">
        <v>1</v>
      </c>
      <c r="J227" s="18">
        <v>35</v>
      </c>
      <c r="K227" s="48"/>
      <c r="L227" s="18"/>
      <c r="M227" s="18"/>
      <c r="N227" s="48">
        <v>-1.08</v>
      </c>
      <c r="O227" s="18">
        <v>-37.799999999999997</v>
      </c>
      <c r="P227" s="48"/>
      <c r="Q227" s="18"/>
      <c r="R227" s="18"/>
      <c r="S227" s="48">
        <v>-0.08</v>
      </c>
      <c r="T227" s="18">
        <v>-2.8</v>
      </c>
      <c r="U227" s="18">
        <v>0</v>
      </c>
      <c r="V227" s="48">
        <v>0.16</v>
      </c>
      <c r="W227" s="18">
        <v>5.6</v>
      </c>
      <c r="X227" s="18">
        <v>0</v>
      </c>
      <c r="Y227" s="48"/>
      <c r="Z227" s="18"/>
      <c r="AA227" s="18"/>
      <c r="AB227" s="48"/>
      <c r="AC227" s="18"/>
      <c r="AD227" s="18"/>
      <c r="AE227" s="48"/>
      <c r="AF227" s="18"/>
      <c r="AG227" s="18"/>
      <c r="AH227" s="48"/>
      <c r="AI227" s="18"/>
      <c r="AJ227" s="18"/>
      <c r="AK227" s="48"/>
      <c r="AL227" s="18"/>
      <c r="AM227" s="48"/>
      <c r="AN227" s="18"/>
      <c r="AO227" s="18"/>
      <c r="AP227" s="48">
        <v>0</v>
      </c>
      <c r="AQ227" s="18">
        <v>0</v>
      </c>
    </row>
    <row r="228" spans="1:43" ht="15" customHeight="1">
      <c r="A228" s="45" t="s">
        <v>2494</v>
      </c>
      <c r="B228" s="25" t="s">
        <v>2495</v>
      </c>
      <c r="C228" s="25" t="s">
        <v>635</v>
      </c>
      <c r="D228" s="25" t="s">
        <v>2049</v>
      </c>
      <c r="E228" s="28" t="s">
        <v>2031</v>
      </c>
      <c r="F228" s="28"/>
      <c r="G228" s="25" t="s">
        <v>2032</v>
      </c>
      <c r="H228" s="25" t="s">
        <v>2033</v>
      </c>
      <c r="I228" s="48">
        <v>1.82</v>
      </c>
      <c r="J228" s="18">
        <v>273</v>
      </c>
      <c r="K228" s="48"/>
      <c r="L228" s="18"/>
      <c r="M228" s="18"/>
      <c r="N228" s="48">
        <v>-0.16</v>
      </c>
      <c r="O228" s="18">
        <v>-24</v>
      </c>
      <c r="P228" s="48"/>
      <c r="Q228" s="18"/>
      <c r="R228" s="18"/>
      <c r="S228" s="48"/>
      <c r="T228" s="18"/>
      <c r="U228" s="18"/>
      <c r="V228" s="48">
        <v>0.04</v>
      </c>
      <c r="W228" s="18">
        <v>6</v>
      </c>
      <c r="X228" s="18">
        <v>0</v>
      </c>
      <c r="Y228" s="48"/>
      <c r="Z228" s="18"/>
      <c r="AA228" s="18"/>
      <c r="AB228" s="48"/>
      <c r="AC228" s="18"/>
      <c r="AD228" s="18"/>
      <c r="AE228" s="48"/>
      <c r="AF228" s="18"/>
      <c r="AG228" s="18"/>
      <c r="AH228" s="48"/>
      <c r="AI228" s="18"/>
      <c r="AJ228" s="18"/>
      <c r="AK228" s="48"/>
      <c r="AL228" s="18"/>
      <c r="AM228" s="48"/>
      <c r="AN228" s="18"/>
      <c r="AO228" s="18"/>
      <c r="AP228" s="48">
        <v>1.7</v>
      </c>
      <c r="AQ228" s="18">
        <v>255</v>
      </c>
    </row>
    <row r="229" spans="1:43" ht="15" customHeight="1">
      <c r="A229" s="45" t="s">
        <v>2496</v>
      </c>
      <c r="B229" s="25" t="s">
        <v>2497</v>
      </c>
      <c r="C229" s="25" t="s">
        <v>24</v>
      </c>
      <c r="D229" s="25" t="s">
        <v>2054</v>
      </c>
      <c r="E229" s="28" t="s">
        <v>2041</v>
      </c>
      <c r="F229" s="28"/>
      <c r="G229" s="25" t="s">
        <v>2032</v>
      </c>
      <c r="H229" s="25" t="s">
        <v>2042</v>
      </c>
      <c r="I229" s="48">
        <v>120</v>
      </c>
      <c r="J229" s="18">
        <v>247.03</v>
      </c>
      <c r="K229" s="48">
        <v>48</v>
      </c>
      <c r="L229" s="18">
        <v>99.05</v>
      </c>
      <c r="M229" s="18">
        <v>4.95</v>
      </c>
      <c r="N229" s="48">
        <v>-48</v>
      </c>
      <c r="O229" s="18">
        <v>-98.87</v>
      </c>
      <c r="P229" s="48"/>
      <c r="Q229" s="18"/>
      <c r="R229" s="18"/>
      <c r="S229" s="48">
        <v>-2</v>
      </c>
      <c r="T229" s="18">
        <v>-4.12</v>
      </c>
      <c r="U229" s="18">
        <v>0</v>
      </c>
      <c r="V229" s="48">
        <v>3</v>
      </c>
      <c r="W229" s="18">
        <v>6.18</v>
      </c>
      <c r="X229" s="18">
        <v>0</v>
      </c>
      <c r="Y229" s="48"/>
      <c r="Z229" s="18"/>
      <c r="AA229" s="18"/>
      <c r="AB229" s="48"/>
      <c r="AC229" s="18"/>
      <c r="AD229" s="18"/>
      <c r="AE229" s="48"/>
      <c r="AF229" s="18"/>
      <c r="AG229" s="18"/>
      <c r="AH229" s="48"/>
      <c r="AI229" s="18"/>
      <c r="AJ229" s="18"/>
      <c r="AK229" s="48"/>
      <c r="AL229" s="18"/>
      <c r="AM229" s="48"/>
      <c r="AN229" s="18"/>
      <c r="AO229" s="18"/>
      <c r="AP229" s="48">
        <v>121</v>
      </c>
      <c r="AQ229" s="18">
        <v>249.27</v>
      </c>
    </row>
    <row r="230" spans="1:43" ht="15" customHeight="1">
      <c r="A230" s="45" t="s">
        <v>2498</v>
      </c>
      <c r="B230" s="25" t="s">
        <v>2499</v>
      </c>
      <c r="C230" s="25" t="s">
        <v>18</v>
      </c>
      <c r="D230" s="25" t="s">
        <v>2092</v>
      </c>
      <c r="E230" s="28" t="s">
        <v>2047</v>
      </c>
      <c r="F230" s="28"/>
      <c r="G230" s="25" t="s">
        <v>2048</v>
      </c>
      <c r="H230" s="25" t="s">
        <v>2053</v>
      </c>
      <c r="I230" s="48">
        <v>0</v>
      </c>
      <c r="J230" s="18">
        <v>0</v>
      </c>
      <c r="K230" s="48">
        <v>0.5</v>
      </c>
      <c r="L230" s="18">
        <v>16</v>
      </c>
      <c r="M230" s="18">
        <v>0.8</v>
      </c>
      <c r="N230" s="48">
        <v>-0.6</v>
      </c>
      <c r="O230" s="18">
        <v>-19.2</v>
      </c>
      <c r="P230" s="48"/>
      <c r="Q230" s="18"/>
      <c r="R230" s="18"/>
      <c r="S230" s="48">
        <v>-0.1</v>
      </c>
      <c r="T230" s="18">
        <v>-3.2</v>
      </c>
      <c r="U230" s="18">
        <v>0</v>
      </c>
      <c r="V230" s="48">
        <v>0.2</v>
      </c>
      <c r="W230" s="18">
        <v>6.4</v>
      </c>
      <c r="X230" s="18">
        <v>0</v>
      </c>
      <c r="Y230" s="48"/>
      <c r="Z230" s="18"/>
      <c r="AA230" s="18"/>
      <c r="AB230" s="48"/>
      <c r="AC230" s="18"/>
      <c r="AD230" s="18"/>
      <c r="AE230" s="48"/>
      <c r="AF230" s="18"/>
      <c r="AG230" s="18"/>
      <c r="AH230" s="48"/>
      <c r="AI230" s="18"/>
      <c r="AJ230" s="18"/>
      <c r="AK230" s="48"/>
      <c r="AL230" s="18"/>
      <c r="AM230" s="48"/>
      <c r="AN230" s="18"/>
      <c r="AO230" s="18"/>
      <c r="AP230" s="48">
        <v>0</v>
      </c>
      <c r="AQ230" s="18">
        <v>0</v>
      </c>
    </row>
    <row r="231" spans="1:43" ht="15" customHeight="1">
      <c r="A231" s="45" t="s">
        <v>2500</v>
      </c>
      <c r="B231" s="25" t="s">
        <v>2501</v>
      </c>
      <c r="C231" s="25" t="s">
        <v>24</v>
      </c>
      <c r="D231" s="25" t="s">
        <v>2037</v>
      </c>
      <c r="E231" s="28" t="s">
        <v>2041</v>
      </c>
      <c r="F231" s="28"/>
      <c r="G231" s="25" t="s">
        <v>2032</v>
      </c>
      <c r="H231" s="25" t="s">
        <v>2053</v>
      </c>
      <c r="I231" s="48">
        <v>0.30399999999999999</v>
      </c>
      <c r="J231" s="18">
        <v>26.29</v>
      </c>
      <c r="K231" s="48"/>
      <c r="L231" s="18"/>
      <c r="M231" s="18"/>
      <c r="N231" s="48">
        <v>-2.4E-2</v>
      </c>
      <c r="O231" s="18">
        <v>-2.0699999999999998</v>
      </c>
      <c r="P231" s="48"/>
      <c r="Q231" s="18"/>
      <c r="R231" s="18"/>
      <c r="S231" s="48">
        <v>-4.0000000000000001E-3</v>
      </c>
      <c r="T231" s="18">
        <v>-0.35</v>
      </c>
      <c r="U231" s="18">
        <v>0</v>
      </c>
      <c r="V231" s="48">
        <v>7.3999999999999996E-2</v>
      </c>
      <c r="W231" s="18">
        <v>6.4</v>
      </c>
      <c r="X231" s="18">
        <v>0</v>
      </c>
      <c r="Y231" s="48"/>
      <c r="Z231" s="18"/>
      <c r="AA231" s="18"/>
      <c r="AB231" s="48"/>
      <c r="AC231" s="18"/>
      <c r="AD231" s="18"/>
      <c r="AE231" s="48"/>
      <c r="AF231" s="18"/>
      <c r="AG231" s="18"/>
      <c r="AH231" s="48"/>
      <c r="AI231" s="18"/>
      <c r="AJ231" s="18"/>
      <c r="AK231" s="48"/>
      <c r="AL231" s="18"/>
      <c r="AM231" s="48"/>
      <c r="AN231" s="18"/>
      <c r="AO231" s="18"/>
      <c r="AP231" s="48">
        <v>0.35</v>
      </c>
      <c r="AQ231" s="18">
        <v>30.27</v>
      </c>
    </row>
    <row r="232" spans="1:43" ht="15" customHeight="1">
      <c r="A232" s="45" t="s">
        <v>2502</v>
      </c>
      <c r="B232" s="25" t="s">
        <v>2503</v>
      </c>
      <c r="C232" s="25" t="s">
        <v>24</v>
      </c>
      <c r="D232" s="25" t="s">
        <v>2037</v>
      </c>
      <c r="E232" s="28" t="s">
        <v>2041</v>
      </c>
      <c r="F232" s="28"/>
      <c r="G232" s="25" t="s">
        <v>2032</v>
      </c>
      <c r="H232" s="25" t="s">
        <v>2033</v>
      </c>
      <c r="I232" s="48">
        <v>1.2</v>
      </c>
      <c r="J232" s="18">
        <v>55.52</v>
      </c>
      <c r="K232" s="48"/>
      <c r="L232" s="18"/>
      <c r="M232" s="18"/>
      <c r="N232" s="48">
        <v>-1.22</v>
      </c>
      <c r="O232" s="18">
        <v>-56.45</v>
      </c>
      <c r="P232" s="48"/>
      <c r="Q232" s="18"/>
      <c r="R232" s="18"/>
      <c r="S232" s="48">
        <v>-0.12</v>
      </c>
      <c r="T232" s="18">
        <v>-5.55</v>
      </c>
      <c r="U232" s="18">
        <v>0</v>
      </c>
      <c r="V232" s="48">
        <v>0.14000000000000001</v>
      </c>
      <c r="W232" s="18">
        <v>6.48</v>
      </c>
      <c r="X232" s="18">
        <v>0</v>
      </c>
      <c r="Y232" s="48"/>
      <c r="Z232" s="18"/>
      <c r="AA232" s="18"/>
      <c r="AB232" s="48"/>
      <c r="AC232" s="18"/>
      <c r="AD232" s="18"/>
      <c r="AE232" s="48"/>
      <c r="AF232" s="18"/>
      <c r="AG232" s="18"/>
      <c r="AH232" s="48"/>
      <c r="AI232" s="18"/>
      <c r="AJ232" s="18"/>
      <c r="AK232" s="48"/>
      <c r="AL232" s="18"/>
      <c r="AM232" s="48"/>
      <c r="AN232" s="18"/>
      <c r="AO232" s="18"/>
      <c r="AP232" s="48">
        <v>0</v>
      </c>
      <c r="AQ232" s="18">
        <v>0</v>
      </c>
    </row>
    <row r="233" spans="1:43" ht="15" customHeight="1">
      <c r="A233" s="45" t="s">
        <v>2504</v>
      </c>
      <c r="B233" s="25" t="s">
        <v>2505</v>
      </c>
      <c r="C233" s="25" t="s">
        <v>18</v>
      </c>
      <c r="D233" s="25" t="s">
        <v>174</v>
      </c>
      <c r="E233" s="28" t="s">
        <v>2047</v>
      </c>
      <c r="F233" s="28"/>
      <c r="G233" s="25" t="s">
        <v>2048</v>
      </c>
      <c r="H233" s="25" t="s">
        <v>2033</v>
      </c>
      <c r="I233" s="48">
        <v>1.8</v>
      </c>
      <c r="J233" s="18">
        <v>195</v>
      </c>
      <c r="K233" s="48"/>
      <c r="L233" s="18"/>
      <c r="M233" s="18"/>
      <c r="N233" s="48">
        <v>-0.82</v>
      </c>
      <c r="O233" s="18">
        <v>-88.82</v>
      </c>
      <c r="P233" s="48"/>
      <c r="Q233" s="18"/>
      <c r="R233" s="18"/>
      <c r="S233" s="48">
        <v>-0.06</v>
      </c>
      <c r="T233" s="18">
        <v>-6.51</v>
      </c>
      <c r="U233" s="18">
        <v>0</v>
      </c>
      <c r="V233" s="48">
        <v>0.06</v>
      </c>
      <c r="W233" s="18">
        <v>6.5</v>
      </c>
      <c r="X233" s="18">
        <v>0</v>
      </c>
      <c r="Y233" s="48"/>
      <c r="Z233" s="18"/>
      <c r="AA233" s="18"/>
      <c r="AB233" s="48"/>
      <c r="AC233" s="18"/>
      <c r="AD233" s="18"/>
      <c r="AE233" s="48"/>
      <c r="AF233" s="18"/>
      <c r="AG233" s="18"/>
      <c r="AH233" s="48"/>
      <c r="AI233" s="18"/>
      <c r="AJ233" s="18"/>
      <c r="AK233" s="48"/>
      <c r="AL233" s="18"/>
      <c r="AM233" s="48"/>
      <c r="AN233" s="18"/>
      <c r="AO233" s="18"/>
      <c r="AP233" s="48">
        <v>0.98</v>
      </c>
      <c r="AQ233" s="18">
        <v>106.17</v>
      </c>
    </row>
    <row r="234" spans="1:43" ht="15" customHeight="1">
      <c r="A234" s="45" t="s">
        <v>2506</v>
      </c>
      <c r="B234" s="25" t="s">
        <v>2507</v>
      </c>
      <c r="C234" s="25" t="s">
        <v>24</v>
      </c>
      <c r="D234" s="25" t="s">
        <v>2037</v>
      </c>
      <c r="E234" s="28" t="s">
        <v>2041</v>
      </c>
      <c r="F234" s="28"/>
      <c r="G234" s="25" t="s">
        <v>2032</v>
      </c>
      <c r="H234" s="25" t="s">
        <v>2053</v>
      </c>
      <c r="I234" s="48">
        <v>1.1040000000000001</v>
      </c>
      <c r="J234" s="18">
        <v>65.69</v>
      </c>
      <c r="K234" s="48"/>
      <c r="L234" s="18"/>
      <c r="M234" s="18"/>
      <c r="N234" s="48">
        <v>-1.4999999999999999E-2</v>
      </c>
      <c r="O234" s="18">
        <v>-0.89</v>
      </c>
      <c r="P234" s="48"/>
      <c r="Q234" s="18"/>
      <c r="R234" s="18"/>
      <c r="S234" s="48"/>
      <c r="T234" s="18"/>
      <c r="U234" s="18"/>
      <c r="V234" s="48">
        <v>0.111</v>
      </c>
      <c r="W234" s="18">
        <v>6.6</v>
      </c>
      <c r="X234" s="18">
        <v>0</v>
      </c>
      <c r="Y234" s="48"/>
      <c r="Z234" s="18"/>
      <c r="AA234" s="18"/>
      <c r="AB234" s="48"/>
      <c r="AC234" s="18"/>
      <c r="AD234" s="18"/>
      <c r="AE234" s="48"/>
      <c r="AF234" s="18"/>
      <c r="AG234" s="18"/>
      <c r="AH234" s="48"/>
      <c r="AI234" s="18"/>
      <c r="AJ234" s="18"/>
      <c r="AK234" s="48"/>
      <c r="AL234" s="18"/>
      <c r="AM234" s="48"/>
      <c r="AN234" s="18"/>
      <c r="AO234" s="18"/>
      <c r="AP234" s="48">
        <v>1.2</v>
      </c>
      <c r="AQ234" s="18">
        <v>71.400000000000006</v>
      </c>
    </row>
    <row r="235" spans="1:43" ht="15" customHeight="1">
      <c r="A235" s="45" t="s">
        <v>2508</v>
      </c>
      <c r="B235" s="25" t="s">
        <v>2509</v>
      </c>
      <c r="C235" s="25" t="s">
        <v>18</v>
      </c>
      <c r="D235" s="25" t="s">
        <v>2092</v>
      </c>
      <c r="E235" s="28" t="s">
        <v>2047</v>
      </c>
      <c r="F235" s="28"/>
      <c r="G235" s="25" t="s">
        <v>2048</v>
      </c>
      <c r="H235" s="25" t="s">
        <v>2053</v>
      </c>
      <c r="I235" s="48">
        <v>0</v>
      </c>
      <c r="J235" s="18">
        <v>0</v>
      </c>
      <c r="K235" s="48">
        <v>0.3</v>
      </c>
      <c r="L235" s="18">
        <v>20.260000000000002</v>
      </c>
      <c r="M235" s="18">
        <v>1.01</v>
      </c>
      <c r="N235" s="48"/>
      <c r="O235" s="18"/>
      <c r="P235" s="48"/>
      <c r="Q235" s="18"/>
      <c r="R235" s="18"/>
      <c r="S235" s="48"/>
      <c r="T235" s="18"/>
      <c r="U235" s="18"/>
      <c r="V235" s="48">
        <v>0.1</v>
      </c>
      <c r="W235" s="18">
        <v>6.75</v>
      </c>
      <c r="X235" s="18">
        <v>0</v>
      </c>
      <c r="Y235" s="48"/>
      <c r="Z235" s="18"/>
      <c r="AA235" s="18"/>
      <c r="AB235" s="48"/>
      <c r="AC235" s="18"/>
      <c r="AD235" s="18"/>
      <c r="AE235" s="48"/>
      <c r="AF235" s="18"/>
      <c r="AG235" s="18"/>
      <c r="AH235" s="48"/>
      <c r="AI235" s="18"/>
      <c r="AJ235" s="18"/>
      <c r="AK235" s="48"/>
      <c r="AL235" s="18"/>
      <c r="AM235" s="48"/>
      <c r="AN235" s="18"/>
      <c r="AO235" s="18"/>
      <c r="AP235" s="48">
        <v>0.4</v>
      </c>
      <c r="AQ235" s="18">
        <v>27.01</v>
      </c>
    </row>
    <row r="236" spans="1:43" ht="15" customHeight="1">
      <c r="A236" s="45" t="s">
        <v>2510</v>
      </c>
      <c r="B236" s="25" t="s">
        <v>2511</v>
      </c>
      <c r="C236" s="25" t="s">
        <v>24</v>
      </c>
      <c r="D236" s="25" t="s">
        <v>2037</v>
      </c>
      <c r="E236" s="28" t="s">
        <v>2041</v>
      </c>
      <c r="F236" s="28"/>
      <c r="G236" s="25" t="s">
        <v>2032</v>
      </c>
      <c r="H236" s="25" t="s">
        <v>2053</v>
      </c>
      <c r="I236" s="48">
        <v>0.6</v>
      </c>
      <c r="J236" s="18">
        <v>63</v>
      </c>
      <c r="K236" s="48">
        <v>2</v>
      </c>
      <c r="L236" s="18">
        <v>210</v>
      </c>
      <c r="M236" s="18">
        <v>10.5</v>
      </c>
      <c r="N236" s="48">
        <v>-0.248</v>
      </c>
      <c r="O236" s="18">
        <v>-26.04</v>
      </c>
      <c r="P236" s="48"/>
      <c r="Q236" s="18"/>
      <c r="R236" s="18"/>
      <c r="S236" s="48">
        <v>-0.12</v>
      </c>
      <c r="T236" s="18">
        <v>-12.6</v>
      </c>
      <c r="U236" s="18">
        <v>0</v>
      </c>
      <c r="V236" s="48">
        <v>6.8000000000000005E-2</v>
      </c>
      <c r="W236" s="18">
        <v>7.14</v>
      </c>
      <c r="X236" s="18">
        <v>0</v>
      </c>
      <c r="Y236" s="48"/>
      <c r="Z236" s="18"/>
      <c r="AA236" s="18"/>
      <c r="AB236" s="48"/>
      <c r="AC236" s="18"/>
      <c r="AD236" s="18"/>
      <c r="AE236" s="48"/>
      <c r="AF236" s="18"/>
      <c r="AG236" s="18"/>
      <c r="AH236" s="48"/>
      <c r="AI236" s="18"/>
      <c r="AJ236" s="18"/>
      <c r="AK236" s="48"/>
      <c r="AL236" s="18"/>
      <c r="AM236" s="48"/>
      <c r="AN236" s="18"/>
      <c r="AO236" s="18"/>
      <c r="AP236" s="48">
        <v>2.2999999999999998</v>
      </c>
      <c r="AQ236" s="18">
        <v>241.5</v>
      </c>
    </row>
    <row r="237" spans="1:43" ht="15" customHeight="1">
      <c r="A237" s="45" t="s">
        <v>2512</v>
      </c>
      <c r="B237" s="25" t="s">
        <v>2513</v>
      </c>
      <c r="C237" s="25" t="s">
        <v>24</v>
      </c>
      <c r="D237" s="25" t="s">
        <v>2092</v>
      </c>
      <c r="E237" s="28" t="s">
        <v>2047</v>
      </c>
      <c r="F237" s="28"/>
      <c r="G237" s="25" t="s">
        <v>2048</v>
      </c>
      <c r="H237" s="25" t="s">
        <v>2053</v>
      </c>
      <c r="I237" s="48">
        <v>0</v>
      </c>
      <c r="J237" s="18">
        <v>0</v>
      </c>
      <c r="K237" s="48">
        <v>4.4999999999999998E-2</v>
      </c>
      <c r="L237" s="18">
        <v>66</v>
      </c>
      <c r="M237" s="18">
        <v>3.3</v>
      </c>
      <c r="N237" s="48">
        <v>-0.04</v>
      </c>
      <c r="O237" s="18">
        <v>-58.66</v>
      </c>
      <c r="P237" s="48"/>
      <c r="Q237" s="18"/>
      <c r="R237" s="18"/>
      <c r="S237" s="48">
        <v>-0.01</v>
      </c>
      <c r="T237" s="18">
        <v>-14.67</v>
      </c>
      <c r="U237" s="18">
        <v>0</v>
      </c>
      <c r="V237" s="48">
        <v>5.0000000000000001E-3</v>
      </c>
      <c r="W237" s="18">
        <v>7.33</v>
      </c>
      <c r="X237" s="18">
        <v>0</v>
      </c>
      <c r="Y237" s="48"/>
      <c r="Z237" s="18"/>
      <c r="AA237" s="18"/>
      <c r="AB237" s="48"/>
      <c r="AC237" s="18"/>
      <c r="AD237" s="18"/>
      <c r="AE237" s="48"/>
      <c r="AF237" s="18"/>
      <c r="AG237" s="18"/>
      <c r="AH237" s="48"/>
      <c r="AI237" s="18"/>
      <c r="AJ237" s="18"/>
      <c r="AK237" s="48"/>
      <c r="AL237" s="18"/>
      <c r="AM237" s="48"/>
      <c r="AN237" s="18"/>
      <c r="AO237" s="18"/>
      <c r="AP237" s="48">
        <v>0</v>
      </c>
      <c r="AQ237" s="18">
        <v>0</v>
      </c>
    </row>
    <row r="238" spans="1:43" ht="15" customHeight="1">
      <c r="A238" s="45" t="s">
        <v>2514</v>
      </c>
      <c r="B238" s="25" t="s">
        <v>2515</v>
      </c>
      <c r="C238" s="25" t="s">
        <v>24</v>
      </c>
      <c r="D238" s="25" t="s">
        <v>2037</v>
      </c>
      <c r="E238" s="28" t="s">
        <v>2041</v>
      </c>
      <c r="F238" s="28"/>
      <c r="G238" s="25" t="s">
        <v>2032</v>
      </c>
      <c r="H238" s="25" t="s">
        <v>2053</v>
      </c>
      <c r="I238" s="48">
        <v>0.41199999999999998</v>
      </c>
      <c r="J238" s="18">
        <v>27.19</v>
      </c>
      <c r="K238" s="48"/>
      <c r="L238" s="18"/>
      <c r="M238" s="18"/>
      <c r="N238" s="48">
        <v>-0.05</v>
      </c>
      <c r="O238" s="18">
        <v>-3.29</v>
      </c>
      <c r="P238" s="48"/>
      <c r="Q238" s="18"/>
      <c r="R238" s="18"/>
      <c r="S238" s="48">
        <v>-4.0000000000000001E-3</v>
      </c>
      <c r="T238" s="18">
        <v>-0.27</v>
      </c>
      <c r="U238" s="18">
        <v>0</v>
      </c>
      <c r="V238" s="48">
        <v>0.122</v>
      </c>
      <c r="W238" s="18">
        <v>8.0500000000000007</v>
      </c>
      <c r="X238" s="18">
        <v>0</v>
      </c>
      <c r="Y238" s="48"/>
      <c r="Z238" s="18"/>
      <c r="AA238" s="18"/>
      <c r="AB238" s="48"/>
      <c r="AC238" s="18"/>
      <c r="AD238" s="18"/>
      <c r="AE238" s="48"/>
      <c r="AF238" s="18"/>
      <c r="AG238" s="18"/>
      <c r="AH238" s="48"/>
      <c r="AI238" s="18"/>
      <c r="AJ238" s="18"/>
      <c r="AK238" s="48"/>
      <c r="AL238" s="18"/>
      <c r="AM238" s="48"/>
      <c r="AN238" s="18"/>
      <c r="AO238" s="18"/>
      <c r="AP238" s="48">
        <v>0.48</v>
      </c>
      <c r="AQ238" s="18">
        <v>31.68</v>
      </c>
    </row>
    <row r="239" spans="1:43" ht="15" customHeight="1">
      <c r="A239" s="45" t="s">
        <v>2516</v>
      </c>
      <c r="B239" s="25" t="s">
        <v>2517</v>
      </c>
      <c r="C239" s="25" t="s">
        <v>635</v>
      </c>
      <c r="D239" s="25" t="s">
        <v>2059</v>
      </c>
      <c r="E239" s="28" t="s">
        <v>2031</v>
      </c>
      <c r="F239" s="28"/>
      <c r="G239" s="25" t="s">
        <v>2032</v>
      </c>
      <c r="H239" s="25" t="s">
        <v>2033</v>
      </c>
      <c r="I239" s="48">
        <v>1.35</v>
      </c>
      <c r="J239" s="18">
        <v>1116.95</v>
      </c>
      <c r="K239" s="48"/>
      <c r="L239" s="18"/>
      <c r="M239" s="18"/>
      <c r="N239" s="48"/>
      <c r="O239" s="18"/>
      <c r="P239" s="48"/>
      <c r="Q239" s="18"/>
      <c r="R239" s="18"/>
      <c r="S239" s="48"/>
      <c r="T239" s="18"/>
      <c r="U239" s="18"/>
      <c r="V239" s="48">
        <v>0.01</v>
      </c>
      <c r="W239" s="18">
        <v>8.2799999999999994</v>
      </c>
      <c r="X239" s="18">
        <v>0</v>
      </c>
      <c r="Y239" s="48"/>
      <c r="Z239" s="18"/>
      <c r="AA239" s="18"/>
      <c r="AB239" s="48"/>
      <c r="AC239" s="18"/>
      <c r="AD239" s="18"/>
      <c r="AE239" s="48"/>
      <c r="AF239" s="18"/>
      <c r="AG239" s="18"/>
      <c r="AH239" s="48"/>
      <c r="AI239" s="18"/>
      <c r="AJ239" s="18"/>
      <c r="AK239" s="48"/>
      <c r="AL239" s="18"/>
      <c r="AM239" s="48"/>
      <c r="AN239" s="18"/>
      <c r="AO239" s="18"/>
      <c r="AP239" s="48">
        <v>1.36</v>
      </c>
      <c r="AQ239" s="18">
        <v>1125.23</v>
      </c>
    </row>
    <row r="240" spans="1:43" ht="15" customHeight="1">
      <c r="A240" s="45" t="s">
        <v>2518</v>
      </c>
      <c r="B240" s="25" t="s">
        <v>2519</v>
      </c>
      <c r="C240" s="25" t="s">
        <v>24</v>
      </c>
      <c r="D240" s="25" t="s">
        <v>2047</v>
      </c>
      <c r="E240" s="28" t="s">
        <v>2048</v>
      </c>
      <c r="F240" s="28"/>
      <c r="G240" s="25"/>
      <c r="H240" s="25" t="s">
        <v>2033</v>
      </c>
      <c r="I240" s="48">
        <v>0</v>
      </c>
      <c r="J240" s="18">
        <v>0</v>
      </c>
      <c r="K240" s="48"/>
      <c r="L240" s="18"/>
      <c r="M240" s="18"/>
      <c r="N240" s="48">
        <v>-0.03</v>
      </c>
      <c r="O240" s="18">
        <v>-1.35</v>
      </c>
      <c r="P240" s="48">
        <v>-0.15</v>
      </c>
      <c r="Q240" s="18">
        <v>-6.75</v>
      </c>
      <c r="R240" s="18">
        <v>0</v>
      </c>
      <c r="S240" s="48">
        <v>-0.01</v>
      </c>
      <c r="T240" s="18">
        <v>-0.45</v>
      </c>
      <c r="U240" s="18">
        <v>0</v>
      </c>
      <c r="V240" s="48">
        <v>0.19</v>
      </c>
      <c r="W240" s="18">
        <v>8.5500000000000007</v>
      </c>
      <c r="X240" s="18">
        <v>0</v>
      </c>
      <c r="Y240" s="48"/>
      <c r="Z240" s="18"/>
      <c r="AA240" s="18"/>
      <c r="AB240" s="48"/>
      <c r="AC240" s="18"/>
      <c r="AD240" s="18"/>
      <c r="AE240" s="48"/>
      <c r="AF240" s="18"/>
      <c r="AG240" s="18"/>
      <c r="AH240" s="48"/>
      <c r="AI240" s="18"/>
      <c r="AJ240" s="18"/>
      <c r="AK240" s="48"/>
      <c r="AL240" s="18"/>
      <c r="AM240" s="48"/>
      <c r="AN240" s="18"/>
      <c r="AO240" s="18"/>
      <c r="AP240" s="48">
        <v>0</v>
      </c>
      <c r="AQ240" s="18">
        <v>0</v>
      </c>
    </row>
    <row r="241" spans="1:43" ht="15" customHeight="1">
      <c r="A241" s="45" t="s">
        <v>2520</v>
      </c>
      <c r="B241" s="25" t="s">
        <v>2521</v>
      </c>
      <c r="C241" s="25" t="s">
        <v>635</v>
      </c>
      <c r="D241" s="25" t="s">
        <v>2049</v>
      </c>
      <c r="E241" s="28" t="s">
        <v>2031</v>
      </c>
      <c r="F241" s="28"/>
      <c r="G241" s="25" t="s">
        <v>2032</v>
      </c>
      <c r="H241" s="25" t="s">
        <v>2033</v>
      </c>
      <c r="I241" s="48">
        <v>1.1200000000000001</v>
      </c>
      <c r="J241" s="18">
        <v>123.2</v>
      </c>
      <c r="K241" s="48"/>
      <c r="L241" s="18"/>
      <c r="M241" s="18"/>
      <c r="N241" s="48"/>
      <c r="O241" s="18"/>
      <c r="P241" s="48"/>
      <c r="Q241" s="18"/>
      <c r="R241" s="18"/>
      <c r="S241" s="48"/>
      <c r="T241" s="18"/>
      <c r="U241" s="18"/>
      <c r="V241" s="48">
        <v>0.08</v>
      </c>
      <c r="W241" s="18">
        <v>8.8000000000000007</v>
      </c>
      <c r="X241" s="18">
        <v>0</v>
      </c>
      <c r="Y241" s="48"/>
      <c r="Z241" s="18"/>
      <c r="AA241" s="18"/>
      <c r="AB241" s="48"/>
      <c r="AC241" s="18"/>
      <c r="AD241" s="18"/>
      <c r="AE241" s="48"/>
      <c r="AF241" s="18"/>
      <c r="AG241" s="18"/>
      <c r="AH241" s="48"/>
      <c r="AI241" s="18"/>
      <c r="AJ241" s="18"/>
      <c r="AK241" s="48"/>
      <c r="AL241" s="18"/>
      <c r="AM241" s="48"/>
      <c r="AN241" s="18"/>
      <c r="AO241" s="18"/>
      <c r="AP241" s="48">
        <v>1.2</v>
      </c>
      <c r="AQ241" s="18">
        <v>132</v>
      </c>
    </row>
    <row r="242" spans="1:43" ht="15" customHeight="1">
      <c r="A242" s="45" t="s">
        <v>2522</v>
      </c>
      <c r="B242" s="25" t="s">
        <v>2523</v>
      </c>
      <c r="C242" s="25" t="s">
        <v>635</v>
      </c>
      <c r="D242" s="25" t="s">
        <v>2067</v>
      </c>
      <c r="E242" s="28" t="s">
        <v>2031</v>
      </c>
      <c r="F242" s="28"/>
      <c r="G242" s="25" t="s">
        <v>2032</v>
      </c>
      <c r="H242" s="25" t="s">
        <v>2033</v>
      </c>
      <c r="I242" s="48">
        <v>0.53</v>
      </c>
      <c r="J242" s="18">
        <v>203.67</v>
      </c>
      <c r="K242" s="48"/>
      <c r="L242" s="18"/>
      <c r="M242" s="18"/>
      <c r="N242" s="48"/>
      <c r="O242" s="18"/>
      <c r="P242" s="48"/>
      <c r="Q242" s="18"/>
      <c r="R242" s="18"/>
      <c r="S242" s="48"/>
      <c r="T242" s="18"/>
      <c r="U242" s="18"/>
      <c r="V242" s="48">
        <v>0.03</v>
      </c>
      <c r="W242" s="18">
        <v>11.53</v>
      </c>
      <c r="X242" s="18">
        <v>0</v>
      </c>
      <c r="Y242" s="48"/>
      <c r="Z242" s="18"/>
      <c r="AA242" s="18"/>
      <c r="AB242" s="48"/>
      <c r="AC242" s="18"/>
      <c r="AD242" s="18"/>
      <c r="AE242" s="48"/>
      <c r="AF242" s="18"/>
      <c r="AG242" s="18"/>
      <c r="AH242" s="48"/>
      <c r="AI242" s="18"/>
      <c r="AJ242" s="18"/>
      <c r="AK242" s="48"/>
      <c r="AL242" s="18"/>
      <c r="AM242" s="48"/>
      <c r="AN242" s="18"/>
      <c r="AO242" s="18"/>
      <c r="AP242" s="48">
        <v>0.56000000000000005</v>
      </c>
      <c r="AQ242" s="18">
        <v>215.2</v>
      </c>
    </row>
    <row r="243" spans="1:43" ht="15" customHeight="1">
      <c r="A243" s="45" t="s">
        <v>2524</v>
      </c>
      <c r="B243" s="25" t="s">
        <v>2525</v>
      </c>
      <c r="C243" s="25" t="s">
        <v>24</v>
      </c>
      <c r="D243" s="25" t="s">
        <v>2054</v>
      </c>
      <c r="E243" s="28" t="s">
        <v>2041</v>
      </c>
      <c r="F243" s="28"/>
      <c r="G243" s="25" t="s">
        <v>2032</v>
      </c>
      <c r="H243" s="25" t="s">
        <v>2042</v>
      </c>
      <c r="I243" s="48">
        <v>39</v>
      </c>
      <c r="J243" s="18">
        <v>96.67</v>
      </c>
      <c r="K243" s="48">
        <v>24</v>
      </c>
      <c r="L243" s="18">
        <v>59.42</v>
      </c>
      <c r="M243" s="18">
        <v>2.97</v>
      </c>
      <c r="N243" s="48">
        <v>-60</v>
      </c>
      <c r="O243" s="18">
        <v>-148.65</v>
      </c>
      <c r="P243" s="48"/>
      <c r="Q243" s="18"/>
      <c r="R243" s="18"/>
      <c r="S243" s="48">
        <v>-6</v>
      </c>
      <c r="T243" s="18">
        <v>-14.87</v>
      </c>
      <c r="U243" s="18">
        <v>0</v>
      </c>
      <c r="V243" s="48">
        <v>5</v>
      </c>
      <c r="W243" s="18">
        <v>12.39</v>
      </c>
      <c r="X243" s="18">
        <v>0</v>
      </c>
      <c r="Y243" s="48"/>
      <c r="Z243" s="18"/>
      <c r="AA243" s="18"/>
      <c r="AB243" s="48"/>
      <c r="AC243" s="18"/>
      <c r="AD243" s="18"/>
      <c r="AE243" s="48"/>
      <c r="AF243" s="18"/>
      <c r="AG243" s="18"/>
      <c r="AH243" s="48"/>
      <c r="AI243" s="18"/>
      <c r="AJ243" s="18"/>
      <c r="AK243" s="48"/>
      <c r="AL243" s="18"/>
      <c r="AM243" s="48"/>
      <c r="AN243" s="18"/>
      <c r="AO243" s="18"/>
      <c r="AP243" s="48">
        <v>2</v>
      </c>
      <c r="AQ243" s="18">
        <v>4.96</v>
      </c>
    </row>
    <row r="244" spans="1:43" ht="15" customHeight="1">
      <c r="A244" s="45" t="s">
        <v>2526</v>
      </c>
      <c r="B244" s="25" t="s">
        <v>2527</v>
      </c>
      <c r="C244" s="25" t="s">
        <v>635</v>
      </c>
      <c r="D244" s="25" t="s">
        <v>2059</v>
      </c>
      <c r="E244" s="28" t="s">
        <v>2031</v>
      </c>
      <c r="F244" s="28"/>
      <c r="G244" s="25" t="s">
        <v>2032</v>
      </c>
      <c r="H244" s="25" t="s">
        <v>2033</v>
      </c>
      <c r="I244" s="48">
        <v>0.56000000000000005</v>
      </c>
      <c r="J244" s="18">
        <v>218.03</v>
      </c>
      <c r="K244" s="48"/>
      <c r="L244" s="18"/>
      <c r="M244" s="18"/>
      <c r="N244" s="48">
        <v>-0.03</v>
      </c>
      <c r="O244" s="18">
        <v>-11.68</v>
      </c>
      <c r="P244" s="48"/>
      <c r="Q244" s="18"/>
      <c r="R244" s="18"/>
      <c r="S244" s="48"/>
      <c r="T244" s="18"/>
      <c r="U244" s="18"/>
      <c r="V244" s="48">
        <v>3.2000000000000001E-2</v>
      </c>
      <c r="W244" s="18">
        <v>12.46</v>
      </c>
      <c r="X244" s="18">
        <v>0</v>
      </c>
      <c r="Y244" s="48"/>
      <c r="Z244" s="18"/>
      <c r="AA244" s="18"/>
      <c r="AB244" s="48"/>
      <c r="AC244" s="18"/>
      <c r="AD244" s="18"/>
      <c r="AE244" s="48"/>
      <c r="AF244" s="18"/>
      <c r="AG244" s="18"/>
      <c r="AH244" s="48"/>
      <c r="AI244" s="18"/>
      <c r="AJ244" s="18"/>
      <c r="AK244" s="48"/>
      <c r="AL244" s="18"/>
      <c r="AM244" s="48"/>
      <c r="AN244" s="18"/>
      <c r="AO244" s="18"/>
      <c r="AP244" s="48">
        <v>0.56200000000000006</v>
      </c>
      <c r="AQ244" s="18">
        <v>218.81</v>
      </c>
    </row>
    <row r="245" spans="1:43" ht="15" customHeight="1">
      <c r="A245" s="45" t="s">
        <v>2528</v>
      </c>
      <c r="B245" s="25" t="s">
        <v>2529</v>
      </c>
      <c r="C245" s="25" t="s">
        <v>24</v>
      </c>
      <c r="D245" s="25" t="s">
        <v>2034</v>
      </c>
      <c r="E245" s="28" t="s">
        <v>2041</v>
      </c>
      <c r="F245" s="28"/>
      <c r="G245" s="25" t="s">
        <v>2032</v>
      </c>
      <c r="H245" s="25" t="s">
        <v>2053</v>
      </c>
      <c r="I245" s="48">
        <v>0</v>
      </c>
      <c r="J245" s="18">
        <v>0</v>
      </c>
      <c r="K245" s="48">
        <v>2.5</v>
      </c>
      <c r="L245" s="18">
        <v>52.49</v>
      </c>
      <c r="M245" s="18">
        <v>2.61</v>
      </c>
      <c r="N245" s="48">
        <v>-2.5499999999999998</v>
      </c>
      <c r="O245" s="18">
        <v>-53.54</v>
      </c>
      <c r="P245" s="48"/>
      <c r="Q245" s="18"/>
      <c r="R245" s="18"/>
      <c r="S245" s="48">
        <v>-0.57999999999999996</v>
      </c>
      <c r="T245" s="18">
        <v>-12.18</v>
      </c>
      <c r="U245" s="18">
        <v>0</v>
      </c>
      <c r="V245" s="48">
        <v>0.63</v>
      </c>
      <c r="W245" s="18">
        <v>13.23</v>
      </c>
      <c r="X245" s="18">
        <v>0</v>
      </c>
      <c r="Y245" s="48"/>
      <c r="Z245" s="18"/>
      <c r="AA245" s="18"/>
      <c r="AB245" s="48"/>
      <c r="AC245" s="18"/>
      <c r="AD245" s="18"/>
      <c r="AE245" s="48"/>
      <c r="AF245" s="18"/>
      <c r="AG245" s="18"/>
      <c r="AH245" s="48"/>
      <c r="AI245" s="18"/>
      <c r="AJ245" s="18"/>
      <c r="AK245" s="48"/>
      <c r="AL245" s="18"/>
      <c r="AM245" s="48"/>
      <c r="AN245" s="18"/>
      <c r="AO245" s="18"/>
      <c r="AP245" s="48">
        <v>0</v>
      </c>
      <c r="AQ245" s="18">
        <v>0</v>
      </c>
    </row>
    <row r="246" spans="1:43" ht="15" customHeight="1">
      <c r="A246" s="45" t="s">
        <v>2530</v>
      </c>
      <c r="B246" s="25" t="s">
        <v>2531</v>
      </c>
      <c r="C246" s="25" t="s">
        <v>635</v>
      </c>
      <c r="D246" s="25" t="s">
        <v>2063</v>
      </c>
      <c r="E246" s="28" t="s">
        <v>2031</v>
      </c>
      <c r="F246" s="28"/>
      <c r="G246" s="25" t="s">
        <v>2032</v>
      </c>
      <c r="H246" s="25" t="s">
        <v>2033</v>
      </c>
      <c r="I246" s="48">
        <v>2.25</v>
      </c>
      <c r="J246" s="18">
        <v>294.19</v>
      </c>
      <c r="K246" s="48"/>
      <c r="L246" s="18"/>
      <c r="M246" s="18"/>
      <c r="N246" s="48">
        <v>-1.3049999999999999</v>
      </c>
      <c r="O246" s="18">
        <v>-170.63</v>
      </c>
      <c r="P246" s="48"/>
      <c r="Q246" s="18"/>
      <c r="R246" s="18"/>
      <c r="S246" s="48"/>
      <c r="T246" s="18"/>
      <c r="U246" s="18"/>
      <c r="V246" s="48">
        <v>0.105</v>
      </c>
      <c r="W246" s="18">
        <v>13.73</v>
      </c>
      <c r="X246" s="18">
        <v>0</v>
      </c>
      <c r="Y246" s="48"/>
      <c r="Z246" s="18"/>
      <c r="AA246" s="18"/>
      <c r="AB246" s="48"/>
      <c r="AC246" s="18"/>
      <c r="AD246" s="18"/>
      <c r="AE246" s="48"/>
      <c r="AF246" s="18"/>
      <c r="AG246" s="18"/>
      <c r="AH246" s="48"/>
      <c r="AI246" s="18"/>
      <c r="AJ246" s="18"/>
      <c r="AK246" s="48"/>
      <c r="AL246" s="18"/>
      <c r="AM246" s="48"/>
      <c r="AN246" s="18"/>
      <c r="AO246" s="18"/>
      <c r="AP246" s="48">
        <v>1.05</v>
      </c>
      <c r="AQ246" s="18">
        <v>137.29</v>
      </c>
    </row>
    <row r="247" spans="1:43" ht="15" customHeight="1">
      <c r="A247" s="45" t="s">
        <v>2532</v>
      </c>
      <c r="B247" s="25" t="s">
        <v>2533</v>
      </c>
      <c r="C247" s="25" t="s">
        <v>18</v>
      </c>
      <c r="D247" s="25" t="s">
        <v>2034</v>
      </c>
      <c r="E247" s="28" t="s">
        <v>2047</v>
      </c>
      <c r="F247" s="28"/>
      <c r="G247" s="25" t="s">
        <v>2048</v>
      </c>
      <c r="H247" s="25" t="s">
        <v>2053</v>
      </c>
      <c r="I247" s="48">
        <v>0</v>
      </c>
      <c r="J247" s="18">
        <v>0</v>
      </c>
      <c r="K247" s="48">
        <v>8</v>
      </c>
      <c r="L247" s="18">
        <v>56</v>
      </c>
      <c r="M247" s="18">
        <v>2.8</v>
      </c>
      <c r="N247" s="48">
        <v>-7.26</v>
      </c>
      <c r="O247" s="18">
        <v>-50.82</v>
      </c>
      <c r="P247" s="48"/>
      <c r="Q247" s="18"/>
      <c r="R247" s="18"/>
      <c r="S247" s="48">
        <v>-2.63</v>
      </c>
      <c r="T247" s="18">
        <v>-18.41</v>
      </c>
      <c r="U247" s="18">
        <v>0</v>
      </c>
      <c r="V247" s="48">
        <v>2.39</v>
      </c>
      <c r="W247" s="18">
        <v>16.73</v>
      </c>
      <c r="X247" s="18">
        <v>0</v>
      </c>
      <c r="Y247" s="48"/>
      <c r="Z247" s="18"/>
      <c r="AA247" s="18"/>
      <c r="AB247" s="48"/>
      <c r="AC247" s="18"/>
      <c r="AD247" s="18"/>
      <c r="AE247" s="48"/>
      <c r="AF247" s="18"/>
      <c r="AG247" s="18"/>
      <c r="AH247" s="48"/>
      <c r="AI247" s="18"/>
      <c r="AJ247" s="18"/>
      <c r="AK247" s="48"/>
      <c r="AL247" s="18"/>
      <c r="AM247" s="48"/>
      <c r="AN247" s="18"/>
      <c r="AO247" s="18"/>
      <c r="AP247" s="48">
        <v>0.5</v>
      </c>
      <c r="AQ247" s="18">
        <v>3.5</v>
      </c>
    </row>
    <row r="248" spans="1:43" ht="15" customHeight="1">
      <c r="A248" s="45" t="s">
        <v>2534</v>
      </c>
      <c r="B248" s="25" t="s">
        <v>2535</v>
      </c>
      <c r="C248" s="25" t="s">
        <v>635</v>
      </c>
      <c r="D248" s="25" t="s">
        <v>2059</v>
      </c>
      <c r="E248" s="28" t="s">
        <v>2031</v>
      </c>
      <c r="F248" s="28"/>
      <c r="G248" s="25" t="s">
        <v>2032</v>
      </c>
      <c r="H248" s="25" t="s">
        <v>2033</v>
      </c>
      <c r="I248" s="48">
        <v>0</v>
      </c>
      <c r="J248" s="18">
        <v>0</v>
      </c>
      <c r="K248" s="48"/>
      <c r="L248" s="18"/>
      <c r="M248" s="18"/>
      <c r="N248" s="48">
        <v>-0.1</v>
      </c>
      <c r="O248" s="18">
        <v>-17.600000000000001</v>
      </c>
      <c r="P248" s="48"/>
      <c r="Q248" s="18"/>
      <c r="R248" s="18"/>
      <c r="S248" s="48"/>
      <c r="T248" s="18"/>
      <c r="U248" s="18"/>
      <c r="V248" s="48">
        <v>0.1</v>
      </c>
      <c r="W248" s="18">
        <v>17.600000000000001</v>
      </c>
      <c r="X248" s="18">
        <v>0</v>
      </c>
      <c r="Y248" s="48"/>
      <c r="Z248" s="18"/>
      <c r="AA248" s="18"/>
      <c r="AB248" s="48"/>
      <c r="AC248" s="18"/>
      <c r="AD248" s="18"/>
      <c r="AE248" s="48"/>
      <c r="AF248" s="18"/>
      <c r="AG248" s="18"/>
      <c r="AH248" s="48"/>
      <c r="AI248" s="18"/>
      <c r="AJ248" s="18"/>
      <c r="AK248" s="48"/>
      <c r="AL248" s="18"/>
      <c r="AM248" s="48"/>
      <c r="AN248" s="18"/>
      <c r="AO248" s="18"/>
      <c r="AP248" s="48">
        <v>0</v>
      </c>
      <c r="AQ248" s="18">
        <v>0</v>
      </c>
    </row>
    <row r="249" spans="1:43" ht="15" customHeight="1">
      <c r="A249" s="45" t="s">
        <v>2536</v>
      </c>
      <c r="B249" s="25" t="s">
        <v>2537</v>
      </c>
      <c r="C249" s="25" t="s">
        <v>635</v>
      </c>
      <c r="D249" s="25" t="s">
        <v>2049</v>
      </c>
      <c r="E249" s="28" t="s">
        <v>2031</v>
      </c>
      <c r="F249" s="28"/>
      <c r="G249" s="25" t="s">
        <v>2032</v>
      </c>
      <c r="H249" s="25" t="s">
        <v>2033</v>
      </c>
      <c r="I249" s="48">
        <v>0.77</v>
      </c>
      <c r="J249" s="18">
        <v>125.84</v>
      </c>
      <c r="K249" s="48"/>
      <c r="L249" s="18"/>
      <c r="M249" s="18"/>
      <c r="N249" s="48">
        <v>-0.15</v>
      </c>
      <c r="O249" s="18">
        <v>-24.52</v>
      </c>
      <c r="P249" s="48"/>
      <c r="Q249" s="18"/>
      <c r="R249" s="18"/>
      <c r="S249" s="48">
        <v>-0.03</v>
      </c>
      <c r="T249" s="18">
        <v>-4.9000000000000004</v>
      </c>
      <c r="U249" s="18">
        <v>0</v>
      </c>
      <c r="V249" s="48">
        <v>0.11</v>
      </c>
      <c r="W249" s="18">
        <v>17.98</v>
      </c>
      <c r="X249" s="18">
        <v>0</v>
      </c>
      <c r="Y249" s="48"/>
      <c r="Z249" s="18"/>
      <c r="AA249" s="18"/>
      <c r="AB249" s="48"/>
      <c r="AC249" s="18"/>
      <c r="AD249" s="18"/>
      <c r="AE249" s="48"/>
      <c r="AF249" s="18"/>
      <c r="AG249" s="18"/>
      <c r="AH249" s="48"/>
      <c r="AI249" s="18"/>
      <c r="AJ249" s="18"/>
      <c r="AK249" s="48"/>
      <c r="AL249" s="18"/>
      <c r="AM249" s="48"/>
      <c r="AN249" s="18"/>
      <c r="AO249" s="18"/>
      <c r="AP249" s="48">
        <v>0.7</v>
      </c>
      <c r="AQ249" s="18">
        <v>114.4</v>
      </c>
    </row>
    <row r="250" spans="1:43" ht="15" customHeight="1">
      <c r="A250" s="45" t="s">
        <v>2538</v>
      </c>
      <c r="B250" s="25" t="s">
        <v>2539</v>
      </c>
      <c r="C250" s="25" t="s">
        <v>18</v>
      </c>
      <c r="D250" s="25" t="s">
        <v>2092</v>
      </c>
      <c r="E250" s="28" t="s">
        <v>2047</v>
      </c>
      <c r="F250" s="28"/>
      <c r="G250" s="25" t="s">
        <v>2048</v>
      </c>
      <c r="H250" s="25" t="s">
        <v>2053</v>
      </c>
      <c r="I250" s="48">
        <v>0</v>
      </c>
      <c r="J250" s="18">
        <v>0</v>
      </c>
      <c r="K250" s="48"/>
      <c r="L250" s="18"/>
      <c r="M250" s="18"/>
      <c r="N250" s="48">
        <v>-0.31</v>
      </c>
      <c r="O250" s="18">
        <v>-17.36</v>
      </c>
      <c r="P250" s="48"/>
      <c r="Q250" s="18"/>
      <c r="R250" s="18"/>
      <c r="S250" s="48">
        <v>-0.02</v>
      </c>
      <c r="T250" s="18">
        <v>-1.1200000000000001</v>
      </c>
      <c r="U250" s="18">
        <v>0</v>
      </c>
      <c r="V250" s="48">
        <v>0.33</v>
      </c>
      <c r="W250" s="18">
        <v>18.48</v>
      </c>
      <c r="X250" s="18">
        <v>0</v>
      </c>
      <c r="Y250" s="48"/>
      <c r="Z250" s="18"/>
      <c r="AA250" s="18"/>
      <c r="AB250" s="48"/>
      <c r="AC250" s="18"/>
      <c r="AD250" s="18"/>
      <c r="AE250" s="48"/>
      <c r="AF250" s="18"/>
      <c r="AG250" s="18"/>
      <c r="AH250" s="48"/>
      <c r="AI250" s="18"/>
      <c r="AJ250" s="18"/>
      <c r="AK250" s="48"/>
      <c r="AL250" s="18"/>
      <c r="AM250" s="48"/>
      <c r="AN250" s="18"/>
      <c r="AO250" s="18"/>
      <c r="AP250" s="48">
        <v>0</v>
      </c>
      <c r="AQ250" s="18">
        <v>0</v>
      </c>
    </row>
    <row r="251" spans="1:43" ht="15" customHeight="1">
      <c r="A251" s="45" t="s">
        <v>2540</v>
      </c>
      <c r="B251" s="25" t="s">
        <v>2541</v>
      </c>
      <c r="C251" s="25" t="s">
        <v>2045</v>
      </c>
      <c r="D251" s="25" t="s">
        <v>2046</v>
      </c>
      <c r="E251" s="28" t="s">
        <v>2047</v>
      </c>
      <c r="F251" s="28"/>
      <c r="G251" s="25" t="s">
        <v>2048</v>
      </c>
      <c r="H251" s="25" t="s">
        <v>2033</v>
      </c>
      <c r="I251" s="48">
        <v>0</v>
      </c>
      <c r="J251" s="18">
        <v>0</v>
      </c>
      <c r="K251" s="48"/>
      <c r="L251" s="18"/>
      <c r="M251" s="18"/>
      <c r="N251" s="48">
        <v>-0.56307692300000001</v>
      </c>
      <c r="O251" s="18">
        <v>-19.71</v>
      </c>
      <c r="P251" s="48"/>
      <c r="Q251" s="18"/>
      <c r="R251" s="18"/>
      <c r="S251" s="48"/>
      <c r="T251" s="18"/>
      <c r="U251" s="18"/>
      <c r="V251" s="48">
        <v>0.56307692300000001</v>
      </c>
      <c r="W251" s="18">
        <v>19.71</v>
      </c>
      <c r="X251" s="18">
        <v>0</v>
      </c>
      <c r="Y251" s="48"/>
      <c r="Z251" s="18"/>
      <c r="AA251" s="18"/>
      <c r="AB251" s="48"/>
      <c r="AC251" s="18"/>
      <c r="AD251" s="18"/>
      <c r="AE251" s="48"/>
      <c r="AF251" s="18"/>
      <c r="AG251" s="18"/>
      <c r="AH251" s="48"/>
      <c r="AI251" s="18"/>
      <c r="AJ251" s="18"/>
      <c r="AK251" s="48"/>
      <c r="AL251" s="18"/>
      <c r="AM251" s="48"/>
      <c r="AN251" s="18"/>
      <c r="AO251" s="18"/>
      <c r="AP251" s="48">
        <v>0</v>
      </c>
      <c r="AQ251" s="18">
        <v>0</v>
      </c>
    </row>
    <row r="252" spans="1:43" ht="15" customHeight="1">
      <c r="A252" s="45" t="s">
        <v>2542</v>
      </c>
      <c r="B252" s="25" t="s">
        <v>2543</v>
      </c>
      <c r="C252" s="25" t="s">
        <v>635</v>
      </c>
      <c r="D252" s="25" t="s">
        <v>2072</v>
      </c>
      <c r="E252" s="28" t="s">
        <v>2031</v>
      </c>
      <c r="F252" s="28"/>
      <c r="G252" s="25" t="s">
        <v>2032</v>
      </c>
      <c r="H252" s="25" t="s">
        <v>2033</v>
      </c>
      <c r="I252" s="48">
        <v>1.3049999999999999</v>
      </c>
      <c r="J252" s="18">
        <v>387.77</v>
      </c>
      <c r="K252" s="48"/>
      <c r="L252" s="18"/>
      <c r="M252" s="18"/>
      <c r="N252" s="48">
        <v>-0.12</v>
      </c>
      <c r="O252" s="18">
        <v>-35.659999999999997</v>
      </c>
      <c r="P252" s="48"/>
      <c r="Q252" s="18"/>
      <c r="R252" s="18"/>
      <c r="S252" s="48">
        <v>-0.03</v>
      </c>
      <c r="T252" s="18">
        <v>-8.91</v>
      </c>
      <c r="U252" s="18">
        <v>0</v>
      </c>
      <c r="V252" s="48">
        <v>7.0000000000000007E-2</v>
      </c>
      <c r="W252" s="18">
        <v>20.8</v>
      </c>
      <c r="X252" s="18">
        <v>0</v>
      </c>
      <c r="Y252" s="48"/>
      <c r="Z252" s="18"/>
      <c r="AA252" s="18"/>
      <c r="AB252" s="48"/>
      <c r="AC252" s="18"/>
      <c r="AD252" s="18"/>
      <c r="AE252" s="48"/>
      <c r="AF252" s="18"/>
      <c r="AG252" s="18"/>
      <c r="AH252" s="48"/>
      <c r="AI252" s="18"/>
      <c r="AJ252" s="18"/>
      <c r="AK252" s="48"/>
      <c r="AL252" s="18"/>
      <c r="AM252" s="48"/>
      <c r="AN252" s="18"/>
      <c r="AO252" s="18"/>
      <c r="AP252" s="48">
        <v>1.2250000000000001</v>
      </c>
      <c r="AQ252" s="18">
        <v>364</v>
      </c>
    </row>
    <row r="253" spans="1:43" ht="15" customHeight="1">
      <c r="A253" s="45" t="s">
        <v>2544</v>
      </c>
      <c r="B253" s="25" t="s">
        <v>2545</v>
      </c>
      <c r="C253" s="25" t="s">
        <v>635</v>
      </c>
      <c r="D253" s="25" t="s">
        <v>2063</v>
      </c>
      <c r="E253" s="28" t="s">
        <v>2031</v>
      </c>
      <c r="F253" s="28"/>
      <c r="G253" s="25" t="s">
        <v>2032</v>
      </c>
      <c r="H253" s="25" t="s">
        <v>2033</v>
      </c>
      <c r="I253" s="48">
        <v>0.82</v>
      </c>
      <c r="J253" s="18">
        <v>571.80999999999995</v>
      </c>
      <c r="K253" s="48"/>
      <c r="L253" s="18"/>
      <c r="M253" s="18"/>
      <c r="N253" s="48"/>
      <c r="O253" s="18"/>
      <c r="P253" s="48"/>
      <c r="Q253" s="18"/>
      <c r="R253" s="18"/>
      <c r="S253" s="48"/>
      <c r="T253" s="18"/>
      <c r="U253" s="18"/>
      <c r="V253" s="48">
        <v>0.03</v>
      </c>
      <c r="W253" s="18">
        <v>20.92</v>
      </c>
      <c r="X253" s="18">
        <v>0</v>
      </c>
      <c r="Y253" s="48"/>
      <c r="Z253" s="18"/>
      <c r="AA253" s="18"/>
      <c r="AB253" s="48"/>
      <c r="AC253" s="18"/>
      <c r="AD253" s="18"/>
      <c r="AE253" s="48"/>
      <c r="AF253" s="18"/>
      <c r="AG253" s="18"/>
      <c r="AH253" s="48"/>
      <c r="AI253" s="18"/>
      <c r="AJ253" s="18"/>
      <c r="AK253" s="48"/>
      <c r="AL253" s="18"/>
      <c r="AM253" s="48"/>
      <c r="AN253" s="18"/>
      <c r="AO253" s="18"/>
      <c r="AP253" s="48">
        <v>0.85</v>
      </c>
      <c r="AQ253" s="18">
        <v>592.73</v>
      </c>
    </row>
    <row r="254" spans="1:43" ht="15" customHeight="1">
      <c r="A254" s="45" t="s">
        <v>2546</v>
      </c>
      <c r="B254" s="25" t="s">
        <v>2547</v>
      </c>
      <c r="C254" s="25" t="s">
        <v>18</v>
      </c>
      <c r="D254" s="25" t="s">
        <v>2092</v>
      </c>
      <c r="E254" s="28" t="s">
        <v>2047</v>
      </c>
      <c r="F254" s="28"/>
      <c r="G254" s="25" t="s">
        <v>2048</v>
      </c>
      <c r="H254" s="25" t="s">
        <v>2053</v>
      </c>
      <c r="I254" s="48">
        <v>0</v>
      </c>
      <c r="J254" s="18">
        <v>0</v>
      </c>
      <c r="K254" s="48"/>
      <c r="L254" s="18"/>
      <c r="M254" s="18"/>
      <c r="N254" s="48">
        <v>-0.9</v>
      </c>
      <c r="O254" s="18">
        <v>-20.25</v>
      </c>
      <c r="P254" s="48"/>
      <c r="Q254" s="18"/>
      <c r="R254" s="18"/>
      <c r="S254" s="48">
        <v>-0.1</v>
      </c>
      <c r="T254" s="18">
        <v>-2.25</v>
      </c>
      <c r="U254" s="18">
        <v>0</v>
      </c>
      <c r="V254" s="48">
        <v>1</v>
      </c>
      <c r="W254" s="18">
        <v>22.5</v>
      </c>
      <c r="X254" s="18">
        <v>0</v>
      </c>
      <c r="Y254" s="48"/>
      <c r="Z254" s="18"/>
      <c r="AA254" s="18"/>
      <c r="AB254" s="48"/>
      <c r="AC254" s="18"/>
      <c r="AD254" s="18"/>
      <c r="AE254" s="48"/>
      <c r="AF254" s="18"/>
      <c r="AG254" s="18"/>
      <c r="AH254" s="48"/>
      <c r="AI254" s="18"/>
      <c r="AJ254" s="18"/>
      <c r="AK254" s="48"/>
      <c r="AL254" s="18"/>
      <c r="AM254" s="48"/>
      <c r="AN254" s="18"/>
      <c r="AO254" s="18"/>
      <c r="AP254" s="48">
        <v>0</v>
      </c>
      <c r="AQ254" s="18">
        <v>0</v>
      </c>
    </row>
    <row r="255" spans="1:43" ht="15" customHeight="1">
      <c r="A255" s="45" t="s">
        <v>2548</v>
      </c>
      <c r="B255" s="25" t="s">
        <v>2549</v>
      </c>
      <c r="C255" s="25" t="s">
        <v>24</v>
      </c>
      <c r="D255" s="25" t="s">
        <v>2054</v>
      </c>
      <c r="E255" s="28" t="s">
        <v>2041</v>
      </c>
      <c r="F255" s="28"/>
      <c r="G255" s="25" t="s">
        <v>2032</v>
      </c>
      <c r="H255" s="25" t="s">
        <v>2042</v>
      </c>
      <c r="I255" s="48">
        <v>139</v>
      </c>
      <c r="J255" s="18">
        <v>401.71</v>
      </c>
      <c r="K255" s="48">
        <v>288</v>
      </c>
      <c r="L255" s="18">
        <v>833.49</v>
      </c>
      <c r="M255" s="18">
        <v>41.67</v>
      </c>
      <c r="N255" s="48">
        <v>-240</v>
      </c>
      <c r="O255" s="18">
        <v>-694.15</v>
      </c>
      <c r="P255" s="48"/>
      <c r="Q255" s="18"/>
      <c r="R255" s="18"/>
      <c r="S255" s="48">
        <v>-23</v>
      </c>
      <c r="T255" s="18">
        <v>-66.53</v>
      </c>
      <c r="U255" s="18">
        <v>0</v>
      </c>
      <c r="V255" s="48">
        <v>8</v>
      </c>
      <c r="W255" s="18">
        <v>23.15</v>
      </c>
      <c r="X255" s="18">
        <v>0</v>
      </c>
      <c r="Y255" s="48"/>
      <c r="Z255" s="18"/>
      <c r="AA255" s="18"/>
      <c r="AB255" s="48"/>
      <c r="AC255" s="18"/>
      <c r="AD255" s="18"/>
      <c r="AE255" s="48"/>
      <c r="AF255" s="18"/>
      <c r="AG255" s="18"/>
      <c r="AH255" s="48"/>
      <c r="AI255" s="18"/>
      <c r="AJ255" s="18"/>
      <c r="AK255" s="48"/>
      <c r="AL255" s="18"/>
      <c r="AM255" s="48"/>
      <c r="AN255" s="18"/>
      <c r="AO255" s="18"/>
      <c r="AP255" s="48">
        <v>172</v>
      </c>
      <c r="AQ255" s="18">
        <v>497.67</v>
      </c>
    </row>
    <row r="256" spans="1:43" ht="15" customHeight="1">
      <c r="A256" s="45" t="s">
        <v>2550</v>
      </c>
      <c r="B256" s="25" t="s">
        <v>2551</v>
      </c>
      <c r="C256" s="25" t="s">
        <v>635</v>
      </c>
      <c r="D256" s="25" t="s">
        <v>1250</v>
      </c>
      <c r="E256" s="28" t="s">
        <v>2031</v>
      </c>
      <c r="F256" s="28"/>
      <c r="G256" s="25" t="s">
        <v>2032</v>
      </c>
      <c r="H256" s="25" t="s">
        <v>2033</v>
      </c>
      <c r="I256" s="48">
        <v>14.5</v>
      </c>
      <c r="J256" s="18">
        <v>1796.49</v>
      </c>
      <c r="K256" s="48"/>
      <c r="L256" s="18"/>
      <c r="M256" s="18"/>
      <c r="N256" s="48">
        <v>-5.4</v>
      </c>
      <c r="O256" s="18">
        <v>-669.04</v>
      </c>
      <c r="P256" s="48"/>
      <c r="Q256" s="18"/>
      <c r="R256" s="18"/>
      <c r="S256" s="48"/>
      <c r="T256" s="18"/>
      <c r="U256" s="18"/>
      <c r="V256" s="48">
        <v>0.2</v>
      </c>
      <c r="W256" s="18">
        <v>24.78</v>
      </c>
      <c r="X256" s="18">
        <v>0</v>
      </c>
      <c r="Y256" s="48"/>
      <c r="Z256" s="18"/>
      <c r="AA256" s="18"/>
      <c r="AB256" s="48"/>
      <c r="AC256" s="18"/>
      <c r="AD256" s="18"/>
      <c r="AE256" s="48"/>
      <c r="AF256" s="18"/>
      <c r="AG256" s="18"/>
      <c r="AH256" s="48"/>
      <c r="AI256" s="18"/>
      <c r="AJ256" s="18"/>
      <c r="AK256" s="48"/>
      <c r="AL256" s="18"/>
      <c r="AM256" s="48"/>
      <c r="AN256" s="18"/>
      <c r="AO256" s="18"/>
      <c r="AP256" s="48">
        <v>9.3000000000000007</v>
      </c>
      <c r="AQ256" s="18">
        <v>1152.23</v>
      </c>
    </row>
    <row r="257" spans="1:43" ht="15" customHeight="1">
      <c r="A257" s="45" t="s">
        <v>2552</v>
      </c>
      <c r="B257" s="25" t="s">
        <v>2553</v>
      </c>
      <c r="C257" s="25" t="s">
        <v>635</v>
      </c>
      <c r="D257" s="25" t="s">
        <v>2097</v>
      </c>
      <c r="E257" s="28" t="s">
        <v>2031</v>
      </c>
      <c r="F257" s="28"/>
      <c r="G257" s="25" t="s">
        <v>2032</v>
      </c>
      <c r="H257" s="25" t="s">
        <v>2042</v>
      </c>
      <c r="I257" s="48">
        <v>55</v>
      </c>
      <c r="J257" s="18">
        <v>658.41</v>
      </c>
      <c r="K257" s="48">
        <v>48</v>
      </c>
      <c r="L257" s="18">
        <v>624</v>
      </c>
      <c r="M257" s="18">
        <v>31.2</v>
      </c>
      <c r="N257" s="48">
        <v>-43</v>
      </c>
      <c r="O257" s="18">
        <v>-530.47</v>
      </c>
      <c r="P257" s="48"/>
      <c r="Q257" s="18"/>
      <c r="R257" s="18"/>
      <c r="S257" s="48"/>
      <c r="T257" s="18"/>
      <c r="U257" s="18"/>
      <c r="V257" s="48">
        <v>2</v>
      </c>
      <c r="W257" s="18">
        <v>25.06</v>
      </c>
      <c r="X257" s="18">
        <v>0</v>
      </c>
      <c r="Y257" s="48"/>
      <c r="Z257" s="18"/>
      <c r="AA257" s="18"/>
      <c r="AB257" s="48"/>
      <c r="AC257" s="18"/>
      <c r="AD257" s="18"/>
      <c r="AE257" s="48"/>
      <c r="AF257" s="18"/>
      <c r="AG257" s="18"/>
      <c r="AH257" s="48"/>
      <c r="AI257" s="18"/>
      <c r="AJ257" s="18"/>
      <c r="AK257" s="48"/>
      <c r="AL257" s="18"/>
      <c r="AM257" s="48"/>
      <c r="AN257" s="18"/>
      <c r="AO257" s="18"/>
      <c r="AP257" s="48">
        <v>62</v>
      </c>
      <c r="AQ257" s="18">
        <v>777</v>
      </c>
    </row>
    <row r="258" spans="1:43" ht="15" customHeight="1">
      <c r="A258" s="45" t="s">
        <v>2554</v>
      </c>
      <c r="B258" s="25" t="s">
        <v>2555</v>
      </c>
      <c r="C258" s="25" t="s">
        <v>2045</v>
      </c>
      <c r="D258" s="25" t="s">
        <v>2046</v>
      </c>
      <c r="E258" s="28" t="s">
        <v>2047</v>
      </c>
      <c r="F258" s="28"/>
      <c r="G258" s="25" t="s">
        <v>2048</v>
      </c>
      <c r="H258" s="25" t="s">
        <v>2053</v>
      </c>
      <c r="I258" s="48"/>
      <c r="J258" s="18"/>
      <c r="K258" s="48"/>
      <c r="L258" s="18"/>
      <c r="M258" s="18"/>
      <c r="N258" s="48">
        <v>-0.63</v>
      </c>
      <c r="O258" s="18">
        <v>-20.79</v>
      </c>
      <c r="P258" s="48"/>
      <c r="Q258" s="18"/>
      <c r="R258" s="18"/>
      <c r="S258" s="48">
        <v>-0.14000000000000001</v>
      </c>
      <c r="T258" s="18">
        <v>-4.62</v>
      </c>
      <c r="U258" s="18">
        <v>0</v>
      </c>
      <c r="V258" s="48">
        <v>0.77</v>
      </c>
      <c r="W258" s="18">
        <v>25.41</v>
      </c>
      <c r="X258" s="18">
        <v>0</v>
      </c>
      <c r="Y258" s="48"/>
      <c r="Z258" s="18"/>
      <c r="AA258" s="18"/>
      <c r="AB258" s="48"/>
      <c r="AC258" s="18"/>
      <c r="AD258" s="18"/>
      <c r="AE258" s="48"/>
      <c r="AF258" s="18"/>
      <c r="AG258" s="18"/>
      <c r="AH258" s="48"/>
      <c r="AI258" s="18"/>
      <c r="AJ258" s="18"/>
      <c r="AK258" s="48"/>
      <c r="AL258" s="18"/>
      <c r="AM258" s="48"/>
      <c r="AN258" s="18"/>
      <c r="AO258" s="18"/>
      <c r="AP258" s="48">
        <v>0</v>
      </c>
      <c r="AQ258" s="18">
        <v>0</v>
      </c>
    </row>
    <row r="259" spans="1:43" ht="15" customHeight="1">
      <c r="A259" s="45" t="s">
        <v>2556</v>
      </c>
      <c r="B259" s="25" t="s">
        <v>2557</v>
      </c>
      <c r="C259" s="25" t="s">
        <v>24</v>
      </c>
      <c r="D259" s="25" t="s">
        <v>2037</v>
      </c>
      <c r="E259" s="28" t="s">
        <v>2041</v>
      </c>
      <c r="F259" s="28"/>
      <c r="G259" s="25" t="s">
        <v>2032</v>
      </c>
      <c r="H259" s="25" t="s">
        <v>2033</v>
      </c>
      <c r="I259" s="48">
        <v>68</v>
      </c>
      <c r="J259" s="18">
        <v>318.79000000000002</v>
      </c>
      <c r="K259" s="48"/>
      <c r="L259" s="18"/>
      <c r="M259" s="18"/>
      <c r="N259" s="48">
        <v>-25.38</v>
      </c>
      <c r="O259" s="18">
        <v>-119.01</v>
      </c>
      <c r="P259" s="48"/>
      <c r="Q259" s="18"/>
      <c r="R259" s="18"/>
      <c r="S259" s="48">
        <v>-5.58</v>
      </c>
      <c r="T259" s="18">
        <v>-26.13</v>
      </c>
      <c r="U259" s="18">
        <v>0</v>
      </c>
      <c r="V259" s="48">
        <v>5.96</v>
      </c>
      <c r="W259" s="18">
        <v>27.94</v>
      </c>
      <c r="X259" s="18">
        <v>0</v>
      </c>
      <c r="Y259" s="48"/>
      <c r="Z259" s="18"/>
      <c r="AA259" s="18"/>
      <c r="AB259" s="48"/>
      <c r="AC259" s="18"/>
      <c r="AD259" s="18"/>
      <c r="AE259" s="48"/>
      <c r="AF259" s="18"/>
      <c r="AG259" s="18"/>
      <c r="AH259" s="48"/>
      <c r="AI259" s="18"/>
      <c r="AJ259" s="18"/>
      <c r="AK259" s="48"/>
      <c r="AL259" s="18"/>
      <c r="AM259" s="48"/>
      <c r="AN259" s="18"/>
      <c r="AO259" s="18"/>
      <c r="AP259" s="48">
        <v>43</v>
      </c>
      <c r="AQ259" s="18">
        <v>201.59</v>
      </c>
    </row>
    <row r="260" spans="1:43" ht="15" customHeight="1">
      <c r="A260" s="45" t="s">
        <v>2558</v>
      </c>
      <c r="B260" s="25" t="s">
        <v>2559</v>
      </c>
      <c r="C260" s="25" t="s">
        <v>18</v>
      </c>
      <c r="D260" s="25" t="s">
        <v>2092</v>
      </c>
      <c r="E260" s="28" t="s">
        <v>2047</v>
      </c>
      <c r="F260" s="28"/>
      <c r="G260" s="25" t="s">
        <v>2048</v>
      </c>
      <c r="H260" s="25" t="s">
        <v>2053</v>
      </c>
      <c r="I260" s="48">
        <v>15</v>
      </c>
      <c r="J260" s="18">
        <v>48.72</v>
      </c>
      <c r="K260" s="48">
        <v>26</v>
      </c>
      <c r="L260" s="18">
        <v>84.44</v>
      </c>
      <c r="M260" s="18">
        <v>4.22</v>
      </c>
      <c r="N260" s="48">
        <v>-24.074999999999999</v>
      </c>
      <c r="O260" s="18">
        <v>-78.209999999999994</v>
      </c>
      <c r="P260" s="48"/>
      <c r="Q260" s="18"/>
      <c r="R260" s="18"/>
      <c r="S260" s="48">
        <v>-9.577</v>
      </c>
      <c r="T260" s="18">
        <v>-31.09</v>
      </c>
      <c r="U260" s="18">
        <v>0</v>
      </c>
      <c r="V260" s="48">
        <v>10.651999999999999</v>
      </c>
      <c r="W260" s="18">
        <v>34.6</v>
      </c>
      <c r="X260" s="18">
        <v>0</v>
      </c>
      <c r="Y260" s="48"/>
      <c r="Z260" s="18"/>
      <c r="AA260" s="18"/>
      <c r="AB260" s="48"/>
      <c r="AC260" s="18"/>
      <c r="AD260" s="18"/>
      <c r="AE260" s="48"/>
      <c r="AF260" s="18"/>
      <c r="AG260" s="18"/>
      <c r="AH260" s="48"/>
      <c r="AI260" s="18"/>
      <c r="AJ260" s="18"/>
      <c r="AK260" s="48"/>
      <c r="AL260" s="18"/>
      <c r="AM260" s="48"/>
      <c r="AN260" s="18"/>
      <c r="AO260" s="18"/>
      <c r="AP260" s="48">
        <v>18</v>
      </c>
      <c r="AQ260" s="18">
        <v>58.46</v>
      </c>
    </row>
    <row r="261" spans="1:43" ht="15" customHeight="1">
      <c r="A261" s="45" t="s">
        <v>2560</v>
      </c>
      <c r="B261" s="25" t="s">
        <v>2561</v>
      </c>
      <c r="C261" s="25" t="s">
        <v>24</v>
      </c>
      <c r="D261" s="25" t="s">
        <v>2034</v>
      </c>
      <c r="E261" s="28" t="s">
        <v>2041</v>
      </c>
      <c r="F261" s="28"/>
      <c r="G261" s="25" t="s">
        <v>2032</v>
      </c>
      <c r="H261" s="25" t="s">
        <v>2053</v>
      </c>
      <c r="I261" s="48">
        <v>25</v>
      </c>
      <c r="J261" s="18">
        <v>150</v>
      </c>
      <c r="K261" s="48">
        <v>140.9</v>
      </c>
      <c r="L261" s="18">
        <v>845.4</v>
      </c>
      <c r="M261" s="18">
        <v>42.27</v>
      </c>
      <c r="N261" s="48">
        <v>-128.46100000000001</v>
      </c>
      <c r="O261" s="18">
        <v>-770.76</v>
      </c>
      <c r="P261" s="48"/>
      <c r="Q261" s="18"/>
      <c r="R261" s="18"/>
      <c r="S261" s="48">
        <v>-15.561999999999999</v>
      </c>
      <c r="T261" s="18">
        <v>-93.38</v>
      </c>
      <c r="U261" s="18">
        <v>0</v>
      </c>
      <c r="V261" s="48">
        <v>6.1230000000000002</v>
      </c>
      <c r="W261" s="18">
        <v>36.74</v>
      </c>
      <c r="X261" s="18">
        <v>0</v>
      </c>
      <c r="Y261" s="48"/>
      <c r="Z261" s="18"/>
      <c r="AA261" s="18"/>
      <c r="AB261" s="48"/>
      <c r="AC261" s="18"/>
      <c r="AD261" s="18"/>
      <c r="AE261" s="48"/>
      <c r="AF261" s="18"/>
      <c r="AG261" s="18"/>
      <c r="AH261" s="48"/>
      <c r="AI261" s="18"/>
      <c r="AJ261" s="18"/>
      <c r="AK261" s="48"/>
      <c r="AL261" s="18"/>
      <c r="AM261" s="48"/>
      <c r="AN261" s="18"/>
      <c r="AO261" s="18"/>
      <c r="AP261" s="48">
        <v>28</v>
      </c>
      <c r="AQ261" s="18">
        <v>168</v>
      </c>
    </row>
    <row r="262" spans="1:43" ht="15" customHeight="1">
      <c r="A262" s="45" t="s">
        <v>2562</v>
      </c>
      <c r="B262" s="25" t="s">
        <v>2563</v>
      </c>
      <c r="C262" s="25" t="s">
        <v>2045</v>
      </c>
      <c r="D262" s="25" t="s">
        <v>2046</v>
      </c>
      <c r="E262" s="28" t="s">
        <v>2047</v>
      </c>
      <c r="F262" s="28"/>
      <c r="G262" s="25" t="s">
        <v>2048</v>
      </c>
      <c r="H262" s="25" t="s">
        <v>2053</v>
      </c>
      <c r="I262" s="48">
        <v>0</v>
      </c>
      <c r="J262" s="18">
        <v>0</v>
      </c>
      <c r="K262" s="48"/>
      <c r="L262" s="18"/>
      <c r="M262" s="18"/>
      <c r="N262" s="48">
        <v>-0.25</v>
      </c>
      <c r="O262" s="18">
        <v>-12.5</v>
      </c>
      <c r="P262" s="48"/>
      <c r="Q262" s="18"/>
      <c r="R262" s="18"/>
      <c r="S262" s="48"/>
      <c r="T262" s="18"/>
      <c r="U262" s="18"/>
      <c r="V262" s="48">
        <v>0.75</v>
      </c>
      <c r="W262" s="18">
        <v>37.5</v>
      </c>
      <c r="X262" s="18">
        <v>0</v>
      </c>
      <c r="Y262" s="48"/>
      <c r="Z262" s="18"/>
      <c r="AA262" s="18"/>
      <c r="AB262" s="48"/>
      <c r="AC262" s="18"/>
      <c r="AD262" s="18"/>
      <c r="AE262" s="48"/>
      <c r="AF262" s="18"/>
      <c r="AG262" s="18"/>
      <c r="AH262" s="48"/>
      <c r="AI262" s="18"/>
      <c r="AJ262" s="18"/>
      <c r="AK262" s="48"/>
      <c r="AL262" s="18"/>
      <c r="AM262" s="48"/>
      <c r="AN262" s="18"/>
      <c r="AO262" s="18"/>
      <c r="AP262" s="48">
        <v>0.5</v>
      </c>
      <c r="AQ262" s="18">
        <v>25</v>
      </c>
    </row>
    <row r="263" spans="1:43" ht="15" customHeight="1">
      <c r="A263" s="45" t="s">
        <v>2564</v>
      </c>
      <c r="B263" s="25" t="s">
        <v>2565</v>
      </c>
      <c r="C263" s="25" t="s">
        <v>24</v>
      </c>
      <c r="D263" s="25" t="s">
        <v>2040</v>
      </c>
      <c r="E263" s="28" t="s">
        <v>2041</v>
      </c>
      <c r="F263" s="28"/>
      <c r="G263" s="25" t="s">
        <v>2032</v>
      </c>
      <c r="H263" s="25" t="s">
        <v>2033</v>
      </c>
      <c r="I263" s="48">
        <v>6.09</v>
      </c>
      <c r="J263" s="18">
        <v>913.5</v>
      </c>
      <c r="K263" s="48"/>
      <c r="L263" s="18"/>
      <c r="M263" s="18"/>
      <c r="N263" s="48">
        <v>-0.16</v>
      </c>
      <c r="O263" s="18">
        <v>-24</v>
      </c>
      <c r="P263" s="48"/>
      <c r="Q263" s="18"/>
      <c r="R263" s="18"/>
      <c r="S263" s="48"/>
      <c r="T263" s="18"/>
      <c r="U263" s="18"/>
      <c r="V263" s="48">
        <v>0.27</v>
      </c>
      <c r="W263" s="18">
        <v>40.5</v>
      </c>
      <c r="X263" s="18">
        <v>0</v>
      </c>
      <c r="Y263" s="48"/>
      <c r="Z263" s="18"/>
      <c r="AA263" s="18"/>
      <c r="AB263" s="48"/>
      <c r="AC263" s="18"/>
      <c r="AD263" s="18"/>
      <c r="AE263" s="48"/>
      <c r="AF263" s="18"/>
      <c r="AG263" s="18"/>
      <c r="AH263" s="48"/>
      <c r="AI263" s="18"/>
      <c r="AJ263" s="18"/>
      <c r="AK263" s="48"/>
      <c r="AL263" s="18"/>
      <c r="AM263" s="48"/>
      <c r="AN263" s="18"/>
      <c r="AO263" s="18"/>
      <c r="AP263" s="48">
        <v>6.2</v>
      </c>
      <c r="AQ263" s="18">
        <v>930</v>
      </c>
    </row>
    <row r="264" spans="1:43" ht="15" customHeight="1">
      <c r="A264" s="45" t="s">
        <v>2566</v>
      </c>
      <c r="B264" s="25" t="s">
        <v>2567</v>
      </c>
      <c r="C264" s="25" t="s">
        <v>635</v>
      </c>
      <c r="D264" s="25" t="s">
        <v>2077</v>
      </c>
      <c r="E264" s="28" t="s">
        <v>2031</v>
      </c>
      <c r="F264" s="28"/>
      <c r="G264" s="25" t="s">
        <v>2032</v>
      </c>
      <c r="H264" s="25" t="s">
        <v>2033</v>
      </c>
      <c r="I264" s="48">
        <v>3.78</v>
      </c>
      <c r="J264" s="18">
        <v>344.64</v>
      </c>
      <c r="K264" s="48">
        <v>1.4</v>
      </c>
      <c r="L264" s="18">
        <v>280.8</v>
      </c>
      <c r="M264" s="18">
        <v>14.04</v>
      </c>
      <c r="N264" s="48">
        <v>-1.74</v>
      </c>
      <c r="O264" s="18">
        <v>-186.46</v>
      </c>
      <c r="P264" s="48"/>
      <c r="Q264" s="18"/>
      <c r="R264" s="18"/>
      <c r="S264" s="48">
        <v>-0.39</v>
      </c>
      <c r="T264" s="18">
        <v>-37.97</v>
      </c>
      <c r="U264" s="18">
        <v>0</v>
      </c>
      <c r="V264" s="48">
        <v>0.31</v>
      </c>
      <c r="W264" s="18">
        <v>40.76</v>
      </c>
      <c r="X264" s="18">
        <v>0</v>
      </c>
      <c r="Y264" s="48"/>
      <c r="Z264" s="18"/>
      <c r="AA264" s="18"/>
      <c r="AB264" s="48"/>
      <c r="AC264" s="18"/>
      <c r="AD264" s="18"/>
      <c r="AE264" s="48"/>
      <c r="AF264" s="18"/>
      <c r="AG264" s="18"/>
      <c r="AH264" s="48"/>
      <c r="AI264" s="18"/>
      <c r="AJ264" s="18"/>
      <c r="AK264" s="48"/>
      <c r="AL264" s="18"/>
      <c r="AM264" s="48"/>
      <c r="AN264" s="18"/>
      <c r="AO264" s="18"/>
      <c r="AP264" s="48">
        <v>3.36</v>
      </c>
      <c r="AQ264" s="18">
        <v>441.77</v>
      </c>
    </row>
    <row r="265" spans="1:43" ht="15" customHeight="1">
      <c r="A265" s="45" t="s">
        <v>2568</v>
      </c>
      <c r="B265" s="25" t="s">
        <v>2569</v>
      </c>
      <c r="C265" s="25" t="s">
        <v>24</v>
      </c>
      <c r="D265" s="25" t="s">
        <v>2054</v>
      </c>
      <c r="E265" s="28" t="s">
        <v>2041</v>
      </c>
      <c r="F265" s="28"/>
      <c r="G265" s="25" t="s">
        <v>2032</v>
      </c>
      <c r="H265" s="25" t="s">
        <v>2042</v>
      </c>
      <c r="I265" s="48">
        <v>82</v>
      </c>
      <c r="J265" s="18">
        <v>236.88</v>
      </c>
      <c r="K265" s="48">
        <v>336</v>
      </c>
      <c r="L265" s="18">
        <v>970.67</v>
      </c>
      <c r="M265" s="18">
        <v>48.53</v>
      </c>
      <c r="N265" s="48">
        <v>-279</v>
      </c>
      <c r="O265" s="18">
        <v>-806.02</v>
      </c>
      <c r="P265" s="48"/>
      <c r="Q265" s="18"/>
      <c r="R265" s="18"/>
      <c r="S265" s="48">
        <v>-49</v>
      </c>
      <c r="T265" s="18">
        <v>-141.53</v>
      </c>
      <c r="U265" s="18">
        <v>0</v>
      </c>
      <c r="V265" s="48">
        <v>15</v>
      </c>
      <c r="W265" s="18">
        <v>43.34</v>
      </c>
      <c r="X265" s="18">
        <v>0</v>
      </c>
      <c r="Y265" s="48"/>
      <c r="Z265" s="18"/>
      <c r="AA265" s="18"/>
      <c r="AB265" s="48"/>
      <c r="AC265" s="18"/>
      <c r="AD265" s="18"/>
      <c r="AE265" s="48"/>
      <c r="AF265" s="18"/>
      <c r="AG265" s="18"/>
      <c r="AH265" s="48"/>
      <c r="AI265" s="18"/>
      <c r="AJ265" s="18"/>
      <c r="AK265" s="48"/>
      <c r="AL265" s="18"/>
      <c r="AM265" s="48"/>
      <c r="AN265" s="18"/>
      <c r="AO265" s="18"/>
      <c r="AP265" s="48">
        <v>105</v>
      </c>
      <c r="AQ265" s="18">
        <v>303.33999999999997</v>
      </c>
    </row>
    <row r="266" spans="1:43" ht="15" customHeight="1">
      <c r="A266" s="45" t="s">
        <v>2570</v>
      </c>
      <c r="B266" s="25" t="s">
        <v>2571</v>
      </c>
      <c r="C266" s="25" t="s">
        <v>635</v>
      </c>
      <c r="D266" s="25" t="s">
        <v>2049</v>
      </c>
      <c r="E266" s="28" t="s">
        <v>2031</v>
      </c>
      <c r="F266" s="28"/>
      <c r="G266" s="25" t="s">
        <v>2032</v>
      </c>
      <c r="H266" s="25" t="s">
        <v>2033</v>
      </c>
      <c r="I266" s="48">
        <v>11.7</v>
      </c>
      <c r="J266" s="18">
        <v>1320.43</v>
      </c>
      <c r="K266" s="48"/>
      <c r="L266" s="18"/>
      <c r="M266" s="18"/>
      <c r="N266" s="48">
        <v>-4.9249999999999998</v>
      </c>
      <c r="O266" s="18">
        <v>-555.82000000000005</v>
      </c>
      <c r="P266" s="48"/>
      <c r="Q266" s="18"/>
      <c r="R266" s="18"/>
      <c r="S266" s="48">
        <v>-0.2</v>
      </c>
      <c r="T266" s="18">
        <v>-22.57</v>
      </c>
      <c r="U266" s="18">
        <v>0</v>
      </c>
      <c r="V266" s="48">
        <v>0.42499999999999999</v>
      </c>
      <c r="W266" s="18">
        <v>47.96</v>
      </c>
      <c r="X266" s="18">
        <v>0</v>
      </c>
      <c r="Y266" s="48"/>
      <c r="Z266" s="18"/>
      <c r="AA266" s="18"/>
      <c r="AB266" s="48"/>
      <c r="AC266" s="18"/>
      <c r="AD266" s="18"/>
      <c r="AE266" s="48"/>
      <c r="AF266" s="18"/>
      <c r="AG266" s="18"/>
      <c r="AH266" s="48"/>
      <c r="AI266" s="18"/>
      <c r="AJ266" s="18"/>
      <c r="AK266" s="48"/>
      <c r="AL266" s="18"/>
      <c r="AM266" s="48"/>
      <c r="AN266" s="18"/>
      <c r="AO266" s="18"/>
      <c r="AP266" s="48">
        <v>7</v>
      </c>
      <c r="AQ266" s="18">
        <v>790</v>
      </c>
    </row>
    <row r="267" spans="1:43" ht="15" customHeight="1">
      <c r="A267" s="45" t="s">
        <v>2572</v>
      </c>
      <c r="B267" s="25" t="s">
        <v>2573</v>
      </c>
      <c r="C267" s="25" t="s">
        <v>18</v>
      </c>
      <c r="D267" s="25" t="s">
        <v>2034</v>
      </c>
      <c r="E267" s="28" t="s">
        <v>2047</v>
      </c>
      <c r="F267" s="28"/>
      <c r="G267" s="25" t="s">
        <v>2048</v>
      </c>
      <c r="H267" s="25" t="s">
        <v>2053</v>
      </c>
      <c r="I267" s="48">
        <v>0</v>
      </c>
      <c r="J267" s="18">
        <v>0</v>
      </c>
      <c r="K267" s="48"/>
      <c r="L267" s="18"/>
      <c r="M267" s="18"/>
      <c r="N267" s="48">
        <v>-1.1200000000000001</v>
      </c>
      <c r="O267" s="18">
        <v>-46.67</v>
      </c>
      <c r="P267" s="48"/>
      <c r="Q267" s="18"/>
      <c r="R267" s="18"/>
      <c r="S267" s="48">
        <v>-0.06</v>
      </c>
      <c r="T267" s="18">
        <v>-2.5</v>
      </c>
      <c r="U267" s="18">
        <v>0</v>
      </c>
      <c r="V267" s="48">
        <v>1.18</v>
      </c>
      <c r="W267" s="18">
        <v>49.17</v>
      </c>
      <c r="X267" s="18">
        <v>0</v>
      </c>
      <c r="Y267" s="48"/>
      <c r="Z267" s="18"/>
      <c r="AA267" s="18"/>
      <c r="AB267" s="48"/>
      <c r="AC267" s="18"/>
      <c r="AD267" s="18"/>
      <c r="AE267" s="48"/>
      <c r="AF267" s="18"/>
      <c r="AG267" s="18"/>
      <c r="AH267" s="48"/>
      <c r="AI267" s="18"/>
      <c r="AJ267" s="18"/>
      <c r="AK267" s="48"/>
      <c r="AL267" s="18"/>
      <c r="AM267" s="48"/>
      <c r="AN267" s="18"/>
      <c r="AO267" s="18"/>
      <c r="AP267" s="48">
        <v>0</v>
      </c>
      <c r="AQ267" s="18">
        <v>0</v>
      </c>
    </row>
    <row r="268" spans="1:43" ht="15" customHeight="1">
      <c r="A268" s="45" t="s">
        <v>2574</v>
      </c>
      <c r="B268" s="25" t="s">
        <v>2575</v>
      </c>
      <c r="C268" s="25" t="s">
        <v>18</v>
      </c>
      <c r="D268" s="25" t="s">
        <v>2047</v>
      </c>
      <c r="E268" s="28" t="s">
        <v>2048</v>
      </c>
      <c r="F268" s="28"/>
      <c r="G268" s="25"/>
      <c r="H268" s="25" t="s">
        <v>2033</v>
      </c>
      <c r="I268" s="48">
        <v>4.9000000000000004</v>
      </c>
      <c r="J268" s="18">
        <v>245</v>
      </c>
      <c r="K268" s="48"/>
      <c r="L268" s="18"/>
      <c r="M268" s="18"/>
      <c r="N268" s="48"/>
      <c r="O268" s="18"/>
      <c r="P268" s="48"/>
      <c r="Q268" s="18"/>
      <c r="R268" s="18"/>
      <c r="S268" s="48"/>
      <c r="T268" s="18"/>
      <c r="U268" s="18"/>
      <c r="V268" s="48">
        <v>1.1000000000000001</v>
      </c>
      <c r="W268" s="18">
        <v>55</v>
      </c>
      <c r="X268" s="18">
        <v>0</v>
      </c>
      <c r="Y268" s="48"/>
      <c r="Z268" s="18"/>
      <c r="AA268" s="18"/>
      <c r="AB268" s="48"/>
      <c r="AC268" s="18"/>
      <c r="AD268" s="18"/>
      <c r="AE268" s="48"/>
      <c r="AF268" s="18"/>
      <c r="AG268" s="18"/>
      <c r="AH268" s="48"/>
      <c r="AI268" s="18"/>
      <c r="AJ268" s="18"/>
      <c r="AK268" s="48"/>
      <c r="AL268" s="18"/>
      <c r="AM268" s="48"/>
      <c r="AN268" s="18"/>
      <c r="AO268" s="18"/>
      <c r="AP268" s="48">
        <v>6</v>
      </c>
      <c r="AQ268" s="18">
        <v>300</v>
      </c>
    </row>
    <row r="269" spans="1:43" ht="15" customHeight="1">
      <c r="A269" s="45" t="s">
        <v>2576</v>
      </c>
      <c r="B269" s="25" t="s">
        <v>2577</v>
      </c>
      <c r="C269" s="25" t="s">
        <v>635</v>
      </c>
      <c r="D269" s="25" t="s">
        <v>2072</v>
      </c>
      <c r="E269" s="28" t="s">
        <v>2031</v>
      </c>
      <c r="F269" s="28"/>
      <c r="G269" s="25" t="s">
        <v>2032</v>
      </c>
      <c r="H269" s="25" t="s">
        <v>2033</v>
      </c>
      <c r="I269" s="48">
        <v>1.7</v>
      </c>
      <c r="J269" s="18">
        <v>310.41000000000003</v>
      </c>
      <c r="K269" s="48">
        <v>1.4</v>
      </c>
      <c r="L269" s="18">
        <v>275.60000000000002</v>
      </c>
      <c r="M269" s="18">
        <v>13.78</v>
      </c>
      <c r="N269" s="48">
        <v>-0.745</v>
      </c>
      <c r="O269" s="18">
        <v>-170.09</v>
      </c>
      <c r="P269" s="48"/>
      <c r="Q269" s="18"/>
      <c r="R269" s="18"/>
      <c r="S269" s="48">
        <v>-0.04</v>
      </c>
      <c r="T269" s="18">
        <v>-7.06</v>
      </c>
      <c r="U269" s="18">
        <v>0</v>
      </c>
      <c r="V269" s="48">
        <v>0.34499999999999997</v>
      </c>
      <c r="W269" s="18">
        <v>60.93</v>
      </c>
      <c r="X269" s="18">
        <v>0</v>
      </c>
      <c r="Y269" s="48"/>
      <c r="Z269" s="18"/>
      <c r="AA269" s="18"/>
      <c r="AB269" s="48"/>
      <c r="AC269" s="18"/>
      <c r="AD269" s="18"/>
      <c r="AE269" s="48"/>
      <c r="AF269" s="18"/>
      <c r="AG269" s="18"/>
      <c r="AH269" s="48"/>
      <c r="AI269" s="18"/>
      <c r="AJ269" s="18"/>
      <c r="AK269" s="48"/>
      <c r="AL269" s="18"/>
      <c r="AM269" s="48"/>
      <c r="AN269" s="18"/>
      <c r="AO269" s="18"/>
      <c r="AP269" s="48">
        <v>2.66</v>
      </c>
      <c r="AQ269" s="18">
        <v>469.79</v>
      </c>
    </row>
    <row r="270" spans="1:43" ht="15" customHeight="1">
      <c r="A270" s="45" t="s">
        <v>2578</v>
      </c>
      <c r="B270" s="25" t="s">
        <v>2579</v>
      </c>
      <c r="C270" s="25" t="s">
        <v>24</v>
      </c>
      <c r="D270" s="25" t="s">
        <v>2037</v>
      </c>
      <c r="E270" s="28" t="s">
        <v>2041</v>
      </c>
      <c r="F270" s="28"/>
      <c r="G270" s="25" t="s">
        <v>2032</v>
      </c>
      <c r="H270" s="25" t="s">
        <v>2053</v>
      </c>
      <c r="I270" s="48">
        <v>1.25</v>
      </c>
      <c r="J270" s="18">
        <v>158.75</v>
      </c>
      <c r="K270" s="48"/>
      <c r="L270" s="18"/>
      <c r="M270" s="18"/>
      <c r="N270" s="48">
        <v>-7.5999999999999998E-2</v>
      </c>
      <c r="O270" s="18">
        <v>-9.67</v>
      </c>
      <c r="P270" s="48"/>
      <c r="Q270" s="18"/>
      <c r="R270" s="18"/>
      <c r="S270" s="48">
        <v>-1.2E-2</v>
      </c>
      <c r="T270" s="18">
        <v>-1.51</v>
      </c>
      <c r="U270" s="18">
        <v>0</v>
      </c>
      <c r="V270" s="48">
        <v>0.53800000000000003</v>
      </c>
      <c r="W270" s="18">
        <v>68.33</v>
      </c>
      <c r="X270" s="18">
        <v>0</v>
      </c>
      <c r="Y270" s="48"/>
      <c r="Z270" s="18"/>
      <c r="AA270" s="18"/>
      <c r="AB270" s="48"/>
      <c r="AC270" s="18"/>
      <c r="AD270" s="18"/>
      <c r="AE270" s="48"/>
      <c r="AF270" s="18"/>
      <c r="AG270" s="18"/>
      <c r="AH270" s="48"/>
      <c r="AI270" s="18"/>
      <c r="AJ270" s="18"/>
      <c r="AK270" s="48"/>
      <c r="AL270" s="18"/>
      <c r="AM270" s="48"/>
      <c r="AN270" s="18"/>
      <c r="AO270" s="18"/>
      <c r="AP270" s="48">
        <v>1.7</v>
      </c>
      <c r="AQ270" s="18">
        <v>215.9</v>
      </c>
    </row>
    <row r="271" spans="1:43" ht="15" customHeight="1">
      <c r="A271" s="45" t="s">
        <v>2580</v>
      </c>
      <c r="B271" s="25" t="s">
        <v>2581</v>
      </c>
      <c r="C271" s="25" t="s">
        <v>635</v>
      </c>
      <c r="D271" s="25" t="s">
        <v>2063</v>
      </c>
      <c r="E271" s="28" t="s">
        <v>2031</v>
      </c>
      <c r="F271" s="28"/>
      <c r="G271" s="25" t="s">
        <v>2032</v>
      </c>
      <c r="H271" s="25" t="s">
        <v>2033</v>
      </c>
      <c r="I271" s="48">
        <v>0.75</v>
      </c>
      <c r="J271" s="18">
        <v>393</v>
      </c>
      <c r="K271" s="48"/>
      <c r="L271" s="18"/>
      <c r="M271" s="18"/>
      <c r="N271" s="48">
        <v>-0.84</v>
      </c>
      <c r="O271" s="18">
        <v>-440.16</v>
      </c>
      <c r="P271" s="48"/>
      <c r="Q271" s="18"/>
      <c r="R271" s="18"/>
      <c r="S271" s="48"/>
      <c r="T271" s="18"/>
      <c r="U271" s="18"/>
      <c r="V271" s="48">
        <v>0.15</v>
      </c>
      <c r="W271" s="18">
        <v>78.599999999999994</v>
      </c>
      <c r="X271" s="18">
        <v>0</v>
      </c>
      <c r="Y271" s="48"/>
      <c r="Z271" s="18"/>
      <c r="AA271" s="18"/>
      <c r="AB271" s="48"/>
      <c r="AC271" s="18"/>
      <c r="AD271" s="18"/>
      <c r="AE271" s="48"/>
      <c r="AF271" s="18"/>
      <c r="AG271" s="18"/>
      <c r="AH271" s="48"/>
      <c r="AI271" s="18"/>
      <c r="AJ271" s="18"/>
      <c r="AK271" s="48"/>
      <c r="AL271" s="18"/>
      <c r="AM271" s="48"/>
      <c r="AN271" s="18"/>
      <c r="AO271" s="18"/>
      <c r="AP271" s="48">
        <v>0.06</v>
      </c>
      <c r="AQ271" s="18">
        <v>31.44</v>
      </c>
    </row>
    <row r="272" spans="1:43" ht="15" customHeight="1">
      <c r="A272" s="45" t="s">
        <v>2582</v>
      </c>
      <c r="B272" s="25" t="s">
        <v>2583</v>
      </c>
      <c r="C272" s="25" t="s">
        <v>24</v>
      </c>
      <c r="D272" s="25" t="s">
        <v>2054</v>
      </c>
      <c r="E272" s="28" t="s">
        <v>2041</v>
      </c>
      <c r="F272" s="28"/>
      <c r="G272" s="25" t="s">
        <v>2032</v>
      </c>
      <c r="H272" s="25" t="s">
        <v>2042</v>
      </c>
      <c r="I272" s="48">
        <v>275</v>
      </c>
      <c r="J272" s="18">
        <v>3093.75</v>
      </c>
      <c r="K272" s="48"/>
      <c r="L272" s="18"/>
      <c r="M272" s="18"/>
      <c r="N272" s="48">
        <v>-94</v>
      </c>
      <c r="O272" s="18">
        <v>-1057.5</v>
      </c>
      <c r="P272" s="48"/>
      <c r="Q272" s="18"/>
      <c r="R272" s="18"/>
      <c r="S272" s="48">
        <v>-14</v>
      </c>
      <c r="T272" s="18">
        <v>-157.5</v>
      </c>
      <c r="U272" s="18">
        <v>0</v>
      </c>
      <c r="V272" s="48">
        <v>7</v>
      </c>
      <c r="W272" s="18">
        <v>78.75</v>
      </c>
      <c r="X272" s="18">
        <v>0</v>
      </c>
      <c r="Y272" s="48"/>
      <c r="Z272" s="18"/>
      <c r="AA272" s="18"/>
      <c r="AB272" s="48"/>
      <c r="AC272" s="18"/>
      <c r="AD272" s="18"/>
      <c r="AE272" s="48"/>
      <c r="AF272" s="18"/>
      <c r="AG272" s="18"/>
      <c r="AH272" s="48"/>
      <c r="AI272" s="18"/>
      <c r="AJ272" s="18"/>
      <c r="AK272" s="48"/>
      <c r="AL272" s="18"/>
      <c r="AM272" s="48"/>
      <c r="AN272" s="18"/>
      <c r="AO272" s="18"/>
      <c r="AP272" s="48">
        <v>174</v>
      </c>
      <c r="AQ272" s="18">
        <v>1957.5</v>
      </c>
    </row>
    <row r="273" spans="1:43" ht="15" customHeight="1">
      <c r="A273" s="45" t="s">
        <v>2584</v>
      </c>
      <c r="B273" s="25" t="s">
        <v>2585</v>
      </c>
      <c r="C273" s="25" t="s">
        <v>635</v>
      </c>
      <c r="D273" s="25" t="s">
        <v>2049</v>
      </c>
      <c r="E273" s="28" t="s">
        <v>2031</v>
      </c>
      <c r="F273" s="28"/>
      <c r="G273" s="25" t="s">
        <v>2032</v>
      </c>
      <c r="H273" s="25" t="s">
        <v>2033</v>
      </c>
      <c r="I273" s="48">
        <v>0.69499999999999995</v>
      </c>
      <c r="J273" s="18">
        <v>91.34</v>
      </c>
      <c r="K273" s="48"/>
      <c r="L273" s="18"/>
      <c r="M273" s="18"/>
      <c r="N273" s="48">
        <v>-0.86</v>
      </c>
      <c r="O273" s="18">
        <v>-113.03</v>
      </c>
      <c r="P273" s="48"/>
      <c r="Q273" s="18"/>
      <c r="R273" s="18"/>
      <c r="S273" s="48"/>
      <c r="T273" s="18"/>
      <c r="U273" s="18"/>
      <c r="V273" s="48">
        <v>0.65500000000000003</v>
      </c>
      <c r="W273" s="18">
        <v>86.09</v>
      </c>
      <c r="X273" s="18">
        <v>0</v>
      </c>
      <c r="Y273" s="48"/>
      <c r="Z273" s="18"/>
      <c r="AA273" s="18"/>
      <c r="AB273" s="48"/>
      <c r="AC273" s="18"/>
      <c r="AD273" s="18"/>
      <c r="AE273" s="48"/>
      <c r="AF273" s="18"/>
      <c r="AG273" s="18"/>
      <c r="AH273" s="48"/>
      <c r="AI273" s="18"/>
      <c r="AJ273" s="18"/>
      <c r="AK273" s="48"/>
      <c r="AL273" s="18"/>
      <c r="AM273" s="48"/>
      <c r="AN273" s="18"/>
      <c r="AO273" s="18"/>
      <c r="AP273" s="48">
        <v>0.49</v>
      </c>
      <c r="AQ273" s="18">
        <v>64.400000000000006</v>
      </c>
    </row>
    <row r="274" spans="1:43" ht="15" customHeight="1">
      <c r="A274" s="45" t="s">
        <v>2586</v>
      </c>
      <c r="B274" s="25" t="s">
        <v>2587</v>
      </c>
      <c r="C274" s="25" t="s">
        <v>24</v>
      </c>
      <c r="D274" s="25" t="s">
        <v>2052</v>
      </c>
      <c r="E274" s="28" t="s">
        <v>2041</v>
      </c>
      <c r="F274" s="28"/>
      <c r="G274" s="25" t="s">
        <v>2032</v>
      </c>
      <c r="H274" s="25" t="s">
        <v>2033</v>
      </c>
      <c r="I274" s="48">
        <v>0</v>
      </c>
      <c r="J274" s="18">
        <v>0</v>
      </c>
      <c r="K274" s="48"/>
      <c r="L274" s="18"/>
      <c r="M274" s="18"/>
      <c r="N274" s="48">
        <v>-1.1399999999999999</v>
      </c>
      <c r="O274" s="18">
        <v>-58.18</v>
      </c>
      <c r="P274" s="48">
        <v>-0.45</v>
      </c>
      <c r="Q274" s="18">
        <v>-22.96</v>
      </c>
      <c r="R274" s="18">
        <v>0</v>
      </c>
      <c r="S274" s="48">
        <v>-0.1</v>
      </c>
      <c r="T274" s="18">
        <v>-5.1100000000000003</v>
      </c>
      <c r="U274" s="18">
        <v>0</v>
      </c>
      <c r="V274" s="48">
        <v>1.69</v>
      </c>
      <c r="W274" s="18">
        <v>86.25</v>
      </c>
      <c r="X274" s="18">
        <v>0</v>
      </c>
      <c r="Y274" s="48"/>
      <c r="Z274" s="18"/>
      <c r="AA274" s="18"/>
      <c r="AB274" s="48"/>
      <c r="AC274" s="18"/>
      <c r="AD274" s="18"/>
      <c r="AE274" s="48"/>
      <c r="AF274" s="18"/>
      <c r="AG274" s="18"/>
      <c r="AH274" s="48"/>
      <c r="AI274" s="18"/>
      <c r="AJ274" s="18"/>
      <c r="AK274" s="48"/>
      <c r="AL274" s="18"/>
      <c r="AM274" s="48"/>
      <c r="AN274" s="18"/>
      <c r="AO274" s="18"/>
      <c r="AP274" s="48">
        <v>0</v>
      </c>
      <c r="AQ274" s="18">
        <v>0</v>
      </c>
    </row>
    <row r="275" spans="1:43" ht="15" customHeight="1">
      <c r="A275" s="45" t="s">
        <v>2588</v>
      </c>
      <c r="B275" s="25" t="s">
        <v>2589</v>
      </c>
      <c r="C275" s="25" t="s">
        <v>635</v>
      </c>
      <c r="D275" s="25" t="s">
        <v>2059</v>
      </c>
      <c r="E275" s="28" t="s">
        <v>2031</v>
      </c>
      <c r="F275" s="28"/>
      <c r="G275" s="25" t="s">
        <v>2032</v>
      </c>
      <c r="H275" s="25" t="s">
        <v>2033</v>
      </c>
      <c r="I275" s="48">
        <v>0.56200000000000006</v>
      </c>
      <c r="J275" s="18">
        <v>108.55</v>
      </c>
      <c r="K275" s="48">
        <v>1.4</v>
      </c>
      <c r="L275" s="18">
        <v>270.39999999999998</v>
      </c>
      <c r="M275" s="18">
        <v>13.52</v>
      </c>
      <c r="N275" s="48">
        <v>-1.5</v>
      </c>
      <c r="O275" s="18">
        <v>-289.72000000000003</v>
      </c>
      <c r="P275" s="48"/>
      <c r="Q275" s="18"/>
      <c r="R275" s="18"/>
      <c r="S275" s="48"/>
      <c r="T275" s="18"/>
      <c r="U275" s="18"/>
      <c r="V275" s="48">
        <v>0.44800000000000001</v>
      </c>
      <c r="W275" s="18">
        <v>86.53</v>
      </c>
      <c r="X275" s="18">
        <v>0</v>
      </c>
      <c r="Y275" s="48"/>
      <c r="Z275" s="18"/>
      <c r="AA275" s="18"/>
      <c r="AB275" s="48"/>
      <c r="AC275" s="18"/>
      <c r="AD275" s="18"/>
      <c r="AE275" s="48"/>
      <c r="AF275" s="18"/>
      <c r="AG275" s="18"/>
      <c r="AH275" s="48"/>
      <c r="AI275" s="18"/>
      <c r="AJ275" s="18"/>
      <c r="AK275" s="48"/>
      <c r="AL275" s="18"/>
      <c r="AM275" s="48"/>
      <c r="AN275" s="18"/>
      <c r="AO275" s="18"/>
      <c r="AP275" s="48">
        <v>0.91</v>
      </c>
      <c r="AQ275" s="18">
        <v>175.76</v>
      </c>
    </row>
    <row r="276" spans="1:43" ht="15" customHeight="1">
      <c r="A276" s="45" t="s">
        <v>2590</v>
      </c>
      <c r="B276" s="25" t="s">
        <v>2591</v>
      </c>
      <c r="C276" s="25" t="s">
        <v>24</v>
      </c>
      <c r="D276" s="25" t="s">
        <v>2054</v>
      </c>
      <c r="E276" s="28" t="s">
        <v>2041</v>
      </c>
      <c r="F276" s="28"/>
      <c r="G276" s="25" t="s">
        <v>2032</v>
      </c>
      <c r="H276" s="25" t="s">
        <v>2042</v>
      </c>
      <c r="I276" s="48">
        <v>93</v>
      </c>
      <c r="J276" s="18">
        <v>111.6</v>
      </c>
      <c r="K276" s="48">
        <v>192</v>
      </c>
      <c r="L276" s="18">
        <v>230.4</v>
      </c>
      <c r="M276" s="18">
        <v>11.52</v>
      </c>
      <c r="N276" s="48">
        <v>-274</v>
      </c>
      <c r="O276" s="18">
        <v>-328.8</v>
      </c>
      <c r="P276" s="48">
        <v>-12</v>
      </c>
      <c r="Q276" s="18">
        <v>-14.4</v>
      </c>
      <c r="R276" s="18">
        <v>0</v>
      </c>
      <c r="S276" s="48">
        <v>-16.2</v>
      </c>
      <c r="T276" s="18">
        <v>-19.440000000000001</v>
      </c>
      <c r="U276" s="18">
        <v>0</v>
      </c>
      <c r="V276" s="48">
        <v>76.2</v>
      </c>
      <c r="W276" s="18">
        <v>91.44</v>
      </c>
      <c r="X276" s="18">
        <v>0</v>
      </c>
      <c r="Y276" s="48"/>
      <c r="Z276" s="18"/>
      <c r="AA276" s="18"/>
      <c r="AB276" s="48"/>
      <c r="AC276" s="18"/>
      <c r="AD276" s="18"/>
      <c r="AE276" s="48"/>
      <c r="AF276" s="18"/>
      <c r="AG276" s="18"/>
      <c r="AH276" s="48"/>
      <c r="AI276" s="18"/>
      <c r="AJ276" s="18"/>
      <c r="AK276" s="48"/>
      <c r="AL276" s="18"/>
      <c r="AM276" s="48"/>
      <c r="AN276" s="18"/>
      <c r="AO276" s="18"/>
      <c r="AP276" s="48">
        <v>59</v>
      </c>
      <c r="AQ276" s="18">
        <v>70.8</v>
      </c>
    </row>
    <row r="277" spans="1:43" ht="15" customHeight="1">
      <c r="A277" s="45" t="s">
        <v>2592</v>
      </c>
      <c r="B277" s="25" t="s">
        <v>2593</v>
      </c>
      <c r="C277" s="25" t="s">
        <v>635</v>
      </c>
      <c r="D277" s="25" t="s">
        <v>2067</v>
      </c>
      <c r="E277" s="28" t="s">
        <v>2031</v>
      </c>
      <c r="F277" s="28"/>
      <c r="G277" s="25" t="s">
        <v>2032</v>
      </c>
      <c r="H277" s="25" t="s">
        <v>2033</v>
      </c>
      <c r="I277" s="48">
        <v>1</v>
      </c>
      <c r="J277" s="18">
        <v>385.28</v>
      </c>
      <c r="K277" s="48">
        <v>0.75</v>
      </c>
      <c r="L277" s="18">
        <v>390.48</v>
      </c>
      <c r="M277" s="18">
        <v>19.52</v>
      </c>
      <c r="N277" s="48">
        <v>-0.84</v>
      </c>
      <c r="O277" s="18">
        <v>-323.64</v>
      </c>
      <c r="P277" s="48"/>
      <c r="Q277" s="18"/>
      <c r="R277" s="18"/>
      <c r="S277" s="48"/>
      <c r="T277" s="18"/>
      <c r="U277" s="18"/>
      <c r="V277" s="48">
        <v>0.19</v>
      </c>
      <c r="W277" s="18">
        <v>94.4</v>
      </c>
      <c r="X277" s="18">
        <v>0</v>
      </c>
      <c r="Y277" s="48"/>
      <c r="Z277" s="18"/>
      <c r="AA277" s="18"/>
      <c r="AB277" s="48"/>
      <c r="AC277" s="18"/>
      <c r="AD277" s="18"/>
      <c r="AE277" s="48"/>
      <c r="AF277" s="18"/>
      <c r="AG277" s="18"/>
      <c r="AH277" s="48"/>
      <c r="AI277" s="18"/>
      <c r="AJ277" s="18"/>
      <c r="AK277" s="48"/>
      <c r="AL277" s="18"/>
      <c r="AM277" s="48"/>
      <c r="AN277" s="18"/>
      <c r="AO277" s="18"/>
      <c r="AP277" s="48">
        <v>1.1000000000000001</v>
      </c>
      <c r="AQ277" s="18">
        <v>546.52</v>
      </c>
    </row>
    <row r="278" spans="1:43" ht="15" customHeight="1">
      <c r="A278" s="45" t="s">
        <v>2594</v>
      </c>
      <c r="B278" s="25" t="s">
        <v>2595</v>
      </c>
      <c r="C278" s="25" t="s">
        <v>24</v>
      </c>
      <c r="D278" s="25" t="s">
        <v>2037</v>
      </c>
      <c r="E278" s="28" t="s">
        <v>2041</v>
      </c>
      <c r="F278" s="28"/>
      <c r="G278" s="25" t="s">
        <v>2032</v>
      </c>
      <c r="H278" s="25" t="s">
        <v>2033</v>
      </c>
      <c r="I278" s="48">
        <v>21</v>
      </c>
      <c r="J278" s="18">
        <v>245.49</v>
      </c>
      <c r="K278" s="48">
        <v>66</v>
      </c>
      <c r="L278" s="18">
        <v>805.21</v>
      </c>
      <c r="M278" s="18">
        <v>40.25</v>
      </c>
      <c r="N278" s="48">
        <v>-43.63</v>
      </c>
      <c r="O278" s="18">
        <v>-524.13</v>
      </c>
      <c r="P278" s="48"/>
      <c r="Q278" s="18"/>
      <c r="R278" s="18"/>
      <c r="S278" s="48">
        <v>-27.76</v>
      </c>
      <c r="T278" s="18">
        <v>-334.51</v>
      </c>
      <c r="U278" s="18">
        <v>0</v>
      </c>
      <c r="V278" s="48">
        <v>8.39</v>
      </c>
      <c r="W278" s="18">
        <v>103.23</v>
      </c>
      <c r="X278" s="18">
        <v>0</v>
      </c>
      <c r="Y278" s="48"/>
      <c r="Z278" s="18"/>
      <c r="AA278" s="18"/>
      <c r="AB278" s="48"/>
      <c r="AC278" s="18"/>
      <c r="AD278" s="18"/>
      <c r="AE278" s="48"/>
      <c r="AF278" s="18"/>
      <c r="AG278" s="18"/>
      <c r="AH278" s="48"/>
      <c r="AI278" s="18"/>
      <c r="AJ278" s="18"/>
      <c r="AK278" s="48"/>
      <c r="AL278" s="18"/>
      <c r="AM278" s="48"/>
      <c r="AN278" s="18"/>
      <c r="AO278" s="18"/>
      <c r="AP278" s="48">
        <v>24</v>
      </c>
      <c r="AQ278" s="18">
        <v>295.29000000000002</v>
      </c>
    </row>
    <row r="279" spans="1:43" ht="15" customHeight="1">
      <c r="A279" s="45" t="s">
        <v>2596</v>
      </c>
      <c r="B279" s="25" t="s">
        <v>2597</v>
      </c>
      <c r="C279" s="25" t="s">
        <v>2045</v>
      </c>
      <c r="D279" s="25" t="s">
        <v>2034</v>
      </c>
      <c r="E279" s="28" t="s">
        <v>2041</v>
      </c>
      <c r="F279" s="28"/>
      <c r="G279" s="25" t="s">
        <v>2032</v>
      </c>
      <c r="H279" s="25" t="s">
        <v>2053</v>
      </c>
      <c r="I279" s="48">
        <v>0</v>
      </c>
      <c r="J279" s="18">
        <v>0</v>
      </c>
      <c r="K279" s="48">
        <v>137.30000000000001</v>
      </c>
      <c r="L279" s="18">
        <v>627.54999999999995</v>
      </c>
      <c r="M279" s="18">
        <v>31.37</v>
      </c>
      <c r="N279" s="48">
        <v>-148.65</v>
      </c>
      <c r="O279" s="18">
        <v>-543.83000000000004</v>
      </c>
      <c r="P279" s="48"/>
      <c r="Q279" s="18"/>
      <c r="R279" s="18"/>
      <c r="S279" s="48">
        <v>-19.05</v>
      </c>
      <c r="T279" s="18">
        <v>-168.55</v>
      </c>
      <c r="U279" s="18">
        <v>0</v>
      </c>
      <c r="V279" s="48">
        <v>37.4</v>
      </c>
      <c r="W279" s="18">
        <v>104.36</v>
      </c>
      <c r="X279" s="18">
        <v>0</v>
      </c>
      <c r="Y279" s="48"/>
      <c r="Z279" s="18"/>
      <c r="AA279" s="18"/>
      <c r="AB279" s="48"/>
      <c r="AC279" s="18"/>
      <c r="AD279" s="18"/>
      <c r="AE279" s="48"/>
      <c r="AF279" s="18"/>
      <c r="AG279" s="18"/>
      <c r="AH279" s="48"/>
      <c r="AI279" s="18"/>
      <c r="AJ279" s="18"/>
      <c r="AK279" s="48"/>
      <c r="AL279" s="18"/>
      <c r="AM279" s="48"/>
      <c r="AN279" s="18"/>
      <c r="AO279" s="18"/>
      <c r="AP279" s="48">
        <v>7</v>
      </c>
      <c r="AQ279" s="18">
        <v>19.53</v>
      </c>
    </row>
    <row r="280" spans="1:43" ht="15" customHeight="1">
      <c r="A280" s="45" t="s">
        <v>2598</v>
      </c>
      <c r="B280" s="25" t="s">
        <v>2599</v>
      </c>
      <c r="C280" s="25" t="s">
        <v>24</v>
      </c>
      <c r="D280" s="25" t="s">
        <v>2054</v>
      </c>
      <c r="E280" s="28" t="s">
        <v>2041</v>
      </c>
      <c r="F280" s="28"/>
      <c r="G280" s="25" t="s">
        <v>2032</v>
      </c>
      <c r="H280" s="25" t="s">
        <v>2042</v>
      </c>
      <c r="I280" s="48">
        <v>388</v>
      </c>
      <c r="J280" s="18">
        <v>4203.34</v>
      </c>
      <c r="K280" s="48"/>
      <c r="L280" s="18"/>
      <c r="M280" s="18"/>
      <c r="N280" s="48">
        <v>-382</v>
      </c>
      <c r="O280" s="18">
        <v>-4138.3500000000004</v>
      </c>
      <c r="P280" s="48">
        <v>-2</v>
      </c>
      <c r="Q280" s="18">
        <v>-21.67</v>
      </c>
      <c r="R280" s="18">
        <v>0</v>
      </c>
      <c r="S280" s="48">
        <v>-14</v>
      </c>
      <c r="T280" s="18">
        <v>-151.65</v>
      </c>
      <c r="U280" s="18">
        <v>0</v>
      </c>
      <c r="V280" s="48">
        <v>10</v>
      </c>
      <c r="W280" s="18">
        <v>108.33</v>
      </c>
      <c r="X280" s="18">
        <v>0</v>
      </c>
      <c r="Y280" s="48"/>
      <c r="Z280" s="18"/>
      <c r="AA280" s="18"/>
      <c r="AB280" s="48"/>
      <c r="AC280" s="18"/>
      <c r="AD280" s="18"/>
      <c r="AE280" s="48"/>
      <c r="AF280" s="18"/>
      <c r="AG280" s="18"/>
      <c r="AH280" s="48"/>
      <c r="AI280" s="18"/>
      <c r="AJ280" s="18"/>
      <c r="AK280" s="48"/>
      <c r="AL280" s="18"/>
      <c r="AM280" s="48"/>
      <c r="AN280" s="18"/>
      <c r="AO280" s="18"/>
      <c r="AP280" s="48">
        <v>0</v>
      </c>
      <c r="AQ280" s="18">
        <v>0</v>
      </c>
    </row>
    <row r="281" spans="1:43" ht="15" customHeight="1">
      <c r="A281" s="45" t="s">
        <v>2600</v>
      </c>
      <c r="B281" s="25" t="s">
        <v>2601</v>
      </c>
      <c r="C281" s="25" t="s">
        <v>635</v>
      </c>
      <c r="D281" s="25" t="s">
        <v>1314</v>
      </c>
      <c r="E281" s="28" t="s">
        <v>2031</v>
      </c>
      <c r="F281" s="28"/>
      <c r="G281" s="25" t="s">
        <v>2032</v>
      </c>
      <c r="H281" s="25" t="s">
        <v>2033</v>
      </c>
      <c r="I281" s="48">
        <v>4.5</v>
      </c>
      <c r="J281" s="18">
        <v>304.23</v>
      </c>
      <c r="K281" s="48">
        <v>14.25</v>
      </c>
      <c r="L281" s="18">
        <v>936</v>
      </c>
      <c r="M281" s="18">
        <v>46.8</v>
      </c>
      <c r="N281" s="48">
        <v>-15.26</v>
      </c>
      <c r="O281" s="18">
        <v>-1030.19</v>
      </c>
      <c r="P281" s="48"/>
      <c r="Q281" s="18"/>
      <c r="R281" s="18"/>
      <c r="S281" s="48">
        <v>-0.15</v>
      </c>
      <c r="T281" s="18">
        <v>-10.4</v>
      </c>
      <c r="U281" s="18">
        <v>0</v>
      </c>
      <c r="V281" s="48">
        <v>1.91</v>
      </c>
      <c r="W281" s="18">
        <v>114.17</v>
      </c>
      <c r="X281" s="18">
        <v>0</v>
      </c>
      <c r="Y281" s="48"/>
      <c r="Z281" s="18"/>
      <c r="AA281" s="18"/>
      <c r="AB281" s="48"/>
      <c r="AC281" s="18"/>
      <c r="AD281" s="18"/>
      <c r="AE281" s="48"/>
      <c r="AF281" s="18"/>
      <c r="AG281" s="18"/>
      <c r="AH281" s="48"/>
      <c r="AI281" s="18"/>
      <c r="AJ281" s="18"/>
      <c r="AK281" s="48"/>
      <c r="AL281" s="18"/>
      <c r="AM281" s="48"/>
      <c r="AN281" s="18"/>
      <c r="AO281" s="18"/>
      <c r="AP281" s="48">
        <v>5.25</v>
      </c>
      <c r="AQ281" s="18">
        <v>313.81</v>
      </c>
    </row>
    <row r="282" spans="1:43" ht="15" customHeight="1">
      <c r="A282" s="45" t="s">
        <v>2602</v>
      </c>
      <c r="B282" s="25" t="s">
        <v>2603</v>
      </c>
      <c r="C282" s="25" t="s">
        <v>635</v>
      </c>
      <c r="D282" s="25" t="s">
        <v>2059</v>
      </c>
      <c r="E282" s="28" t="s">
        <v>2031</v>
      </c>
      <c r="F282" s="28"/>
      <c r="G282" s="25" t="s">
        <v>2032</v>
      </c>
      <c r="H282" s="25" t="s">
        <v>2033</v>
      </c>
      <c r="I282" s="48">
        <v>0.35</v>
      </c>
      <c r="J282" s="18">
        <v>151.5</v>
      </c>
      <c r="K282" s="48">
        <v>3.5</v>
      </c>
      <c r="L282" s="18">
        <v>1269.1500000000001</v>
      </c>
      <c r="M282" s="18">
        <v>63.46</v>
      </c>
      <c r="N282" s="48">
        <v>-1.5</v>
      </c>
      <c r="O282" s="18">
        <v>-553.5</v>
      </c>
      <c r="P282" s="48"/>
      <c r="Q282" s="18"/>
      <c r="R282" s="18"/>
      <c r="S282" s="48"/>
      <c r="T282" s="18"/>
      <c r="U282" s="18"/>
      <c r="V282" s="48">
        <v>0.31</v>
      </c>
      <c r="W282" s="18">
        <v>114.39</v>
      </c>
      <c r="X282" s="18">
        <v>0</v>
      </c>
      <c r="Y282" s="48"/>
      <c r="Z282" s="18"/>
      <c r="AA282" s="18"/>
      <c r="AB282" s="48"/>
      <c r="AC282" s="18"/>
      <c r="AD282" s="18"/>
      <c r="AE282" s="48"/>
      <c r="AF282" s="18"/>
      <c r="AG282" s="18"/>
      <c r="AH282" s="48"/>
      <c r="AI282" s="18"/>
      <c r="AJ282" s="18"/>
      <c r="AK282" s="48"/>
      <c r="AL282" s="18"/>
      <c r="AM282" s="48"/>
      <c r="AN282" s="18"/>
      <c r="AO282" s="18"/>
      <c r="AP282" s="48">
        <v>2.66</v>
      </c>
      <c r="AQ282" s="18">
        <v>981.54</v>
      </c>
    </row>
    <row r="283" spans="1:43" ht="15" customHeight="1">
      <c r="A283" s="45" t="s">
        <v>2604</v>
      </c>
      <c r="B283" s="25" t="s">
        <v>2605</v>
      </c>
      <c r="C283" s="25" t="s">
        <v>18</v>
      </c>
      <c r="D283" s="25" t="s">
        <v>2034</v>
      </c>
      <c r="E283" s="28" t="s">
        <v>2047</v>
      </c>
      <c r="F283" s="28"/>
      <c r="G283" s="25" t="s">
        <v>2048</v>
      </c>
      <c r="H283" s="25" t="s">
        <v>2053</v>
      </c>
      <c r="I283" s="48">
        <v>0</v>
      </c>
      <c r="J283" s="18">
        <v>0</v>
      </c>
      <c r="K283" s="48">
        <v>10</v>
      </c>
      <c r="L283" s="18">
        <v>58</v>
      </c>
      <c r="M283" s="18">
        <v>2.9</v>
      </c>
      <c r="N283" s="48">
        <v>-7.915714285</v>
      </c>
      <c r="O283" s="18">
        <v>-45.92</v>
      </c>
      <c r="P283" s="48"/>
      <c r="Q283" s="18"/>
      <c r="R283" s="18"/>
      <c r="S283" s="48">
        <v>-15.080142857</v>
      </c>
      <c r="T283" s="18">
        <v>-87.46</v>
      </c>
      <c r="U283" s="18">
        <v>0</v>
      </c>
      <c r="V283" s="48">
        <v>19.995857141999998</v>
      </c>
      <c r="W283" s="18">
        <v>115.98</v>
      </c>
      <c r="X283" s="18">
        <v>0</v>
      </c>
      <c r="Y283" s="48"/>
      <c r="Z283" s="18"/>
      <c r="AA283" s="18"/>
      <c r="AB283" s="48"/>
      <c r="AC283" s="18"/>
      <c r="AD283" s="18"/>
      <c r="AE283" s="48"/>
      <c r="AF283" s="18"/>
      <c r="AG283" s="18"/>
      <c r="AH283" s="48"/>
      <c r="AI283" s="18"/>
      <c r="AJ283" s="18"/>
      <c r="AK283" s="48"/>
      <c r="AL283" s="18"/>
      <c r="AM283" s="48"/>
      <c r="AN283" s="18"/>
      <c r="AO283" s="18"/>
      <c r="AP283" s="48">
        <v>7</v>
      </c>
      <c r="AQ283" s="18">
        <v>40.6</v>
      </c>
    </row>
    <row r="284" spans="1:43" ht="15" customHeight="1">
      <c r="A284" s="45" t="s">
        <v>2606</v>
      </c>
      <c r="B284" s="25" t="s">
        <v>2607</v>
      </c>
      <c r="C284" s="25" t="s">
        <v>24</v>
      </c>
      <c r="D284" s="25" t="s">
        <v>2037</v>
      </c>
      <c r="E284" s="28" t="s">
        <v>2041</v>
      </c>
      <c r="F284" s="28"/>
      <c r="G284" s="25" t="s">
        <v>2032</v>
      </c>
      <c r="H284" s="25" t="s">
        <v>2053</v>
      </c>
      <c r="I284" s="48">
        <v>0</v>
      </c>
      <c r="J284" s="18">
        <v>0</v>
      </c>
      <c r="K284" s="48"/>
      <c r="L284" s="18"/>
      <c r="M284" s="18"/>
      <c r="N284" s="48">
        <v>-0.2</v>
      </c>
      <c r="O284" s="18">
        <v>-17.670000000000002</v>
      </c>
      <c r="P284" s="48"/>
      <c r="Q284" s="18"/>
      <c r="R284" s="18"/>
      <c r="S284" s="48">
        <v>-3.2000000000000001E-2</v>
      </c>
      <c r="T284" s="18">
        <v>-2.82</v>
      </c>
      <c r="U284" s="18">
        <v>0</v>
      </c>
      <c r="V284" s="48">
        <v>1.3819999999999999</v>
      </c>
      <c r="W284" s="18">
        <v>122.03</v>
      </c>
      <c r="X284" s="18">
        <v>0</v>
      </c>
      <c r="Y284" s="48"/>
      <c r="Z284" s="18"/>
      <c r="AA284" s="18"/>
      <c r="AB284" s="48"/>
      <c r="AC284" s="18"/>
      <c r="AD284" s="18"/>
      <c r="AE284" s="48"/>
      <c r="AF284" s="18"/>
      <c r="AG284" s="18"/>
      <c r="AH284" s="48"/>
      <c r="AI284" s="18"/>
      <c r="AJ284" s="18"/>
      <c r="AK284" s="48"/>
      <c r="AL284" s="18"/>
      <c r="AM284" s="48"/>
      <c r="AN284" s="18"/>
      <c r="AO284" s="18"/>
      <c r="AP284" s="48">
        <v>1.1499999999999999</v>
      </c>
      <c r="AQ284" s="18">
        <v>101.54</v>
      </c>
    </row>
    <row r="285" spans="1:43" ht="15" customHeight="1">
      <c r="A285" s="45" t="s">
        <v>2608</v>
      </c>
      <c r="B285" s="25" t="s">
        <v>2609</v>
      </c>
      <c r="C285" s="25" t="s">
        <v>24</v>
      </c>
      <c r="D285" s="25" t="s">
        <v>2040</v>
      </c>
      <c r="E285" s="28" t="s">
        <v>2041</v>
      </c>
      <c r="F285" s="28"/>
      <c r="G285" s="25" t="s">
        <v>2032</v>
      </c>
      <c r="H285" s="25" t="s">
        <v>2033</v>
      </c>
      <c r="I285" s="48">
        <v>0.21</v>
      </c>
      <c r="J285" s="18">
        <v>31.5</v>
      </c>
      <c r="K285" s="48"/>
      <c r="L285" s="18"/>
      <c r="M285" s="18"/>
      <c r="N285" s="48">
        <v>-0.39</v>
      </c>
      <c r="O285" s="18">
        <v>-58.5</v>
      </c>
      <c r="P285" s="48"/>
      <c r="Q285" s="18"/>
      <c r="R285" s="18"/>
      <c r="S285" s="48"/>
      <c r="T285" s="18"/>
      <c r="U285" s="18"/>
      <c r="V285" s="48">
        <v>0.88</v>
      </c>
      <c r="W285" s="18">
        <v>132</v>
      </c>
      <c r="X285" s="18">
        <v>0</v>
      </c>
      <c r="Y285" s="48"/>
      <c r="Z285" s="18"/>
      <c r="AA285" s="18"/>
      <c r="AB285" s="48"/>
      <c r="AC285" s="18"/>
      <c r="AD285" s="18"/>
      <c r="AE285" s="48"/>
      <c r="AF285" s="18"/>
      <c r="AG285" s="18"/>
      <c r="AH285" s="48"/>
      <c r="AI285" s="18"/>
      <c r="AJ285" s="18"/>
      <c r="AK285" s="48"/>
      <c r="AL285" s="18"/>
      <c r="AM285" s="48"/>
      <c r="AN285" s="18"/>
      <c r="AO285" s="18"/>
      <c r="AP285" s="48">
        <v>0.7</v>
      </c>
      <c r="AQ285" s="18">
        <v>105</v>
      </c>
    </row>
    <row r="286" spans="1:43" ht="15" customHeight="1">
      <c r="A286" s="45" t="s">
        <v>2610</v>
      </c>
      <c r="B286" s="25" t="s">
        <v>2611</v>
      </c>
      <c r="C286" s="25" t="s">
        <v>24</v>
      </c>
      <c r="D286" s="25" t="s">
        <v>2052</v>
      </c>
      <c r="E286" s="28" t="s">
        <v>2041</v>
      </c>
      <c r="F286" s="28"/>
      <c r="G286" s="25" t="s">
        <v>2032</v>
      </c>
      <c r="H286" s="25" t="s">
        <v>2033</v>
      </c>
      <c r="I286" s="48">
        <v>5</v>
      </c>
      <c r="J286" s="18">
        <v>131.25</v>
      </c>
      <c r="K286" s="48"/>
      <c r="L286" s="18"/>
      <c r="M286" s="18"/>
      <c r="N286" s="48">
        <v>-6</v>
      </c>
      <c r="O286" s="18">
        <v>-157.5</v>
      </c>
      <c r="P286" s="48"/>
      <c r="Q286" s="18"/>
      <c r="R286" s="18"/>
      <c r="S286" s="48">
        <v>-1.4</v>
      </c>
      <c r="T286" s="18">
        <v>-36.75</v>
      </c>
      <c r="U286" s="18">
        <v>0</v>
      </c>
      <c r="V286" s="48">
        <v>5.4</v>
      </c>
      <c r="W286" s="18">
        <v>141.75</v>
      </c>
      <c r="X286" s="18">
        <v>0</v>
      </c>
      <c r="Y286" s="48"/>
      <c r="Z286" s="18"/>
      <c r="AA286" s="18"/>
      <c r="AB286" s="48"/>
      <c r="AC286" s="18"/>
      <c r="AD286" s="18"/>
      <c r="AE286" s="48"/>
      <c r="AF286" s="18"/>
      <c r="AG286" s="18"/>
      <c r="AH286" s="48"/>
      <c r="AI286" s="18"/>
      <c r="AJ286" s="18"/>
      <c r="AK286" s="48"/>
      <c r="AL286" s="18"/>
      <c r="AM286" s="48"/>
      <c r="AN286" s="18"/>
      <c r="AO286" s="18"/>
      <c r="AP286" s="48">
        <v>3</v>
      </c>
      <c r="AQ286" s="18">
        <v>78.75</v>
      </c>
    </row>
    <row r="287" spans="1:43" ht="15" customHeight="1">
      <c r="A287" s="45" t="s">
        <v>2612</v>
      </c>
      <c r="B287" s="25" t="s">
        <v>2613</v>
      </c>
      <c r="C287" s="25" t="s">
        <v>635</v>
      </c>
      <c r="D287" s="25" t="s">
        <v>2049</v>
      </c>
      <c r="E287" s="28" t="s">
        <v>2031</v>
      </c>
      <c r="F287" s="28"/>
      <c r="G287" s="25" t="s">
        <v>2032</v>
      </c>
      <c r="H287" s="25" t="s">
        <v>2033</v>
      </c>
      <c r="I287" s="48">
        <v>0.2</v>
      </c>
      <c r="J287" s="18">
        <v>66.400000000000006</v>
      </c>
      <c r="K287" s="48"/>
      <c r="L287" s="18"/>
      <c r="M287" s="18"/>
      <c r="N287" s="48"/>
      <c r="O287" s="18"/>
      <c r="P287" s="48"/>
      <c r="Q287" s="18"/>
      <c r="R287" s="18"/>
      <c r="S287" s="48"/>
      <c r="T287" s="18"/>
      <c r="U287" s="18"/>
      <c r="V287" s="48">
        <v>0.49</v>
      </c>
      <c r="W287" s="18">
        <v>162.68</v>
      </c>
      <c r="X287" s="18">
        <v>0</v>
      </c>
      <c r="Y287" s="48"/>
      <c r="Z287" s="18"/>
      <c r="AA287" s="18"/>
      <c r="AB287" s="48"/>
      <c r="AC287" s="18"/>
      <c r="AD287" s="18"/>
      <c r="AE287" s="48"/>
      <c r="AF287" s="18"/>
      <c r="AG287" s="18"/>
      <c r="AH287" s="48"/>
      <c r="AI287" s="18"/>
      <c r="AJ287" s="18"/>
      <c r="AK287" s="48"/>
      <c r="AL287" s="18"/>
      <c r="AM287" s="48"/>
      <c r="AN287" s="18"/>
      <c r="AO287" s="18"/>
      <c r="AP287" s="48">
        <v>0.69</v>
      </c>
      <c r="AQ287" s="18">
        <v>229.08</v>
      </c>
    </row>
    <row r="288" spans="1:43" ht="15" customHeight="1">
      <c r="A288" s="45" t="s">
        <v>2614</v>
      </c>
      <c r="B288" s="25" t="s">
        <v>2615</v>
      </c>
      <c r="C288" s="25" t="s">
        <v>635</v>
      </c>
      <c r="D288" s="25" t="s">
        <v>1250</v>
      </c>
      <c r="E288" s="28" t="s">
        <v>2031</v>
      </c>
      <c r="F288" s="28"/>
      <c r="G288" s="25" t="s">
        <v>2032</v>
      </c>
      <c r="H288" s="25" t="s">
        <v>2033</v>
      </c>
      <c r="I288" s="48">
        <v>3</v>
      </c>
      <c r="J288" s="18">
        <v>528</v>
      </c>
      <c r="K288" s="48">
        <v>9</v>
      </c>
      <c r="L288" s="18">
        <v>2090.4</v>
      </c>
      <c r="M288" s="18">
        <v>104.52</v>
      </c>
      <c r="N288" s="48">
        <v>-6</v>
      </c>
      <c r="O288" s="18">
        <v>-1309.2</v>
      </c>
      <c r="P288" s="48"/>
      <c r="Q288" s="18"/>
      <c r="R288" s="18"/>
      <c r="S288" s="48"/>
      <c r="T288" s="18"/>
      <c r="U288" s="18"/>
      <c r="V288" s="48">
        <v>0.75</v>
      </c>
      <c r="W288" s="18">
        <v>163.65</v>
      </c>
      <c r="X288" s="18">
        <v>0</v>
      </c>
      <c r="Y288" s="48"/>
      <c r="Z288" s="18"/>
      <c r="AA288" s="18"/>
      <c r="AB288" s="48"/>
      <c r="AC288" s="18"/>
      <c r="AD288" s="18"/>
      <c r="AE288" s="48"/>
      <c r="AF288" s="18"/>
      <c r="AG288" s="18"/>
      <c r="AH288" s="48"/>
      <c r="AI288" s="18"/>
      <c r="AJ288" s="18"/>
      <c r="AK288" s="48"/>
      <c r="AL288" s="18"/>
      <c r="AM288" s="48"/>
      <c r="AN288" s="18"/>
      <c r="AO288" s="18"/>
      <c r="AP288" s="48">
        <v>6.75</v>
      </c>
      <c r="AQ288" s="18">
        <v>1472.85</v>
      </c>
    </row>
    <row r="289" spans="1:43" ht="15" customHeight="1">
      <c r="A289" s="45" t="s">
        <v>2616</v>
      </c>
      <c r="B289" s="25" t="s">
        <v>2617</v>
      </c>
      <c r="C289" s="25" t="s">
        <v>24</v>
      </c>
      <c r="D289" s="25" t="s">
        <v>2037</v>
      </c>
      <c r="E289" s="28" t="s">
        <v>2041</v>
      </c>
      <c r="F289" s="28"/>
      <c r="G289" s="25" t="s">
        <v>2032</v>
      </c>
      <c r="H289" s="25" t="s">
        <v>2033</v>
      </c>
      <c r="I289" s="48">
        <v>2</v>
      </c>
      <c r="J289" s="18">
        <v>76.8</v>
      </c>
      <c r="K289" s="48"/>
      <c r="L289" s="18"/>
      <c r="M289" s="18"/>
      <c r="N289" s="48">
        <v>-5.1100000000000003</v>
      </c>
      <c r="O289" s="18">
        <v>-196.22</v>
      </c>
      <c r="P289" s="48"/>
      <c r="Q289" s="18"/>
      <c r="R289" s="18"/>
      <c r="S289" s="48">
        <v>-0.2</v>
      </c>
      <c r="T289" s="18">
        <v>-7.68</v>
      </c>
      <c r="U289" s="18">
        <v>0</v>
      </c>
      <c r="V289" s="48">
        <v>4.3099999999999996</v>
      </c>
      <c r="W289" s="18">
        <v>165.5</v>
      </c>
      <c r="X289" s="18">
        <v>0</v>
      </c>
      <c r="Y289" s="48"/>
      <c r="Z289" s="18"/>
      <c r="AA289" s="18"/>
      <c r="AB289" s="48"/>
      <c r="AC289" s="18"/>
      <c r="AD289" s="18"/>
      <c r="AE289" s="48"/>
      <c r="AF289" s="18"/>
      <c r="AG289" s="18"/>
      <c r="AH289" s="48"/>
      <c r="AI289" s="18"/>
      <c r="AJ289" s="18"/>
      <c r="AK289" s="48"/>
      <c r="AL289" s="18"/>
      <c r="AM289" s="48"/>
      <c r="AN289" s="18"/>
      <c r="AO289" s="18"/>
      <c r="AP289" s="48">
        <v>1</v>
      </c>
      <c r="AQ289" s="18">
        <v>38.4</v>
      </c>
    </row>
    <row r="290" spans="1:43" ht="15" customHeight="1">
      <c r="A290" s="45" t="s">
        <v>2618</v>
      </c>
      <c r="B290" s="25" t="s">
        <v>2619</v>
      </c>
      <c r="C290" s="25" t="s">
        <v>24</v>
      </c>
      <c r="D290" s="25" t="s">
        <v>2037</v>
      </c>
      <c r="E290" s="28" t="s">
        <v>2041</v>
      </c>
      <c r="F290" s="28"/>
      <c r="G290" s="25" t="s">
        <v>2032</v>
      </c>
      <c r="H290" s="25" t="s">
        <v>2033</v>
      </c>
      <c r="I290" s="48">
        <v>0</v>
      </c>
      <c r="J290" s="18">
        <v>0</v>
      </c>
      <c r="K290" s="48"/>
      <c r="L290" s="18"/>
      <c r="M290" s="18"/>
      <c r="N290" s="48">
        <v>-1.83</v>
      </c>
      <c r="O290" s="18">
        <v>-147.65</v>
      </c>
      <c r="P290" s="48">
        <v>-0.3</v>
      </c>
      <c r="Q290" s="18">
        <v>-24.2</v>
      </c>
      <c r="R290" s="18">
        <v>0</v>
      </c>
      <c r="S290" s="48">
        <v>-0.16</v>
      </c>
      <c r="T290" s="18">
        <v>-12.91</v>
      </c>
      <c r="U290" s="18">
        <v>0</v>
      </c>
      <c r="V290" s="48">
        <v>2.29</v>
      </c>
      <c r="W290" s="18">
        <v>184.76</v>
      </c>
      <c r="X290" s="18">
        <v>0</v>
      </c>
      <c r="Y290" s="48"/>
      <c r="Z290" s="18"/>
      <c r="AA290" s="18"/>
      <c r="AB290" s="48"/>
      <c r="AC290" s="18"/>
      <c r="AD290" s="18"/>
      <c r="AE290" s="48"/>
      <c r="AF290" s="18"/>
      <c r="AG290" s="18"/>
      <c r="AH290" s="48"/>
      <c r="AI290" s="18"/>
      <c r="AJ290" s="18"/>
      <c r="AK290" s="48"/>
      <c r="AL290" s="18"/>
      <c r="AM290" s="48"/>
      <c r="AN290" s="18"/>
      <c r="AO290" s="18"/>
      <c r="AP290" s="48">
        <v>0</v>
      </c>
      <c r="AQ290" s="18">
        <v>0</v>
      </c>
    </row>
    <row r="291" spans="1:43" ht="15" customHeight="1">
      <c r="A291" s="45" t="s">
        <v>2620</v>
      </c>
      <c r="B291" s="25" t="s">
        <v>2621</v>
      </c>
      <c r="C291" s="25" t="s">
        <v>24</v>
      </c>
      <c r="D291" s="25" t="s">
        <v>2066</v>
      </c>
      <c r="E291" s="28" t="s">
        <v>2041</v>
      </c>
      <c r="F291" s="28"/>
      <c r="G291" s="25" t="s">
        <v>2032</v>
      </c>
      <c r="H291" s="25" t="s">
        <v>2033</v>
      </c>
      <c r="I291" s="48">
        <v>26</v>
      </c>
      <c r="J291" s="18">
        <v>114.92</v>
      </c>
      <c r="K291" s="48">
        <v>200</v>
      </c>
      <c r="L291" s="18">
        <v>922.1</v>
      </c>
      <c r="M291" s="18">
        <v>46.1</v>
      </c>
      <c r="N291" s="48">
        <v>-180.127142859</v>
      </c>
      <c r="O291" s="18">
        <v>-852</v>
      </c>
      <c r="P291" s="48">
        <v>-13.8</v>
      </c>
      <c r="Q291" s="18">
        <v>-69.8</v>
      </c>
      <c r="R291" s="18">
        <v>0</v>
      </c>
      <c r="S291" s="48">
        <v>-55.721428572000001</v>
      </c>
      <c r="T291" s="18">
        <v>-265</v>
      </c>
      <c r="U291" s="18">
        <v>0</v>
      </c>
      <c r="V291" s="48">
        <v>29.648571431000001</v>
      </c>
      <c r="W291" s="18">
        <v>187.78</v>
      </c>
      <c r="X291" s="18">
        <v>0</v>
      </c>
      <c r="Y291" s="48"/>
      <c r="Z291" s="18"/>
      <c r="AA291" s="18"/>
      <c r="AB291" s="48"/>
      <c r="AC291" s="18"/>
      <c r="AD291" s="18"/>
      <c r="AE291" s="48"/>
      <c r="AF291" s="18"/>
      <c r="AG291" s="18"/>
      <c r="AH291" s="48"/>
      <c r="AI291" s="18"/>
      <c r="AJ291" s="18"/>
      <c r="AK291" s="48"/>
      <c r="AL291" s="18"/>
      <c r="AM291" s="48"/>
      <c r="AN291" s="18"/>
      <c r="AO291" s="18"/>
      <c r="AP291" s="48">
        <v>6</v>
      </c>
      <c r="AQ291" s="18">
        <v>38</v>
      </c>
    </row>
    <row r="292" spans="1:43" ht="15" customHeight="1">
      <c r="A292" s="45" t="s">
        <v>2622</v>
      </c>
      <c r="B292" s="25" t="s">
        <v>2623</v>
      </c>
      <c r="C292" s="25" t="s">
        <v>635</v>
      </c>
      <c r="D292" s="25" t="s">
        <v>1190</v>
      </c>
      <c r="E292" s="28" t="s">
        <v>2031</v>
      </c>
      <c r="F292" s="28"/>
      <c r="G292" s="25" t="s">
        <v>2032</v>
      </c>
      <c r="H292" s="25" t="s">
        <v>2033</v>
      </c>
      <c r="I292" s="48">
        <v>9</v>
      </c>
      <c r="J292" s="18">
        <v>3742.94</v>
      </c>
      <c r="K292" s="48">
        <v>9</v>
      </c>
      <c r="L292" s="18">
        <v>3900</v>
      </c>
      <c r="M292" s="18">
        <v>195</v>
      </c>
      <c r="N292" s="48">
        <v>-2</v>
      </c>
      <c r="O292" s="18">
        <v>-848.23</v>
      </c>
      <c r="P292" s="48"/>
      <c r="Q292" s="18"/>
      <c r="R292" s="18"/>
      <c r="S292" s="48"/>
      <c r="T292" s="18"/>
      <c r="U292" s="18"/>
      <c r="V292" s="48">
        <v>0.5</v>
      </c>
      <c r="W292" s="18">
        <v>212.33</v>
      </c>
      <c r="X292" s="18">
        <v>0</v>
      </c>
      <c r="Y292" s="48"/>
      <c r="Z292" s="18"/>
      <c r="AA292" s="18"/>
      <c r="AB292" s="48"/>
      <c r="AC292" s="18"/>
      <c r="AD292" s="18"/>
      <c r="AE292" s="48"/>
      <c r="AF292" s="18"/>
      <c r="AG292" s="18"/>
      <c r="AH292" s="48"/>
      <c r="AI292" s="18"/>
      <c r="AJ292" s="18"/>
      <c r="AK292" s="48"/>
      <c r="AL292" s="18"/>
      <c r="AM292" s="48"/>
      <c r="AN292" s="18"/>
      <c r="AO292" s="18"/>
      <c r="AP292" s="48">
        <v>16.5</v>
      </c>
      <c r="AQ292" s="18">
        <v>7007.04</v>
      </c>
    </row>
    <row r="293" spans="1:43" ht="15" customHeight="1">
      <c r="A293" s="45" t="s">
        <v>2624</v>
      </c>
      <c r="B293" s="25" t="s">
        <v>2625</v>
      </c>
      <c r="C293" s="25" t="s">
        <v>635</v>
      </c>
      <c r="D293" s="25" t="s">
        <v>1190</v>
      </c>
      <c r="E293" s="28" t="s">
        <v>2031</v>
      </c>
      <c r="F293" s="28"/>
      <c r="G293" s="25" t="s">
        <v>2032</v>
      </c>
      <c r="H293" s="25" t="s">
        <v>2033</v>
      </c>
      <c r="I293" s="48">
        <v>8.25</v>
      </c>
      <c r="J293" s="18">
        <v>486.2</v>
      </c>
      <c r="K293" s="48"/>
      <c r="L293" s="18"/>
      <c r="M293" s="18"/>
      <c r="N293" s="48">
        <v>-11.715</v>
      </c>
      <c r="O293" s="18">
        <v>-690.4</v>
      </c>
      <c r="P293" s="48"/>
      <c r="Q293" s="18"/>
      <c r="R293" s="18"/>
      <c r="S293" s="48">
        <v>-0.24</v>
      </c>
      <c r="T293" s="18">
        <v>-14.15</v>
      </c>
      <c r="U293" s="18">
        <v>0</v>
      </c>
      <c r="V293" s="48">
        <v>3.7050000000000001</v>
      </c>
      <c r="W293" s="18">
        <v>218.35</v>
      </c>
      <c r="X293" s="18">
        <v>0</v>
      </c>
      <c r="Y293" s="48"/>
      <c r="Z293" s="18"/>
      <c r="AA293" s="18"/>
      <c r="AB293" s="48"/>
      <c r="AC293" s="18"/>
      <c r="AD293" s="18"/>
      <c r="AE293" s="48"/>
      <c r="AF293" s="18"/>
      <c r="AG293" s="18"/>
      <c r="AH293" s="48"/>
      <c r="AI293" s="18"/>
      <c r="AJ293" s="18"/>
      <c r="AK293" s="48"/>
      <c r="AL293" s="18"/>
      <c r="AM293" s="48"/>
      <c r="AN293" s="18"/>
      <c r="AO293" s="18"/>
      <c r="AP293" s="48">
        <v>0</v>
      </c>
      <c r="AQ293" s="18">
        <v>0</v>
      </c>
    </row>
    <row r="294" spans="1:43" ht="15" customHeight="1">
      <c r="A294" s="45" t="s">
        <v>2626</v>
      </c>
      <c r="B294" s="25" t="s">
        <v>2627</v>
      </c>
      <c r="C294" s="25" t="s">
        <v>24</v>
      </c>
      <c r="D294" s="25" t="s">
        <v>2037</v>
      </c>
      <c r="E294" s="28" t="s">
        <v>2041</v>
      </c>
      <c r="F294" s="28"/>
      <c r="G294" s="25" t="s">
        <v>2032</v>
      </c>
      <c r="H294" s="25" t="s">
        <v>2033</v>
      </c>
      <c r="I294" s="48">
        <v>3.5</v>
      </c>
      <c r="J294" s="18">
        <v>161.38999999999999</v>
      </c>
      <c r="K294" s="48"/>
      <c r="L294" s="18"/>
      <c r="M294" s="18"/>
      <c r="N294" s="48">
        <v>-4.83</v>
      </c>
      <c r="O294" s="18">
        <v>-222.71</v>
      </c>
      <c r="P294" s="48">
        <v>-0.3</v>
      </c>
      <c r="Q294" s="18">
        <v>-13.84</v>
      </c>
      <c r="R294" s="18">
        <v>0</v>
      </c>
      <c r="S294" s="48">
        <v>-0.1</v>
      </c>
      <c r="T294" s="18">
        <v>-4.6100000000000003</v>
      </c>
      <c r="U294" s="18">
        <v>0</v>
      </c>
      <c r="V294" s="48">
        <v>5.73</v>
      </c>
      <c r="W294" s="18">
        <v>264.20999999999998</v>
      </c>
      <c r="X294" s="18">
        <v>0</v>
      </c>
      <c r="Y294" s="48"/>
      <c r="Z294" s="18"/>
      <c r="AA294" s="18"/>
      <c r="AB294" s="48"/>
      <c r="AC294" s="18"/>
      <c r="AD294" s="18"/>
      <c r="AE294" s="48"/>
      <c r="AF294" s="18"/>
      <c r="AG294" s="18"/>
      <c r="AH294" s="48"/>
      <c r="AI294" s="18"/>
      <c r="AJ294" s="18"/>
      <c r="AK294" s="48"/>
      <c r="AL294" s="18"/>
      <c r="AM294" s="48"/>
      <c r="AN294" s="18"/>
      <c r="AO294" s="18"/>
      <c r="AP294" s="48">
        <v>4</v>
      </c>
      <c r="AQ294" s="18">
        <v>184.44</v>
      </c>
    </row>
    <row r="295" spans="1:43" ht="15" customHeight="1">
      <c r="A295" s="45" t="s">
        <v>2628</v>
      </c>
      <c r="B295" s="25" t="s">
        <v>2629</v>
      </c>
      <c r="C295" s="25" t="s">
        <v>24</v>
      </c>
      <c r="D295" s="25" t="s">
        <v>2037</v>
      </c>
      <c r="E295" s="28" t="s">
        <v>2041</v>
      </c>
      <c r="F295" s="28"/>
      <c r="G295" s="25" t="s">
        <v>2032</v>
      </c>
      <c r="H295" s="25" t="s">
        <v>2053</v>
      </c>
      <c r="I295" s="48">
        <v>8</v>
      </c>
      <c r="J295" s="18">
        <v>760</v>
      </c>
      <c r="K295" s="48">
        <v>34</v>
      </c>
      <c r="L295" s="18">
        <v>3230</v>
      </c>
      <c r="M295" s="18">
        <v>161.5</v>
      </c>
      <c r="N295" s="48">
        <v>-27.204999999999998</v>
      </c>
      <c r="O295" s="18">
        <v>-2584.4699999999998</v>
      </c>
      <c r="P295" s="48">
        <v>-1.8919999999999999</v>
      </c>
      <c r="Q295" s="18">
        <v>-179.74</v>
      </c>
      <c r="R295" s="18">
        <v>0</v>
      </c>
      <c r="S295" s="48">
        <v>-11.653</v>
      </c>
      <c r="T295" s="18">
        <v>-1107.04</v>
      </c>
      <c r="U295" s="18">
        <v>0</v>
      </c>
      <c r="V295" s="48">
        <v>3.25</v>
      </c>
      <c r="W295" s="18">
        <v>308.75</v>
      </c>
      <c r="X295" s="18">
        <v>0</v>
      </c>
      <c r="Y295" s="48"/>
      <c r="Z295" s="18"/>
      <c r="AA295" s="18"/>
      <c r="AB295" s="48"/>
      <c r="AC295" s="18"/>
      <c r="AD295" s="18"/>
      <c r="AE295" s="48"/>
      <c r="AF295" s="18"/>
      <c r="AG295" s="18"/>
      <c r="AH295" s="48"/>
      <c r="AI295" s="18"/>
      <c r="AJ295" s="18"/>
      <c r="AK295" s="48"/>
      <c r="AL295" s="18"/>
      <c r="AM295" s="48"/>
      <c r="AN295" s="18"/>
      <c r="AO295" s="18"/>
      <c r="AP295" s="48">
        <v>4.5</v>
      </c>
      <c r="AQ295" s="18">
        <v>427.5</v>
      </c>
    </row>
    <row r="296" spans="1:43" ht="15" customHeight="1">
      <c r="A296" s="45" t="s">
        <v>2630</v>
      </c>
      <c r="B296" s="25" t="s">
        <v>2631</v>
      </c>
      <c r="C296" s="25" t="s">
        <v>18</v>
      </c>
      <c r="D296" s="25" t="s">
        <v>2034</v>
      </c>
      <c r="E296" s="28" t="s">
        <v>2047</v>
      </c>
      <c r="F296" s="28"/>
      <c r="G296" s="25" t="s">
        <v>2048</v>
      </c>
      <c r="H296" s="25" t="s">
        <v>2053</v>
      </c>
      <c r="I296" s="48">
        <v>7</v>
      </c>
      <c r="J296" s="18">
        <v>43.03</v>
      </c>
      <c r="K296" s="48">
        <v>50.9</v>
      </c>
      <c r="L296" s="18">
        <v>300.52</v>
      </c>
      <c r="M296" s="18">
        <v>15.06</v>
      </c>
      <c r="N296" s="48">
        <v>-121.809615385</v>
      </c>
      <c r="O296" s="18">
        <v>-720.71</v>
      </c>
      <c r="P296" s="48"/>
      <c r="Q296" s="18"/>
      <c r="R296" s="18"/>
      <c r="S296" s="48">
        <v>-6.9649999999999999</v>
      </c>
      <c r="T296" s="18">
        <v>-41.24</v>
      </c>
      <c r="U296" s="18">
        <v>0</v>
      </c>
      <c r="V296" s="48">
        <v>75.874615384999998</v>
      </c>
      <c r="W296" s="18">
        <v>447.92</v>
      </c>
      <c r="X296" s="18">
        <v>0</v>
      </c>
      <c r="Y296" s="48"/>
      <c r="Z296" s="18"/>
      <c r="AA296" s="18"/>
      <c r="AB296" s="48"/>
      <c r="AC296" s="18"/>
      <c r="AD296" s="18"/>
      <c r="AE296" s="48"/>
      <c r="AF296" s="18"/>
      <c r="AG296" s="18"/>
      <c r="AH296" s="48"/>
      <c r="AI296" s="18"/>
      <c r="AJ296" s="18"/>
      <c r="AK296" s="48"/>
      <c r="AL296" s="18"/>
      <c r="AM296" s="48"/>
      <c r="AN296" s="18"/>
      <c r="AO296" s="18"/>
      <c r="AP296" s="48">
        <v>5</v>
      </c>
      <c r="AQ296" s="18">
        <v>29.52</v>
      </c>
    </row>
    <row r="297" spans="1:43" ht="15" customHeight="1">
      <c r="A297" s="45" t="s">
        <v>2632</v>
      </c>
      <c r="B297" s="25" t="s">
        <v>2633</v>
      </c>
      <c r="C297" s="25" t="s">
        <v>635</v>
      </c>
      <c r="D297" s="25" t="s">
        <v>1243</v>
      </c>
      <c r="E297" s="28" t="s">
        <v>2031</v>
      </c>
      <c r="F297" s="28"/>
      <c r="G297" s="25" t="s">
        <v>2032</v>
      </c>
      <c r="H297" s="25" t="s">
        <v>2033</v>
      </c>
      <c r="I297" s="48">
        <v>0</v>
      </c>
      <c r="J297" s="18">
        <v>0</v>
      </c>
      <c r="K297" s="48">
        <v>0.75</v>
      </c>
      <c r="L297" s="18">
        <v>611.66</v>
      </c>
      <c r="M297" s="18">
        <v>30.58</v>
      </c>
      <c r="N297" s="48"/>
      <c r="O297" s="18"/>
      <c r="P297" s="48"/>
      <c r="Q297" s="18"/>
      <c r="R297" s="18"/>
      <c r="S297" s="48"/>
      <c r="T297" s="18"/>
      <c r="U297" s="18"/>
      <c r="V297" s="48">
        <v>0.75</v>
      </c>
      <c r="W297" s="18">
        <v>611.66</v>
      </c>
      <c r="X297" s="18">
        <v>0</v>
      </c>
      <c r="Y297" s="48"/>
      <c r="Z297" s="18"/>
      <c r="AA297" s="18"/>
      <c r="AB297" s="48"/>
      <c r="AC297" s="18"/>
      <c r="AD297" s="18"/>
      <c r="AE297" s="48"/>
      <c r="AF297" s="18"/>
      <c r="AG297" s="18"/>
      <c r="AH297" s="48"/>
      <c r="AI297" s="18"/>
      <c r="AJ297" s="18"/>
      <c r="AK297" s="48"/>
      <c r="AL297" s="18"/>
      <c r="AM297" s="48"/>
      <c r="AN297" s="18"/>
      <c r="AO297" s="18"/>
      <c r="AP297" s="48">
        <v>1.5</v>
      </c>
      <c r="AQ297" s="18">
        <v>1223.32</v>
      </c>
    </row>
    <row r="298" spans="1:43" ht="15" customHeight="1">
      <c r="A298" s="45" t="s">
        <v>2634</v>
      </c>
      <c r="B298" s="25" t="s">
        <v>2635</v>
      </c>
      <c r="C298" s="25" t="s">
        <v>24</v>
      </c>
      <c r="D298" s="25" t="s">
        <v>2034</v>
      </c>
      <c r="E298" s="28" t="s">
        <v>2041</v>
      </c>
      <c r="F298" s="28"/>
      <c r="G298" s="25" t="s">
        <v>2032</v>
      </c>
      <c r="H298" s="25" t="s">
        <v>2053</v>
      </c>
      <c r="I298" s="48">
        <v>15</v>
      </c>
      <c r="J298" s="18">
        <v>56.29</v>
      </c>
      <c r="K298" s="48">
        <v>341</v>
      </c>
      <c r="L298" s="18">
        <v>1279.6099999999999</v>
      </c>
      <c r="M298" s="18">
        <v>63.93</v>
      </c>
      <c r="N298" s="48">
        <v>-485</v>
      </c>
      <c r="O298" s="18">
        <v>-1819.94</v>
      </c>
      <c r="P298" s="48">
        <v>-8.94</v>
      </c>
      <c r="Q298" s="18">
        <v>-33.549999999999997</v>
      </c>
      <c r="R298" s="18">
        <v>0</v>
      </c>
      <c r="S298" s="48">
        <v>-51.7</v>
      </c>
      <c r="T298" s="18">
        <v>-194.03</v>
      </c>
      <c r="U298" s="18">
        <v>0</v>
      </c>
      <c r="V298" s="48">
        <v>202.64</v>
      </c>
      <c r="W298" s="18">
        <v>760.4</v>
      </c>
      <c r="X298" s="18">
        <v>0</v>
      </c>
      <c r="Y298" s="48"/>
      <c r="Z298" s="18"/>
      <c r="AA298" s="18"/>
      <c r="AB298" s="48"/>
      <c r="AC298" s="18"/>
      <c r="AD298" s="18"/>
      <c r="AE298" s="48"/>
      <c r="AF298" s="18"/>
      <c r="AG298" s="18"/>
      <c r="AH298" s="48"/>
      <c r="AI298" s="18"/>
      <c r="AJ298" s="18"/>
      <c r="AK298" s="48"/>
      <c r="AL298" s="18"/>
      <c r="AM298" s="48"/>
      <c r="AN298" s="18"/>
      <c r="AO298" s="18"/>
      <c r="AP298" s="48">
        <v>13</v>
      </c>
      <c r="AQ298" s="18">
        <v>48.78</v>
      </c>
    </row>
    <row r="299" spans="1:43" ht="12.75" customHeight="1">
      <c r="A299" s="63"/>
      <c r="B299" s="63"/>
      <c r="C299" s="63"/>
      <c r="D299" s="63"/>
      <c r="E299" s="63"/>
      <c r="F299" s="63"/>
      <c r="G299" s="63"/>
      <c r="H299" s="63"/>
      <c r="I299" s="63"/>
      <c r="J299" s="64">
        <v>90481.76</v>
      </c>
      <c r="K299" s="65"/>
      <c r="L299" s="64">
        <v>55541.09</v>
      </c>
      <c r="M299" s="64">
        <v>2776.73</v>
      </c>
      <c r="N299" s="65"/>
      <c r="O299" s="64">
        <v>-45226.49</v>
      </c>
      <c r="P299" s="65"/>
      <c r="Q299" s="64">
        <v>-575.61</v>
      </c>
      <c r="R299" s="64">
        <v>0</v>
      </c>
      <c r="S299" s="65"/>
      <c r="T299" s="64">
        <v>-11824.71</v>
      </c>
      <c r="U299" s="64">
        <v>0</v>
      </c>
      <c r="V299" s="65"/>
      <c r="W299" s="64">
        <f>SUM(W8:W298)</f>
        <v>2662.5</v>
      </c>
      <c r="X299" s="64">
        <v>0</v>
      </c>
      <c r="Y299" s="65"/>
      <c r="Z299" s="64"/>
      <c r="AA299" s="64"/>
      <c r="AB299" s="65"/>
      <c r="AC299" s="64"/>
      <c r="AD299" s="64"/>
      <c r="AE299" s="65"/>
      <c r="AF299" s="64"/>
      <c r="AG299" s="64"/>
      <c r="AH299" s="65"/>
      <c r="AI299" s="64"/>
      <c r="AJ299" s="64"/>
      <c r="AK299" s="65"/>
      <c r="AL299" s="64"/>
      <c r="AM299" s="65"/>
      <c r="AN299" s="64"/>
      <c r="AO299" s="64"/>
      <c r="AP299" s="65"/>
      <c r="AQ299" s="64">
        <v>91058.54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AV442"/>
  <sheetViews>
    <sheetView zoomScale="51" zoomScaleNormal="51" workbookViewId="0"/>
  </sheetViews>
  <sheetFormatPr defaultColWidth="8.81640625" defaultRowHeight="14.5"/>
  <cols>
    <col min="1" max="1" width="43.08984375" style="19" customWidth="1"/>
    <col min="2" max="2" width="59.90625" style="19" customWidth="1"/>
    <col min="3" max="3" width="21.453125" style="19" customWidth="1"/>
    <col min="4" max="4" width="16.453125" style="19" customWidth="1"/>
    <col min="5" max="5" width="15.1796875" style="19" customWidth="1"/>
    <col min="6" max="6" width="16.81640625" style="19" customWidth="1"/>
    <col min="7" max="7" width="17.453125" style="19" customWidth="1"/>
    <col min="8" max="8" width="3.6328125" style="19" customWidth="1"/>
    <col min="9" max="9" width="12" style="19" hidden="1" customWidth="1"/>
    <col min="10" max="10" width="12.1796875" style="19" hidden="1" customWidth="1"/>
    <col min="11" max="11" width="12.81640625" style="19" hidden="1" customWidth="1"/>
    <col min="12" max="12" width="12.1796875" style="19" hidden="1" customWidth="1"/>
    <col min="13" max="13" width="6.6328125" style="19" hidden="1" customWidth="1"/>
    <col min="14" max="14" width="7.54296875" style="19" hidden="1" customWidth="1"/>
    <col min="15" max="15" width="12.1796875" style="19" hidden="1" customWidth="1"/>
    <col min="16" max="16" width="14.453125" style="19" hidden="1" customWidth="1"/>
    <col min="17" max="17" width="12.1796875" style="19" hidden="1" customWidth="1"/>
    <col min="18" max="18" width="3.81640625" style="19" hidden="1" customWidth="1"/>
    <col min="19" max="19" width="7.453125" style="19" hidden="1" customWidth="1"/>
    <col min="20" max="20" width="12.1796875" style="19" hidden="1" customWidth="1"/>
    <col min="21" max="21" width="4.36328125" style="19" customWidth="1"/>
    <col min="22" max="22" width="16.6328125" style="19" customWidth="1"/>
    <col min="23" max="23" width="12.1796875" style="19" customWidth="1"/>
    <col min="24" max="24" width="3.81640625" style="19" hidden="1" customWidth="1"/>
    <col min="25" max="25" width="14.81640625" style="19" hidden="1" customWidth="1"/>
    <col min="26" max="26" width="12.1796875" style="19" hidden="1" customWidth="1"/>
    <col min="27" max="27" width="3.6328125" style="19" hidden="1" customWidth="1"/>
    <col min="28" max="28" width="8.54296875" style="19" hidden="1" customWidth="1"/>
    <col min="29" max="29" width="12.1796875" style="19" hidden="1" customWidth="1"/>
    <col min="30" max="30" width="3.81640625" style="19" hidden="1" customWidth="1"/>
    <col min="31" max="31" width="8.81640625" style="19" hidden="1" customWidth="1"/>
    <col min="32" max="32" width="12.1796875" style="19" hidden="1" customWidth="1"/>
    <col min="33" max="33" width="3.6328125" style="19" hidden="1" customWidth="1"/>
    <col min="34" max="35" width="12.1796875" style="19" hidden="1" customWidth="1"/>
    <col min="36" max="36" width="3.6328125" style="19" hidden="1" customWidth="1"/>
    <col min="37" max="37" width="11.81640625" style="19" hidden="1" customWidth="1"/>
    <col min="38" max="38" width="12.1796875" style="19" hidden="1" customWidth="1"/>
    <col min="39" max="39" width="6.1796875" style="19" hidden="1" customWidth="1"/>
    <col min="40" max="40" width="12.1796875" style="19" hidden="1" customWidth="1"/>
    <col min="41" max="41" width="3.6328125" style="19" hidden="1" customWidth="1"/>
    <col min="42" max="42" width="11.1796875" style="19" hidden="1" customWidth="1"/>
    <col min="43" max="43" width="12.1796875" style="19" hidden="1" customWidth="1"/>
    <col min="44" max="44" width="8.81640625" style="19" hidden="1" customWidth="1"/>
    <col min="45" max="45" width="9" style="19" hidden="1" customWidth="1"/>
    <col min="46" max="46" width="8.81640625" style="19"/>
    <col min="47" max="47" width="23.453125" style="19" customWidth="1"/>
    <col min="48" max="48" width="31" style="19" customWidth="1"/>
    <col min="49" max="16384" width="8.81640625" style="19"/>
  </cols>
  <sheetData>
    <row r="1" spans="1:48" ht="12.75" customHeight="1">
      <c r="A1" s="27" t="s">
        <v>76</v>
      </c>
      <c r="B1" s="27"/>
      <c r="C1" s="27"/>
      <c r="D1" s="27"/>
      <c r="E1" s="27"/>
      <c r="F1" s="27"/>
      <c r="G1" s="27"/>
      <c r="H1" s="27"/>
      <c r="I1" s="27" t="s">
        <v>2005</v>
      </c>
      <c r="J1" s="27"/>
      <c r="K1" s="27" t="s">
        <v>2006</v>
      </c>
      <c r="L1" s="27"/>
      <c r="M1" s="27"/>
      <c r="N1" s="27" t="s">
        <v>2007</v>
      </c>
      <c r="O1" s="27"/>
      <c r="P1" s="27" t="s">
        <v>2008</v>
      </c>
      <c r="Q1" s="27"/>
      <c r="R1" s="27"/>
      <c r="S1" s="27" t="s">
        <v>2009</v>
      </c>
      <c r="T1" s="27"/>
      <c r="U1" s="27"/>
      <c r="V1" s="27" t="s">
        <v>2010</v>
      </c>
      <c r="W1" s="27"/>
      <c r="X1" s="27"/>
      <c r="Y1" s="27" t="s">
        <v>2011</v>
      </c>
      <c r="Z1" s="27"/>
      <c r="AA1" s="27"/>
      <c r="AB1" s="27" t="s">
        <v>2012</v>
      </c>
      <c r="AC1" s="27"/>
      <c r="AD1" s="27"/>
      <c r="AE1" s="27" t="s">
        <v>2013</v>
      </c>
      <c r="AF1" s="27"/>
      <c r="AG1" s="27"/>
      <c r="AH1" s="27" t="s">
        <v>2014</v>
      </c>
      <c r="AI1" s="27"/>
      <c r="AJ1" s="27"/>
      <c r="AK1" s="27" t="s">
        <v>2015</v>
      </c>
      <c r="AL1" s="27"/>
      <c r="AM1" s="27" t="s">
        <v>2016</v>
      </c>
      <c r="AN1" s="27"/>
      <c r="AO1" s="27"/>
      <c r="AP1" s="27" t="s">
        <v>2017</v>
      </c>
      <c r="AQ1" s="27"/>
    </row>
    <row r="2" spans="1:48" ht="12.75" customHeight="1">
      <c r="A2" s="23" t="s">
        <v>2018</v>
      </c>
      <c r="B2" s="23" t="s">
        <v>2019</v>
      </c>
      <c r="C2" s="23" t="s">
        <v>2020</v>
      </c>
      <c r="D2" s="23" t="s">
        <v>2021</v>
      </c>
      <c r="E2" s="27" t="s">
        <v>2022</v>
      </c>
      <c r="F2" s="27"/>
      <c r="G2" s="23" t="s">
        <v>2023</v>
      </c>
      <c r="H2" s="23" t="s">
        <v>2024</v>
      </c>
      <c r="I2" s="23" t="s">
        <v>2025</v>
      </c>
      <c r="J2" s="23" t="s">
        <v>2026</v>
      </c>
      <c r="K2" s="23" t="s">
        <v>2025</v>
      </c>
      <c r="L2" s="23" t="s">
        <v>2026</v>
      </c>
      <c r="M2" s="23" t="s">
        <v>2027</v>
      </c>
      <c r="N2" s="23" t="s">
        <v>2025</v>
      </c>
      <c r="O2" s="23" t="s">
        <v>2026</v>
      </c>
      <c r="P2" s="23" t="s">
        <v>2025</v>
      </c>
      <c r="Q2" s="23" t="s">
        <v>2026</v>
      </c>
      <c r="R2" s="23" t="s">
        <v>2027</v>
      </c>
      <c r="S2" s="23" t="s">
        <v>2025</v>
      </c>
      <c r="T2" s="23" t="s">
        <v>2026</v>
      </c>
      <c r="U2" s="23" t="s">
        <v>2027</v>
      </c>
      <c r="V2" s="23" t="s">
        <v>2025</v>
      </c>
      <c r="W2" s="23" t="s">
        <v>2636</v>
      </c>
      <c r="X2" s="23" t="s">
        <v>2027</v>
      </c>
      <c r="Y2" s="23" t="s">
        <v>2025</v>
      </c>
      <c r="Z2" s="23" t="s">
        <v>2026</v>
      </c>
      <c r="AA2" s="23" t="s">
        <v>2027</v>
      </c>
      <c r="AB2" s="23" t="s">
        <v>2025</v>
      </c>
      <c r="AC2" s="23" t="s">
        <v>2026</v>
      </c>
      <c r="AD2" s="23" t="s">
        <v>2027</v>
      </c>
      <c r="AE2" s="23" t="s">
        <v>2025</v>
      </c>
      <c r="AF2" s="23" t="s">
        <v>2026</v>
      </c>
      <c r="AG2" s="23" t="s">
        <v>2027</v>
      </c>
      <c r="AH2" s="23" t="s">
        <v>2025</v>
      </c>
      <c r="AI2" s="23" t="s">
        <v>2026</v>
      </c>
      <c r="AJ2" s="23" t="s">
        <v>2027</v>
      </c>
      <c r="AK2" s="23" t="s">
        <v>2025</v>
      </c>
      <c r="AL2" s="23" t="s">
        <v>2026</v>
      </c>
      <c r="AM2" s="23" t="s">
        <v>2025</v>
      </c>
      <c r="AN2" s="23" t="s">
        <v>2026</v>
      </c>
      <c r="AO2" s="23" t="s">
        <v>2027</v>
      </c>
      <c r="AP2" s="23" t="s">
        <v>2025</v>
      </c>
      <c r="AQ2" s="23" t="s">
        <v>2026</v>
      </c>
      <c r="AU2" s="46" t="s">
        <v>2021</v>
      </c>
      <c r="AV2" s="54" t="s">
        <v>2636</v>
      </c>
    </row>
    <row r="3" spans="1:48" ht="15" customHeight="1">
      <c r="A3" s="45" t="s">
        <v>2637</v>
      </c>
      <c r="B3" s="25" t="s">
        <v>2638</v>
      </c>
      <c r="C3" s="25" t="s">
        <v>18</v>
      </c>
      <c r="D3" s="25" t="s">
        <v>174</v>
      </c>
      <c r="E3" s="28" t="s">
        <v>2047</v>
      </c>
      <c r="F3" s="28"/>
      <c r="G3" s="25" t="s">
        <v>2048</v>
      </c>
      <c r="H3" s="25" t="s">
        <v>2033</v>
      </c>
      <c r="I3" s="48">
        <v>2.2029999999999998</v>
      </c>
      <c r="J3" s="18">
        <v>234.43</v>
      </c>
      <c r="K3" s="48">
        <v>99</v>
      </c>
      <c r="L3" s="18">
        <v>9801.57</v>
      </c>
      <c r="M3" s="18">
        <v>490.08</v>
      </c>
      <c r="N3" s="48">
        <v>-38.420414055999998</v>
      </c>
      <c r="O3" s="18">
        <v>-4018.28</v>
      </c>
      <c r="P3" s="48">
        <v>-0.59</v>
      </c>
      <c r="Q3" s="18">
        <v>-62.78</v>
      </c>
      <c r="R3" s="18">
        <v>0</v>
      </c>
      <c r="S3" s="48">
        <v>-9.7313439939999995</v>
      </c>
      <c r="T3" s="18">
        <v>-997.58</v>
      </c>
      <c r="U3" s="18">
        <v>0</v>
      </c>
      <c r="V3" s="48">
        <v>-33.615241949999998</v>
      </c>
      <c r="W3" s="18">
        <v>-3176.49</v>
      </c>
      <c r="X3" s="18">
        <v>0</v>
      </c>
      <c r="Y3" s="48"/>
      <c r="Z3" s="18"/>
      <c r="AA3" s="18"/>
      <c r="AB3" s="48"/>
      <c r="AC3" s="18"/>
      <c r="AD3" s="18"/>
      <c r="AE3" s="48"/>
      <c r="AF3" s="18"/>
      <c r="AG3" s="18"/>
      <c r="AH3" s="48"/>
      <c r="AI3" s="18"/>
      <c r="AJ3" s="18"/>
      <c r="AK3" s="48"/>
      <c r="AL3" s="18"/>
      <c r="AM3" s="48"/>
      <c r="AN3" s="18"/>
      <c r="AO3" s="18"/>
      <c r="AP3" s="48">
        <v>18.846</v>
      </c>
      <c r="AQ3" s="18">
        <v>1780.87</v>
      </c>
      <c r="AU3" s="55" t="s">
        <v>174</v>
      </c>
      <c r="AV3" s="56">
        <f>SUMIFS(W:W,D:D,AU3)</f>
        <v>-3165.08</v>
      </c>
    </row>
    <row r="4" spans="1:48" ht="15" customHeight="1">
      <c r="A4" s="45" t="s">
        <v>2639</v>
      </c>
      <c r="B4" s="25" t="s">
        <v>2640</v>
      </c>
      <c r="C4" s="25" t="s">
        <v>18</v>
      </c>
      <c r="D4" s="25" t="s">
        <v>174</v>
      </c>
      <c r="E4" s="28" t="s">
        <v>2047</v>
      </c>
      <c r="F4" s="28"/>
      <c r="G4" s="25" t="s">
        <v>2048</v>
      </c>
      <c r="H4" s="25" t="s">
        <v>2053</v>
      </c>
      <c r="I4" s="48">
        <v>2</v>
      </c>
      <c r="J4" s="18">
        <v>1360</v>
      </c>
      <c r="K4" s="48"/>
      <c r="L4" s="18"/>
      <c r="M4" s="18"/>
      <c r="N4" s="48"/>
      <c r="O4" s="18"/>
      <c r="P4" s="48"/>
      <c r="Q4" s="18"/>
      <c r="R4" s="18"/>
      <c r="S4" s="48"/>
      <c r="T4" s="18"/>
      <c r="U4" s="18"/>
      <c r="V4" s="48">
        <v>-2</v>
      </c>
      <c r="W4" s="18">
        <v>-1360</v>
      </c>
      <c r="X4" s="18">
        <v>0</v>
      </c>
      <c r="Y4" s="48"/>
      <c r="Z4" s="18"/>
      <c r="AA4" s="18"/>
      <c r="AB4" s="48"/>
      <c r="AC4" s="18"/>
      <c r="AD4" s="18"/>
      <c r="AE4" s="48"/>
      <c r="AF4" s="18"/>
      <c r="AG4" s="18"/>
      <c r="AH4" s="48"/>
      <c r="AI4" s="18"/>
      <c r="AJ4" s="18"/>
      <c r="AK4" s="48"/>
      <c r="AL4" s="18"/>
      <c r="AM4" s="48"/>
      <c r="AN4" s="18"/>
      <c r="AO4" s="18"/>
      <c r="AP4" s="48">
        <v>0</v>
      </c>
      <c r="AQ4" s="18">
        <v>0</v>
      </c>
      <c r="AU4" s="55" t="s">
        <v>2641</v>
      </c>
      <c r="AV4" s="56">
        <f t="shared" ref="AV4:AV13" si="0">SUMIFS(W:W,D:D,AU4)</f>
        <v>-2665.53</v>
      </c>
    </row>
    <row r="5" spans="1:48" ht="15" hidden="1" customHeight="1">
      <c r="A5" s="45" t="s">
        <v>2642</v>
      </c>
      <c r="B5" s="25" t="s">
        <v>2643</v>
      </c>
      <c r="C5" s="25" t="s">
        <v>18</v>
      </c>
      <c r="D5" s="25" t="s">
        <v>2092</v>
      </c>
      <c r="E5" s="28" t="s">
        <v>2047</v>
      </c>
      <c r="F5" s="28"/>
      <c r="G5" s="25" t="s">
        <v>2048</v>
      </c>
      <c r="H5" s="25" t="s">
        <v>2053</v>
      </c>
      <c r="I5" s="48">
        <v>0.3</v>
      </c>
      <c r="J5" s="18">
        <v>339.99</v>
      </c>
      <c r="K5" s="48">
        <v>0.3</v>
      </c>
      <c r="L5" s="18">
        <v>1380</v>
      </c>
      <c r="M5" s="18">
        <v>69</v>
      </c>
      <c r="N5" s="48">
        <v>-5.6000000000000001E-2</v>
      </c>
      <c r="O5" s="18">
        <v>-157.38</v>
      </c>
      <c r="P5" s="48"/>
      <c r="Q5" s="18"/>
      <c r="R5" s="18"/>
      <c r="S5" s="48">
        <v>-2.5000000000000001E-2</v>
      </c>
      <c r="T5" s="18">
        <v>-71.81</v>
      </c>
      <c r="U5" s="18">
        <v>0</v>
      </c>
      <c r="V5" s="48">
        <v>-0.38900000000000001</v>
      </c>
      <c r="W5" s="18">
        <v>-1117.3800000000001</v>
      </c>
      <c r="X5" s="18">
        <v>0</v>
      </c>
      <c r="Y5" s="48"/>
      <c r="Z5" s="18"/>
      <c r="AA5" s="18"/>
      <c r="AB5" s="48"/>
      <c r="AC5" s="18"/>
      <c r="AD5" s="18"/>
      <c r="AE5" s="48"/>
      <c r="AF5" s="18"/>
      <c r="AG5" s="18"/>
      <c r="AH5" s="48"/>
      <c r="AI5" s="18"/>
      <c r="AJ5" s="18"/>
      <c r="AK5" s="48"/>
      <c r="AL5" s="18"/>
      <c r="AM5" s="48"/>
      <c r="AN5" s="18"/>
      <c r="AO5" s="18"/>
      <c r="AP5" s="48">
        <v>0.13</v>
      </c>
      <c r="AQ5" s="18">
        <v>373.42</v>
      </c>
      <c r="AU5" s="55" t="s">
        <v>2092</v>
      </c>
      <c r="AV5" s="56">
        <f t="shared" si="0"/>
        <v>-2321.59</v>
      </c>
    </row>
    <row r="6" spans="1:48" ht="15" hidden="1" customHeight="1">
      <c r="A6" s="45" t="s">
        <v>2644</v>
      </c>
      <c r="B6" s="25" t="s">
        <v>2645</v>
      </c>
      <c r="C6" s="25" t="s">
        <v>18</v>
      </c>
      <c r="D6" s="25" t="s">
        <v>2047</v>
      </c>
      <c r="E6" s="28" t="s">
        <v>2048</v>
      </c>
      <c r="F6" s="28"/>
      <c r="G6" s="25"/>
      <c r="H6" s="25" t="s">
        <v>2053</v>
      </c>
      <c r="I6" s="48">
        <v>24.2</v>
      </c>
      <c r="J6" s="18">
        <v>1524.6</v>
      </c>
      <c r="K6" s="48"/>
      <c r="L6" s="18"/>
      <c r="M6" s="18"/>
      <c r="N6" s="48"/>
      <c r="O6" s="18"/>
      <c r="P6" s="48"/>
      <c r="Q6" s="18"/>
      <c r="R6" s="18"/>
      <c r="S6" s="48"/>
      <c r="T6" s="18"/>
      <c r="U6" s="18"/>
      <c r="V6" s="48">
        <v>-16</v>
      </c>
      <c r="W6" s="18">
        <v>-1008</v>
      </c>
      <c r="X6" s="18">
        <v>0</v>
      </c>
      <c r="Y6" s="48"/>
      <c r="Z6" s="18"/>
      <c r="AA6" s="18"/>
      <c r="AB6" s="48"/>
      <c r="AC6" s="18"/>
      <c r="AD6" s="18"/>
      <c r="AE6" s="48"/>
      <c r="AF6" s="18"/>
      <c r="AG6" s="18"/>
      <c r="AH6" s="48"/>
      <c r="AI6" s="18"/>
      <c r="AJ6" s="18"/>
      <c r="AK6" s="48"/>
      <c r="AL6" s="18"/>
      <c r="AM6" s="48"/>
      <c r="AN6" s="18"/>
      <c r="AO6" s="18"/>
      <c r="AP6" s="48">
        <v>8.1999999999999993</v>
      </c>
      <c r="AQ6" s="18">
        <v>516.6</v>
      </c>
      <c r="AU6" s="55" t="s">
        <v>2047</v>
      </c>
      <c r="AV6" s="56">
        <f t="shared" si="0"/>
        <v>-1889.01</v>
      </c>
    </row>
    <row r="7" spans="1:48" ht="15" hidden="1" customHeight="1">
      <c r="A7" s="45" t="s">
        <v>2244</v>
      </c>
      <c r="B7" s="25" t="s">
        <v>2245</v>
      </c>
      <c r="C7" s="25" t="s">
        <v>18</v>
      </c>
      <c r="D7" s="25" t="s">
        <v>2066</v>
      </c>
      <c r="E7" s="28" t="s">
        <v>2047</v>
      </c>
      <c r="F7" s="28"/>
      <c r="G7" s="25" t="s">
        <v>2048</v>
      </c>
      <c r="H7" s="25" t="s">
        <v>2053</v>
      </c>
      <c r="I7" s="48">
        <v>53.734000000000002</v>
      </c>
      <c r="J7" s="18">
        <v>1846.23</v>
      </c>
      <c r="K7" s="48">
        <v>50</v>
      </c>
      <c r="L7" s="18">
        <v>1760</v>
      </c>
      <c r="M7" s="18">
        <v>88</v>
      </c>
      <c r="N7" s="48">
        <v>-42.098784954999999</v>
      </c>
      <c r="O7" s="18">
        <v>-1458.93</v>
      </c>
      <c r="P7" s="48">
        <v>-0.10100000000000001</v>
      </c>
      <c r="Q7" s="18">
        <v>-3.53</v>
      </c>
      <c r="R7" s="18">
        <v>0</v>
      </c>
      <c r="S7" s="48">
        <v>-6.3725621510000003</v>
      </c>
      <c r="T7" s="18">
        <v>-221.18</v>
      </c>
      <c r="U7" s="18">
        <v>0</v>
      </c>
      <c r="V7" s="48">
        <v>-27.458652894</v>
      </c>
      <c r="W7" s="18"/>
      <c r="X7" s="18">
        <v>0</v>
      </c>
      <c r="Y7" s="48"/>
      <c r="Z7" s="18"/>
      <c r="AA7" s="18"/>
      <c r="AB7" s="48"/>
      <c r="AC7" s="18"/>
      <c r="AD7" s="18"/>
      <c r="AE7" s="48"/>
      <c r="AF7" s="18"/>
      <c r="AG7" s="18"/>
      <c r="AH7" s="48"/>
      <c r="AI7" s="18"/>
      <c r="AJ7" s="18"/>
      <c r="AK7" s="48"/>
      <c r="AL7" s="18"/>
      <c r="AM7" s="48"/>
      <c r="AN7" s="18"/>
      <c r="AO7" s="18"/>
      <c r="AP7" s="48">
        <v>27.702999999999999</v>
      </c>
      <c r="AQ7" s="18">
        <v>965.55</v>
      </c>
      <c r="AU7" s="55" t="s">
        <v>2066</v>
      </c>
      <c r="AV7" s="56">
        <f t="shared" si="0"/>
        <v>-1402.21</v>
      </c>
    </row>
    <row r="8" spans="1:48" ht="15" customHeight="1">
      <c r="A8" s="45" t="s">
        <v>2646</v>
      </c>
      <c r="B8" s="25" t="s">
        <v>2647</v>
      </c>
      <c r="C8" s="25" t="s">
        <v>18</v>
      </c>
      <c r="D8" s="25" t="s">
        <v>174</v>
      </c>
      <c r="E8" s="28" t="s">
        <v>2047</v>
      </c>
      <c r="F8" s="28"/>
      <c r="G8" s="25" t="s">
        <v>2048</v>
      </c>
      <c r="H8" s="25" t="s">
        <v>2053</v>
      </c>
      <c r="I8" s="48">
        <v>35</v>
      </c>
      <c r="J8" s="18">
        <v>904.17</v>
      </c>
      <c r="K8" s="48"/>
      <c r="L8" s="18"/>
      <c r="M8" s="18"/>
      <c r="N8" s="48"/>
      <c r="O8" s="18"/>
      <c r="P8" s="48"/>
      <c r="Q8" s="18"/>
      <c r="R8" s="18"/>
      <c r="S8" s="48">
        <v>-2.5</v>
      </c>
      <c r="T8" s="18">
        <v>-64.59</v>
      </c>
      <c r="U8" s="18">
        <v>0</v>
      </c>
      <c r="V8" s="48">
        <v>-32.5</v>
      </c>
      <c r="W8" s="18">
        <v>-839.58</v>
      </c>
      <c r="X8" s="18">
        <v>0</v>
      </c>
      <c r="Y8" s="48"/>
      <c r="Z8" s="18"/>
      <c r="AA8" s="18"/>
      <c r="AB8" s="48"/>
      <c r="AC8" s="18"/>
      <c r="AD8" s="18"/>
      <c r="AE8" s="48"/>
      <c r="AF8" s="18"/>
      <c r="AG8" s="18"/>
      <c r="AH8" s="48"/>
      <c r="AI8" s="18"/>
      <c r="AJ8" s="18"/>
      <c r="AK8" s="48"/>
      <c r="AL8" s="18"/>
      <c r="AM8" s="48"/>
      <c r="AN8" s="18"/>
      <c r="AO8" s="18"/>
      <c r="AP8" s="48">
        <v>0</v>
      </c>
      <c r="AQ8" s="18">
        <v>0</v>
      </c>
      <c r="AU8" s="55" t="s">
        <v>2034</v>
      </c>
      <c r="AV8" s="56">
        <f t="shared" si="0"/>
        <v>-1206.2</v>
      </c>
    </row>
    <row r="9" spans="1:48" ht="15" hidden="1" customHeight="1">
      <c r="A9" s="45" t="s">
        <v>2648</v>
      </c>
      <c r="B9" s="25" t="s">
        <v>2649</v>
      </c>
      <c r="C9" s="25" t="s">
        <v>18</v>
      </c>
      <c r="D9" s="25" t="s">
        <v>2641</v>
      </c>
      <c r="E9" s="28" t="s">
        <v>2047</v>
      </c>
      <c r="F9" s="28"/>
      <c r="G9" s="25" t="s">
        <v>2048</v>
      </c>
      <c r="H9" s="25" t="s">
        <v>2053</v>
      </c>
      <c r="I9" s="48">
        <v>13.12</v>
      </c>
      <c r="J9" s="18">
        <v>903.34</v>
      </c>
      <c r="K9" s="48">
        <v>43.637999999999998</v>
      </c>
      <c r="L9" s="18">
        <v>3013.1</v>
      </c>
      <c r="M9" s="18">
        <v>150.66</v>
      </c>
      <c r="N9" s="48">
        <v>-17</v>
      </c>
      <c r="O9" s="18">
        <v>-1172.28</v>
      </c>
      <c r="P9" s="48"/>
      <c r="Q9" s="18"/>
      <c r="R9" s="18"/>
      <c r="S9" s="48">
        <v>-3.35</v>
      </c>
      <c r="T9" s="18">
        <v>-231.17</v>
      </c>
      <c r="U9" s="18">
        <v>0</v>
      </c>
      <c r="V9" s="48">
        <v>-11.808</v>
      </c>
      <c r="W9" s="18">
        <v>-815.02</v>
      </c>
      <c r="X9" s="18">
        <v>0</v>
      </c>
      <c r="Y9" s="48"/>
      <c r="Z9" s="18"/>
      <c r="AA9" s="18"/>
      <c r="AB9" s="48"/>
      <c r="AC9" s="18"/>
      <c r="AD9" s="18"/>
      <c r="AE9" s="48"/>
      <c r="AF9" s="18"/>
      <c r="AG9" s="18"/>
      <c r="AH9" s="48"/>
      <c r="AI9" s="18"/>
      <c r="AJ9" s="18"/>
      <c r="AK9" s="48"/>
      <c r="AL9" s="18"/>
      <c r="AM9" s="48"/>
      <c r="AN9" s="18"/>
      <c r="AO9" s="18"/>
      <c r="AP9" s="48">
        <v>24.6</v>
      </c>
      <c r="AQ9" s="18">
        <v>1697.97</v>
      </c>
      <c r="AU9" s="55" t="s">
        <v>2037</v>
      </c>
      <c r="AV9" s="56">
        <f t="shared" si="0"/>
        <v>-523.69000000000005</v>
      </c>
    </row>
    <row r="10" spans="1:48" ht="15" hidden="1" customHeight="1">
      <c r="A10" s="45" t="s">
        <v>2650</v>
      </c>
      <c r="B10" s="25" t="s">
        <v>2651</v>
      </c>
      <c r="C10" s="25" t="s">
        <v>18</v>
      </c>
      <c r="D10" s="25" t="s">
        <v>2641</v>
      </c>
      <c r="E10" s="28" t="s">
        <v>2047</v>
      </c>
      <c r="F10" s="28"/>
      <c r="G10" s="25" t="s">
        <v>2048</v>
      </c>
      <c r="H10" s="25" t="s">
        <v>2053</v>
      </c>
      <c r="I10" s="48">
        <v>17.18</v>
      </c>
      <c r="J10" s="18">
        <v>3387.74</v>
      </c>
      <c r="K10" s="48">
        <v>4.9400000000000004</v>
      </c>
      <c r="L10" s="18">
        <v>913.81</v>
      </c>
      <c r="M10" s="18">
        <v>45.69</v>
      </c>
      <c r="N10" s="48">
        <v>-5.7445161239999996</v>
      </c>
      <c r="O10" s="18">
        <v>-1123.8800000000001</v>
      </c>
      <c r="P10" s="48">
        <v>-0.55500000000000005</v>
      </c>
      <c r="Q10" s="18">
        <v>-107.61</v>
      </c>
      <c r="R10" s="18">
        <v>0</v>
      </c>
      <c r="S10" s="48">
        <v>-5.3647225799999996</v>
      </c>
      <c r="T10" s="18">
        <v>-1042.82</v>
      </c>
      <c r="U10" s="18">
        <v>0</v>
      </c>
      <c r="V10" s="48">
        <v>-3.9557612959999999</v>
      </c>
      <c r="W10" s="18">
        <v>-766.97</v>
      </c>
      <c r="X10" s="18">
        <v>0</v>
      </c>
      <c r="Y10" s="48"/>
      <c r="Z10" s="18"/>
      <c r="AA10" s="18"/>
      <c r="AB10" s="48"/>
      <c r="AC10" s="18"/>
      <c r="AD10" s="18"/>
      <c r="AE10" s="48"/>
      <c r="AF10" s="18"/>
      <c r="AG10" s="18"/>
      <c r="AH10" s="48"/>
      <c r="AI10" s="18"/>
      <c r="AJ10" s="18"/>
      <c r="AK10" s="48"/>
      <c r="AL10" s="18"/>
      <c r="AM10" s="48"/>
      <c r="AN10" s="18"/>
      <c r="AO10" s="18"/>
      <c r="AP10" s="48">
        <v>6.5</v>
      </c>
      <c r="AQ10" s="18">
        <v>1260.27</v>
      </c>
      <c r="AU10" s="55" t="s">
        <v>2052</v>
      </c>
      <c r="AV10" s="56">
        <f t="shared" si="0"/>
        <v>-132.65</v>
      </c>
    </row>
    <row r="11" spans="1:48" ht="15" hidden="1" customHeight="1">
      <c r="A11" s="45" t="s">
        <v>2652</v>
      </c>
      <c r="B11" s="25" t="s">
        <v>2653</v>
      </c>
      <c r="C11" s="25" t="s">
        <v>18</v>
      </c>
      <c r="D11" s="25" t="s">
        <v>2066</v>
      </c>
      <c r="E11" s="28" t="s">
        <v>2047</v>
      </c>
      <c r="F11" s="28"/>
      <c r="G11" s="25" t="s">
        <v>2048</v>
      </c>
      <c r="H11" s="25" t="s">
        <v>2053</v>
      </c>
      <c r="I11" s="48">
        <v>18</v>
      </c>
      <c r="J11" s="18">
        <v>774</v>
      </c>
      <c r="K11" s="48">
        <v>111</v>
      </c>
      <c r="L11" s="18">
        <v>4773</v>
      </c>
      <c r="M11" s="18">
        <v>238.65</v>
      </c>
      <c r="N11" s="48">
        <v>-78.025000000000006</v>
      </c>
      <c r="O11" s="18">
        <v>-3355.05</v>
      </c>
      <c r="P11" s="48">
        <v>-2.81</v>
      </c>
      <c r="Q11" s="18">
        <v>-120.83</v>
      </c>
      <c r="R11" s="18">
        <v>0</v>
      </c>
      <c r="S11" s="48">
        <v>-21.476050000000001</v>
      </c>
      <c r="T11" s="18">
        <v>-923.5</v>
      </c>
      <c r="U11" s="18">
        <v>0</v>
      </c>
      <c r="V11" s="48">
        <v>-16.62895</v>
      </c>
      <c r="W11" s="18">
        <v>-715.04</v>
      </c>
      <c r="X11" s="18">
        <v>0</v>
      </c>
      <c r="Y11" s="48"/>
      <c r="Z11" s="18"/>
      <c r="AA11" s="18"/>
      <c r="AB11" s="48"/>
      <c r="AC11" s="18"/>
      <c r="AD11" s="18"/>
      <c r="AE11" s="48"/>
      <c r="AF11" s="18"/>
      <c r="AG11" s="18"/>
      <c r="AH11" s="48"/>
      <c r="AI11" s="18"/>
      <c r="AJ11" s="18"/>
      <c r="AK11" s="48"/>
      <c r="AL11" s="18"/>
      <c r="AM11" s="48"/>
      <c r="AN11" s="18"/>
      <c r="AO11" s="18"/>
      <c r="AP11" s="48">
        <v>10.06</v>
      </c>
      <c r="AQ11" s="18">
        <v>432.58</v>
      </c>
      <c r="AU11" s="55" t="s">
        <v>2046</v>
      </c>
      <c r="AV11" s="56">
        <f t="shared" si="0"/>
        <v>164.42</v>
      </c>
    </row>
    <row r="12" spans="1:48" ht="15" hidden="1" customHeight="1">
      <c r="A12" s="45" t="s">
        <v>2654</v>
      </c>
      <c r="B12" s="25" t="s">
        <v>2655</v>
      </c>
      <c r="C12" s="25" t="s">
        <v>18</v>
      </c>
      <c r="D12" s="25" t="s">
        <v>2641</v>
      </c>
      <c r="E12" s="28" t="s">
        <v>2047</v>
      </c>
      <c r="F12" s="28"/>
      <c r="G12" s="25" t="s">
        <v>2048</v>
      </c>
      <c r="H12" s="25" t="s">
        <v>2053</v>
      </c>
      <c r="I12" s="48">
        <v>4.01</v>
      </c>
      <c r="J12" s="18">
        <v>1107.05</v>
      </c>
      <c r="K12" s="48">
        <v>7.74</v>
      </c>
      <c r="L12" s="18">
        <v>3132</v>
      </c>
      <c r="M12" s="18">
        <v>156.6</v>
      </c>
      <c r="N12" s="48">
        <v>-3.6</v>
      </c>
      <c r="O12" s="18">
        <v>-1258.8</v>
      </c>
      <c r="P12" s="48"/>
      <c r="Q12" s="18"/>
      <c r="R12" s="18"/>
      <c r="S12" s="48">
        <v>-0.86865384599999995</v>
      </c>
      <c r="T12" s="18">
        <v>-313.33</v>
      </c>
      <c r="U12" s="18">
        <v>0</v>
      </c>
      <c r="V12" s="48">
        <v>-1.8183461540000001</v>
      </c>
      <c r="W12" s="18">
        <v>-666</v>
      </c>
      <c r="X12" s="18">
        <v>0</v>
      </c>
      <c r="Y12" s="48"/>
      <c r="Z12" s="18"/>
      <c r="AA12" s="18"/>
      <c r="AB12" s="48"/>
      <c r="AC12" s="18"/>
      <c r="AD12" s="18"/>
      <c r="AE12" s="48"/>
      <c r="AF12" s="18"/>
      <c r="AG12" s="18"/>
      <c r="AH12" s="48"/>
      <c r="AI12" s="18"/>
      <c r="AJ12" s="18"/>
      <c r="AK12" s="48"/>
      <c r="AL12" s="18"/>
      <c r="AM12" s="48"/>
      <c r="AN12" s="18"/>
      <c r="AO12" s="18"/>
      <c r="AP12" s="48">
        <v>5.4630000000000001</v>
      </c>
      <c r="AQ12" s="18">
        <v>2000.92</v>
      </c>
      <c r="AU12" s="55" t="s">
        <v>2656</v>
      </c>
      <c r="AV12" s="56">
        <f t="shared" si="0"/>
        <v>541.85</v>
      </c>
    </row>
    <row r="13" spans="1:48" ht="15" customHeight="1">
      <c r="A13" s="45" t="s">
        <v>2657</v>
      </c>
      <c r="B13" s="25" t="s">
        <v>2658</v>
      </c>
      <c r="C13" s="25" t="s">
        <v>18</v>
      </c>
      <c r="D13" s="25" t="s">
        <v>174</v>
      </c>
      <c r="E13" s="28" t="s">
        <v>2047</v>
      </c>
      <c r="F13" s="28"/>
      <c r="G13" s="25" t="s">
        <v>2048</v>
      </c>
      <c r="H13" s="25" t="s">
        <v>2033</v>
      </c>
      <c r="I13" s="48">
        <v>8</v>
      </c>
      <c r="J13" s="18">
        <v>663.89</v>
      </c>
      <c r="K13" s="48"/>
      <c r="L13" s="18"/>
      <c r="M13" s="18"/>
      <c r="N13" s="48"/>
      <c r="O13" s="18"/>
      <c r="P13" s="48"/>
      <c r="Q13" s="18"/>
      <c r="R13" s="18"/>
      <c r="S13" s="48"/>
      <c r="T13" s="18"/>
      <c r="U13" s="18"/>
      <c r="V13" s="48">
        <v>-8</v>
      </c>
      <c r="W13" s="18">
        <v>-663.89</v>
      </c>
      <c r="X13" s="18">
        <v>0</v>
      </c>
      <c r="Y13" s="48"/>
      <c r="Z13" s="18"/>
      <c r="AA13" s="18"/>
      <c r="AB13" s="48"/>
      <c r="AC13" s="18"/>
      <c r="AD13" s="18"/>
      <c r="AE13" s="48"/>
      <c r="AF13" s="18"/>
      <c r="AG13" s="18"/>
      <c r="AH13" s="48"/>
      <c r="AI13" s="18"/>
      <c r="AJ13" s="18"/>
      <c r="AK13" s="48"/>
      <c r="AL13" s="18"/>
      <c r="AM13" s="48"/>
      <c r="AN13" s="18"/>
      <c r="AO13" s="18"/>
      <c r="AP13" s="48">
        <v>0</v>
      </c>
      <c r="AQ13" s="18">
        <v>0</v>
      </c>
      <c r="AU13" s="55" t="s">
        <v>2659</v>
      </c>
      <c r="AV13" s="56">
        <f t="shared" si="0"/>
        <v>1132.97</v>
      </c>
    </row>
    <row r="14" spans="1:48" ht="15" customHeight="1">
      <c r="A14" s="45" t="s">
        <v>2660</v>
      </c>
      <c r="B14" s="25" t="s">
        <v>2661</v>
      </c>
      <c r="C14" s="25" t="s">
        <v>18</v>
      </c>
      <c r="D14" s="25" t="s">
        <v>174</v>
      </c>
      <c r="E14" s="28" t="s">
        <v>2047</v>
      </c>
      <c r="F14" s="28"/>
      <c r="G14" s="25" t="s">
        <v>2048</v>
      </c>
      <c r="H14" s="25" t="s">
        <v>2053</v>
      </c>
      <c r="I14" s="48">
        <v>42.741</v>
      </c>
      <c r="J14" s="18">
        <v>299.19</v>
      </c>
      <c r="K14" s="48">
        <v>210</v>
      </c>
      <c r="L14" s="18">
        <v>2170.06</v>
      </c>
      <c r="M14" s="18">
        <v>108.5</v>
      </c>
      <c r="N14" s="48">
        <v>-54.074492913</v>
      </c>
      <c r="O14" s="18">
        <v>-522.24</v>
      </c>
      <c r="P14" s="48"/>
      <c r="Q14" s="18"/>
      <c r="R14" s="18"/>
      <c r="S14" s="48">
        <v>-24.526290903</v>
      </c>
      <c r="T14" s="18">
        <v>-238.01</v>
      </c>
      <c r="U14" s="18">
        <v>0</v>
      </c>
      <c r="V14" s="48">
        <v>-66.470216183999995</v>
      </c>
      <c r="W14" s="18">
        <v>-652.33000000000004</v>
      </c>
      <c r="X14" s="18">
        <v>0</v>
      </c>
      <c r="Y14" s="48"/>
      <c r="Z14" s="18"/>
      <c r="AA14" s="18"/>
      <c r="AB14" s="48"/>
      <c r="AC14" s="18"/>
      <c r="AD14" s="18"/>
      <c r="AE14" s="48"/>
      <c r="AF14" s="18"/>
      <c r="AG14" s="18"/>
      <c r="AH14" s="48"/>
      <c r="AI14" s="18"/>
      <c r="AJ14" s="18"/>
      <c r="AK14" s="48"/>
      <c r="AL14" s="18"/>
      <c r="AM14" s="48"/>
      <c r="AN14" s="18"/>
      <c r="AO14" s="18"/>
      <c r="AP14" s="48">
        <v>107.67</v>
      </c>
      <c r="AQ14" s="18">
        <v>1056.67</v>
      </c>
      <c r="AU14" s="57" t="s">
        <v>1903</v>
      </c>
      <c r="AV14" s="58">
        <f>SUM(AV3:AV13)</f>
        <v>-11466.72</v>
      </c>
    </row>
    <row r="15" spans="1:48" ht="15" hidden="1" customHeight="1">
      <c r="A15" s="45" t="s">
        <v>2206</v>
      </c>
      <c r="B15" s="25" t="s">
        <v>2207</v>
      </c>
      <c r="C15" s="25" t="s">
        <v>18</v>
      </c>
      <c r="D15" s="25" t="s">
        <v>2092</v>
      </c>
      <c r="E15" s="28" t="s">
        <v>2047</v>
      </c>
      <c r="F15" s="28"/>
      <c r="G15" s="25" t="s">
        <v>2048</v>
      </c>
      <c r="H15" s="25" t="s">
        <v>2053</v>
      </c>
      <c r="I15" s="48">
        <v>5.09</v>
      </c>
      <c r="J15" s="18">
        <v>254.43</v>
      </c>
      <c r="K15" s="48">
        <v>11.5</v>
      </c>
      <c r="L15" s="18">
        <v>574.80999999999995</v>
      </c>
      <c r="M15" s="18">
        <v>28.71</v>
      </c>
      <c r="N15" s="48">
        <v>-2.7921693259999998</v>
      </c>
      <c r="O15" s="18">
        <v>-139.55000000000001</v>
      </c>
      <c r="P15" s="48">
        <v>-0.10299999999999999</v>
      </c>
      <c r="Q15" s="18">
        <v>-5.15</v>
      </c>
      <c r="R15" s="18">
        <v>0</v>
      </c>
      <c r="S15" s="48">
        <v>-0.33878077699999998</v>
      </c>
      <c r="T15" s="18">
        <v>-16.93</v>
      </c>
      <c r="U15" s="18">
        <v>0</v>
      </c>
      <c r="V15" s="48">
        <v>-12.083049897</v>
      </c>
      <c r="W15" s="18">
        <v>-603.98</v>
      </c>
      <c r="X15" s="18">
        <v>0</v>
      </c>
      <c r="Y15" s="48"/>
      <c r="Z15" s="18"/>
      <c r="AA15" s="18"/>
      <c r="AB15" s="48"/>
      <c r="AC15" s="18"/>
      <c r="AD15" s="18"/>
      <c r="AE15" s="48"/>
      <c r="AF15" s="18"/>
      <c r="AG15" s="18"/>
      <c r="AH15" s="48"/>
      <c r="AI15" s="18"/>
      <c r="AJ15" s="18"/>
      <c r="AK15" s="48"/>
      <c r="AL15" s="18"/>
      <c r="AM15" s="48"/>
      <c r="AN15" s="18"/>
      <c r="AO15" s="18"/>
      <c r="AP15" s="48">
        <v>1.2729999999999999</v>
      </c>
      <c r="AQ15" s="18">
        <v>63.63</v>
      </c>
    </row>
    <row r="16" spans="1:48" ht="15" hidden="1" customHeight="1">
      <c r="A16" s="45" t="s">
        <v>2662</v>
      </c>
      <c r="B16" s="25" t="s">
        <v>2663</v>
      </c>
      <c r="C16" s="25" t="s">
        <v>18</v>
      </c>
      <c r="D16" s="25" t="s">
        <v>2092</v>
      </c>
      <c r="E16" s="28" t="s">
        <v>2047</v>
      </c>
      <c r="F16" s="28"/>
      <c r="G16" s="25" t="s">
        <v>2048</v>
      </c>
      <c r="H16" s="25" t="s">
        <v>2053</v>
      </c>
      <c r="I16" s="48">
        <v>2.7</v>
      </c>
      <c r="J16" s="18">
        <v>137.69999999999999</v>
      </c>
      <c r="K16" s="48">
        <v>21</v>
      </c>
      <c r="L16" s="18">
        <v>1071</v>
      </c>
      <c r="M16" s="18">
        <v>53.55</v>
      </c>
      <c r="N16" s="48">
        <v>-9.1050000000000004</v>
      </c>
      <c r="O16" s="18">
        <v>-464.37</v>
      </c>
      <c r="P16" s="48">
        <v>-0.03</v>
      </c>
      <c r="Q16" s="18">
        <v>-1.53</v>
      </c>
      <c r="R16" s="18">
        <v>0</v>
      </c>
      <c r="S16" s="48">
        <v>-0.76900000000000002</v>
      </c>
      <c r="T16" s="18">
        <v>-39.21</v>
      </c>
      <c r="U16" s="18">
        <v>0</v>
      </c>
      <c r="V16" s="48">
        <v>-11.795999999999999</v>
      </c>
      <c r="W16" s="18">
        <v>-601.59</v>
      </c>
      <c r="X16" s="18">
        <v>0</v>
      </c>
      <c r="Y16" s="48"/>
      <c r="Z16" s="18"/>
      <c r="AA16" s="18"/>
      <c r="AB16" s="48"/>
      <c r="AC16" s="18"/>
      <c r="AD16" s="18"/>
      <c r="AE16" s="48"/>
      <c r="AF16" s="18"/>
      <c r="AG16" s="18"/>
      <c r="AH16" s="48"/>
      <c r="AI16" s="18"/>
      <c r="AJ16" s="18"/>
      <c r="AK16" s="48"/>
      <c r="AL16" s="18"/>
      <c r="AM16" s="48"/>
      <c r="AN16" s="18"/>
      <c r="AO16" s="18"/>
      <c r="AP16" s="48">
        <v>2</v>
      </c>
      <c r="AQ16" s="18">
        <v>102</v>
      </c>
    </row>
    <row r="17" spans="1:47" ht="15" customHeight="1">
      <c r="A17" s="45" t="s">
        <v>2664</v>
      </c>
      <c r="B17" s="25" t="s">
        <v>2665</v>
      </c>
      <c r="C17" s="25" t="s">
        <v>18</v>
      </c>
      <c r="D17" s="25" t="s">
        <v>174</v>
      </c>
      <c r="E17" s="28" t="s">
        <v>2047</v>
      </c>
      <c r="F17" s="28"/>
      <c r="G17" s="25" t="s">
        <v>2048</v>
      </c>
      <c r="H17" s="25" t="s">
        <v>2053</v>
      </c>
      <c r="I17" s="48">
        <v>2.8</v>
      </c>
      <c r="J17" s="18">
        <v>146.02000000000001</v>
      </c>
      <c r="K17" s="48">
        <v>6</v>
      </c>
      <c r="L17" s="18">
        <v>625.53</v>
      </c>
      <c r="M17" s="18">
        <v>31.29</v>
      </c>
      <c r="N17" s="48"/>
      <c r="O17" s="18"/>
      <c r="P17" s="48"/>
      <c r="Q17" s="18"/>
      <c r="R17" s="18"/>
      <c r="S17" s="48"/>
      <c r="T17" s="18"/>
      <c r="U17" s="18"/>
      <c r="V17" s="48">
        <v>-6.8</v>
      </c>
      <c r="W17" s="18">
        <v>-596.20000000000005</v>
      </c>
      <c r="X17" s="18">
        <v>0</v>
      </c>
      <c r="Y17" s="48"/>
      <c r="Z17" s="18"/>
      <c r="AA17" s="18"/>
      <c r="AB17" s="48"/>
      <c r="AC17" s="18"/>
      <c r="AD17" s="18"/>
      <c r="AE17" s="48"/>
      <c r="AF17" s="18"/>
      <c r="AG17" s="18"/>
      <c r="AH17" s="48"/>
      <c r="AI17" s="18"/>
      <c r="AJ17" s="18"/>
      <c r="AK17" s="48"/>
      <c r="AL17" s="18"/>
      <c r="AM17" s="48"/>
      <c r="AN17" s="18"/>
      <c r="AO17" s="18"/>
      <c r="AP17" s="48">
        <v>2</v>
      </c>
      <c r="AQ17" s="18">
        <v>175.35</v>
      </c>
    </row>
    <row r="18" spans="1:47" ht="15" hidden="1" customHeight="1">
      <c r="A18" s="45" t="s">
        <v>2572</v>
      </c>
      <c r="B18" s="25" t="s">
        <v>2573</v>
      </c>
      <c r="C18" s="25" t="s">
        <v>18</v>
      </c>
      <c r="D18" s="25" t="s">
        <v>2034</v>
      </c>
      <c r="E18" s="28" t="s">
        <v>2047</v>
      </c>
      <c r="F18" s="28"/>
      <c r="G18" s="25" t="s">
        <v>2048</v>
      </c>
      <c r="H18" s="25" t="s">
        <v>2053</v>
      </c>
      <c r="I18" s="48">
        <v>3.4140000000000001</v>
      </c>
      <c r="J18" s="18">
        <v>143.07</v>
      </c>
      <c r="K18" s="48">
        <v>20</v>
      </c>
      <c r="L18" s="18">
        <v>840</v>
      </c>
      <c r="M18" s="18">
        <v>42</v>
      </c>
      <c r="N18" s="48">
        <v>-7.1044</v>
      </c>
      <c r="O18" s="18">
        <v>-298.19</v>
      </c>
      <c r="P18" s="48">
        <v>-0.73</v>
      </c>
      <c r="Q18" s="18">
        <v>-30.65</v>
      </c>
      <c r="R18" s="18">
        <v>0</v>
      </c>
      <c r="S18" s="48">
        <v>-1.36</v>
      </c>
      <c r="T18" s="18">
        <v>-57.09</v>
      </c>
      <c r="U18" s="18">
        <v>0</v>
      </c>
      <c r="V18" s="48">
        <v>-12.769600000000001</v>
      </c>
      <c r="W18" s="18">
        <v>-536.25</v>
      </c>
      <c r="X18" s="18">
        <v>0</v>
      </c>
      <c r="Y18" s="48"/>
      <c r="Z18" s="18"/>
      <c r="AA18" s="18"/>
      <c r="AB18" s="48"/>
      <c r="AC18" s="18"/>
      <c r="AD18" s="18"/>
      <c r="AE18" s="48"/>
      <c r="AF18" s="18"/>
      <c r="AG18" s="18"/>
      <c r="AH18" s="48"/>
      <c r="AI18" s="18"/>
      <c r="AJ18" s="18"/>
      <c r="AK18" s="48"/>
      <c r="AL18" s="18"/>
      <c r="AM18" s="48"/>
      <c r="AN18" s="18"/>
      <c r="AO18" s="18"/>
      <c r="AP18" s="48">
        <v>1.45</v>
      </c>
      <c r="AQ18" s="18">
        <v>60.89</v>
      </c>
    </row>
    <row r="19" spans="1:47" ht="15" hidden="1" customHeight="1">
      <c r="A19" s="45" t="s">
        <v>2666</v>
      </c>
      <c r="B19" s="25" t="s">
        <v>2667</v>
      </c>
      <c r="C19" s="25" t="s">
        <v>18</v>
      </c>
      <c r="D19" s="25" t="s">
        <v>2034</v>
      </c>
      <c r="E19" s="28" t="s">
        <v>2047</v>
      </c>
      <c r="F19" s="28"/>
      <c r="G19" s="25" t="s">
        <v>2048</v>
      </c>
      <c r="H19" s="25" t="s">
        <v>2053</v>
      </c>
      <c r="I19" s="48">
        <v>1.208</v>
      </c>
      <c r="J19" s="18">
        <v>144.44</v>
      </c>
      <c r="K19" s="48">
        <v>9.1750000000000007</v>
      </c>
      <c r="L19" s="18">
        <v>1137.9000000000001</v>
      </c>
      <c r="M19" s="18">
        <v>56.89</v>
      </c>
      <c r="N19" s="48">
        <v>-4.2088000000000001</v>
      </c>
      <c r="O19" s="18">
        <v>-517.23</v>
      </c>
      <c r="P19" s="48">
        <v>-0.32</v>
      </c>
      <c r="Q19" s="18">
        <v>-39.659999999999997</v>
      </c>
      <c r="R19" s="18">
        <v>0</v>
      </c>
      <c r="S19" s="48">
        <v>-1.405</v>
      </c>
      <c r="T19" s="18">
        <v>-173.93</v>
      </c>
      <c r="U19" s="18">
        <v>0</v>
      </c>
      <c r="V19" s="48">
        <v>-4.3192000000000004</v>
      </c>
      <c r="W19" s="18">
        <v>-535.41</v>
      </c>
      <c r="X19" s="18">
        <v>0</v>
      </c>
      <c r="Y19" s="48"/>
      <c r="Z19" s="18"/>
      <c r="AA19" s="18"/>
      <c r="AB19" s="48"/>
      <c r="AC19" s="18"/>
      <c r="AD19" s="18"/>
      <c r="AE19" s="48"/>
      <c r="AF19" s="18"/>
      <c r="AG19" s="18"/>
      <c r="AH19" s="48"/>
      <c r="AI19" s="18"/>
      <c r="AJ19" s="18"/>
      <c r="AK19" s="48"/>
      <c r="AL19" s="18"/>
      <c r="AM19" s="48"/>
      <c r="AN19" s="18"/>
      <c r="AO19" s="18"/>
      <c r="AP19" s="48">
        <v>0.13</v>
      </c>
      <c r="AQ19" s="18">
        <v>16.11</v>
      </c>
    </row>
    <row r="20" spans="1:47" ht="15" hidden="1" customHeight="1">
      <c r="A20" s="45" t="s">
        <v>2668</v>
      </c>
      <c r="B20" s="25" t="s">
        <v>2669</v>
      </c>
      <c r="C20" s="25" t="s">
        <v>18</v>
      </c>
      <c r="D20" s="25" t="s">
        <v>2656</v>
      </c>
      <c r="E20" s="28" t="s">
        <v>2047</v>
      </c>
      <c r="F20" s="28"/>
      <c r="G20" s="25" t="s">
        <v>2048</v>
      </c>
      <c r="H20" s="25" t="s">
        <v>2053</v>
      </c>
      <c r="I20" s="48">
        <v>10</v>
      </c>
      <c r="J20" s="18">
        <v>2707.59</v>
      </c>
      <c r="K20" s="48">
        <v>26.1</v>
      </c>
      <c r="L20" s="18">
        <v>7018.38</v>
      </c>
      <c r="M20" s="18">
        <v>350.92</v>
      </c>
      <c r="N20" s="48">
        <v>-26.568728792000002</v>
      </c>
      <c r="O20" s="18">
        <v>-7159.78</v>
      </c>
      <c r="P20" s="48"/>
      <c r="Q20" s="18"/>
      <c r="R20" s="18"/>
      <c r="S20" s="48">
        <v>-3.2542372799999999</v>
      </c>
      <c r="T20" s="18">
        <v>-876.34</v>
      </c>
      <c r="U20" s="18">
        <v>0</v>
      </c>
      <c r="V20" s="48">
        <v>-1.977033928</v>
      </c>
      <c r="W20" s="18">
        <v>-532.24</v>
      </c>
      <c r="X20" s="18">
        <v>0</v>
      </c>
      <c r="Y20" s="48"/>
      <c r="Z20" s="18"/>
      <c r="AA20" s="18"/>
      <c r="AB20" s="48"/>
      <c r="AC20" s="18"/>
      <c r="AD20" s="18"/>
      <c r="AE20" s="48"/>
      <c r="AF20" s="18"/>
      <c r="AG20" s="18"/>
      <c r="AH20" s="48"/>
      <c r="AI20" s="18"/>
      <c r="AJ20" s="18"/>
      <c r="AK20" s="48"/>
      <c r="AL20" s="18"/>
      <c r="AM20" s="48"/>
      <c r="AN20" s="18"/>
      <c r="AO20" s="18"/>
      <c r="AP20" s="48">
        <v>4.3</v>
      </c>
      <c r="AQ20" s="18">
        <v>1157.6099999999999</v>
      </c>
    </row>
    <row r="21" spans="1:47" ht="15" customHeight="1">
      <c r="A21" s="45" t="s">
        <v>2670</v>
      </c>
      <c r="B21" s="25" t="s">
        <v>2671</v>
      </c>
      <c r="C21" s="25" t="s">
        <v>18</v>
      </c>
      <c r="D21" s="25" t="s">
        <v>174</v>
      </c>
      <c r="E21" s="28" t="s">
        <v>2047</v>
      </c>
      <c r="F21" s="28"/>
      <c r="G21" s="25" t="s">
        <v>2048</v>
      </c>
      <c r="H21" s="25" t="s">
        <v>2053</v>
      </c>
      <c r="I21" s="48">
        <v>6.6449999999999996</v>
      </c>
      <c r="J21" s="18">
        <v>157.63</v>
      </c>
      <c r="K21" s="48">
        <v>14.4</v>
      </c>
      <c r="L21" s="18">
        <v>326.19</v>
      </c>
      <c r="M21" s="18">
        <v>16.309999999999999</v>
      </c>
      <c r="N21" s="48"/>
      <c r="O21" s="18"/>
      <c r="P21" s="48"/>
      <c r="Q21" s="18"/>
      <c r="R21" s="18"/>
      <c r="S21" s="48"/>
      <c r="T21" s="18"/>
      <c r="U21" s="18"/>
      <c r="V21" s="48">
        <v>-20.594999999999999</v>
      </c>
      <c r="W21" s="18">
        <v>-473.47</v>
      </c>
      <c r="X21" s="18">
        <v>0</v>
      </c>
      <c r="Y21" s="48"/>
      <c r="Z21" s="18"/>
      <c r="AA21" s="18"/>
      <c r="AB21" s="48"/>
      <c r="AC21" s="18"/>
      <c r="AD21" s="18"/>
      <c r="AE21" s="48"/>
      <c r="AF21" s="18"/>
      <c r="AG21" s="18"/>
      <c r="AH21" s="48"/>
      <c r="AI21" s="18"/>
      <c r="AJ21" s="18"/>
      <c r="AK21" s="48"/>
      <c r="AL21" s="18"/>
      <c r="AM21" s="48"/>
      <c r="AN21" s="18"/>
      <c r="AO21" s="18"/>
      <c r="AP21" s="48">
        <v>0.45</v>
      </c>
      <c r="AQ21" s="18">
        <v>10.35</v>
      </c>
      <c r="AU21"/>
    </row>
    <row r="22" spans="1:47" ht="15" hidden="1" customHeight="1">
      <c r="A22" s="45" t="s">
        <v>2672</v>
      </c>
      <c r="B22" s="25" t="s">
        <v>2673</v>
      </c>
      <c r="C22" s="25" t="s">
        <v>18</v>
      </c>
      <c r="D22" s="25" t="s">
        <v>2641</v>
      </c>
      <c r="E22" s="28" t="s">
        <v>2047</v>
      </c>
      <c r="F22" s="28"/>
      <c r="G22" s="25" t="s">
        <v>2048</v>
      </c>
      <c r="H22" s="25" t="s">
        <v>2053</v>
      </c>
      <c r="I22" s="48">
        <v>20</v>
      </c>
      <c r="J22" s="18">
        <v>1081.3800000000001</v>
      </c>
      <c r="K22" s="48">
        <v>44</v>
      </c>
      <c r="L22" s="18">
        <v>2394.0100000000002</v>
      </c>
      <c r="M22" s="18">
        <v>119.69</v>
      </c>
      <c r="N22" s="48">
        <v>-33.299999999999997</v>
      </c>
      <c r="O22" s="18">
        <v>-1805.56</v>
      </c>
      <c r="P22" s="48"/>
      <c r="Q22" s="18"/>
      <c r="R22" s="18"/>
      <c r="S22" s="48">
        <v>-3.03</v>
      </c>
      <c r="T22" s="18">
        <v>-164.35</v>
      </c>
      <c r="U22" s="18">
        <v>0</v>
      </c>
      <c r="V22" s="48">
        <v>-8.67</v>
      </c>
      <c r="W22" s="18">
        <v>-471.72</v>
      </c>
      <c r="X22" s="18">
        <v>0</v>
      </c>
      <c r="Y22" s="48"/>
      <c r="Z22" s="18"/>
      <c r="AA22" s="18"/>
      <c r="AB22" s="48"/>
      <c r="AC22" s="18"/>
      <c r="AD22" s="18"/>
      <c r="AE22" s="48"/>
      <c r="AF22" s="18"/>
      <c r="AG22" s="18"/>
      <c r="AH22" s="48"/>
      <c r="AI22" s="18"/>
      <c r="AJ22" s="18"/>
      <c r="AK22" s="48"/>
      <c r="AL22" s="18"/>
      <c r="AM22" s="48"/>
      <c r="AN22" s="18"/>
      <c r="AO22" s="18"/>
      <c r="AP22" s="48">
        <v>19</v>
      </c>
      <c r="AQ22" s="18">
        <v>1033.76</v>
      </c>
      <c r="AU22"/>
    </row>
    <row r="23" spans="1:47" ht="15" hidden="1" customHeight="1">
      <c r="A23" s="45" t="s">
        <v>2674</v>
      </c>
      <c r="B23" s="25" t="s">
        <v>2675</v>
      </c>
      <c r="C23" s="25" t="s">
        <v>18</v>
      </c>
      <c r="D23" s="25" t="s">
        <v>2659</v>
      </c>
      <c r="E23" s="28" t="s">
        <v>2047</v>
      </c>
      <c r="F23" s="28"/>
      <c r="G23" s="25" t="s">
        <v>2048</v>
      </c>
      <c r="H23" s="25" t="s">
        <v>2053</v>
      </c>
      <c r="I23" s="48">
        <v>6</v>
      </c>
      <c r="J23" s="18">
        <v>168</v>
      </c>
      <c r="K23" s="48">
        <v>54</v>
      </c>
      <c r="L23" s="18">
        <v>2348</v>
      </c>
      <c r="M23" s="18">
        <v>117.4</v>
      </c>
      <c r="N23" s="48">
        <v>-30.3</v>
      </c>
      <c r="O23" s="18">
        <v>-1201.3900000000001</v>
      </c>
      <c r="P23" s="48">
        <v>-4.05</v>
      </c>
      <c r="Q23" s="18">
        <v>-151.58000000000001</v>
      </c>
      <c r="R23" s="18">
        <v>0</v>
      </c>
      <c r="S23" s="48">
        <v>-3.9</v>
      </c>
      <c r="T23" s="18">
        <v>-172.31</v>
      </c>
      <c r="U23" s="18">
        <v>0</v>
      </c>
      <c r="V23" s="48">
        <v>-9.75</v>
      </c>
      <c r="W23" s="18">
        <v>-444.12</v>
      </c>
      <c r="X23" s="18">
        <v>0</v>
      </c>
      <c r="Y23" s="48"/>
      <c r="Z23" s="18"/>
      <c r="AA23" s="18"/>
      <c r="AB23" s="48"/>
      <c r="AC23" s="18"/>
      <c r="AD23" s="18"/>
      <c r="AE23" s="48"/>
      <c r="AF23" s="18"/>
      <c r="AG23" s="18"/>
      <c r="AH23" s="48"/>
      <c r="AI23" s="18"/>
      <c r="AJ23" s="18"/>
      <c r="AK23" s="48"/>
      <c r="AL23" s="18"/>
      <c r="AM23" s="48"/>
      <c r="AN23" s="18"/>
      <c r="AO23" s="18"/>
      <c r="AP23" s="48">
        <v>12</v>
      </c>
      <c r="AQ23" s="18">
        <v>546.6</v>
      </c>
      <c r="AU23"/>
    </row>
    <row r="24" spans="1:47" ht="15" customHeight="1">
      <c r="A24" s="45" t="s">
        <v>2676</v>
      </c>
      <c r="B24" s="25" t="s">
        <v>2677</v>
      </c>
      <c r="C24" s="25" t="s">
        <v>18</v>
      </c>
      <c r="D24" s="25" t="s">
        <v>174</v>
      </c>
      <c r="E24" s="28" t="s">
        <v>2047</v>
      </c>
      <c r="F24" s="28"/>
      <c r="G24" s="25" t="s">
        <v>2048</v>
      </c>
      <c r="H24" s="25" t="s">
        <v>2053</v>
      </c>
      <c r="I24" s="48">
        <v>4.8</v>
      </c>
      <c r="J24" s="18">
        <v>225.04</v>
      </c>
      <c r="K24" s="48">
        <v>4</v>
      </c>
      <c r="L24" s="18">
        <v>200</v>
      </c>
      <c r="M24" s="18">
        <v>10</v>
      </c>
      <c r="N24" s="48"/>
      <c r="O24" s="18"/>
      <c r="P24" s="48"/>
      <c r="Q24" s="18"/>
      <c r="R24" s="18"/>
      <c r="S24" s="48"/>
      <c r="T24" s="18"/>
      <c r="U24" s="18"/>
      <c r="V24" s="48">
        <v>-8.8000000000000007</v>
      </c>
      <c r="W24" s="18">
        <v>-425.04</v>
      </c>
      <c r="X24" s="18">
        <v>0</v>
      </c>
      <c r="Y24" s="48"/>
      <c r="Z24" s="18"/>
      <c r="AA24" s="18"/>
      <c r="AB24" s="48"/>
      <c r="AC24" s="18"/>
      <c r="AD24" s="18"/>
      <c r="AE24" s="48"/>
      <c r="AF24" s="18"/>
      <c r="AG24" s="18"/>
      <c r="AH24" s="48"/>
      <c r="AI24" s="18"/>
      <c r="AJ24" s="18"/>
      <c r="AK24" s="48"/>
      <c r="AL24" s="18"/>
      <c r="AM24" s="48"/>
      <c r="AN24" s="18"/>
      <c r="AO24" s="18"/>
      <c r="AP24" s="48">
        <v>0</v>
      </c>
      <c r="AQ24" s="18">
        <v>0</v>
      </c>
      <c r="AU24"/>
    </row>
    <row r="25" spans="1:47" ht="15" customHeight="1">
      <c r="A25" s="45" t="s">
        <v>2678</v>
      </c>
      <c r="B25" s="25" t="s">
        <v>2679</v>
      </c>
      <c r="C25" s="25" t="s">
        <v>18</v>
      </c>
      <c r="D25" s="25" t="s">
        <v>174</v>
      </c>
      <c r="E25" s="28" t="s">
        <v>2047</v>
      </c>
      <c r="F25" s="28"/>
      <c r="G25" s="25" t="s">
        <v>2048</v>
      </c>
      <c r="H25" s="25" t="s">
        <v>2053</v>
      </c>
      <c r="I25" s="48">
        <v>1.581</v>
      </c>
      <c r="J25" s="18">
        <v>577.39</v>
      </c>
      <c r="K25" s="48">
        <v>0.5</v>
      </c>
      <c r="L25" s="18">
        <v>179.73</v>
      </c>
      <c r="M25" s="18">
        <v>8.99</v>
      </c>
      <c r="N25" s="48"/>
      <c r="O25" s="18"/>
      <c r="P25" s="48"/>
      <c r="Q25" s="18"/>
      <c r="R25" s="18"/>
      <c r="S25" s="48">
        <v>-6.5030301999999998E-2</v>
      </c>
      <c r="T25" s="18">
        <v>-23.72</v>
      </c>
      <c r="U25" s="18">
        <v>0</v>
      </c>
      <c r="V25" s="48">
        <v>-1.1629696979999999</v>
      </c>
      <c r="W25" s="18">
        <v>-423.08</v>
      </c>
      <c r="X25" s="18">
        <v>0</v>
      </c>
      <c r="Y25" s="48"/>
      <c r="Z25" s="18"/>
      <c r="AA25" s="18"/>
      <c r="AB25" s="48"/>
      <c r="AC25" s="18"/>
      <c r="AD25" s="18"/>
      <c r="AE25" s="48"/>
      <c r="AF25" s="18"/>
      <c r="AG25" s="18"/>
      <c r="AH25" s="48"/>
      <c r="AI25" s="18"/>
      <c r="AJ25" s="18"/>
      <c r="AK25" s="48"/>
      <c r="AL25" s="18"/>
      <c r="AM25" s="48"/>
      <c r="AN25" s="18"/>
      <c r="AO25" s="18"/>
      <c r="AP25" s="48">
        <v>0.85299999999999998</v>
      </c>
      <c r="AQ25" s="18">
        <v>310.32</v>
      </c>
      <c r="AU25"/>
    </row>
    <row r="26" spans="1:47" ht="15" hidden="1" customHeight="1">
      <c r="A26" s="45" t="s">
        <v>2680</v>
      </c>
      <c r="B26" s="25" t="s">
        <v>2681</v>
      </c>
      <c r="C26" s="25" t="s">
        <v>18</v>
      </c>
      <c r="D26" s="25" t="s">
        <v>2659</v>
      </c>
      <c r="E26" s="28" t="s">
        <v>2047</v>
      </c>
      <c r="F26" s="28"/>
      <c r="G26" s="25" t="s">
        <v>2048</v>
      </c>
      <c r="H26" s="25" t="s">
        <v>2053</v>
      </c>
      <c r="I26" s="48">
        <v>26.007999999999999</v>
      </c>
      <c r="J26" s="18">
        <v>353.96</v>
      </c>
      <c r="K26" s="48">
        <v>157.4</v>
      </c>
      <c r="L26" s="18">
        <v>2192.48</v>
      </c>
      <c r="M26" s="18">
        <v>109.64</v>
      </c>
      <c r="N26" s="48">
        <v>-1.985662526</v>
      </c>
      <c r="O26" s="18">
        <v>-27.82</v>
      </c>
      <c r="P26" s="48"/>
      <c r="Q26" s="18"/>
      <c r="R26" s="18"/>
      <c r="S26" s="48">
        <v>-146.41045</v>
      </c>
      <c r="T26" s="18">
        <v>-2025.7</v>
      </c>
      <c r="U26" s="18">
        <v>0</v>
      </c>
      <c r="V26" s="48">
        <v>-30.023887473999999</v>
      </c>
      <c r="W26" s="18">
        <v>-422.7</v>
      </c>
      <c r="X26" s="18">
        <v>0</v>
      </c>
      <c r="Y26" s="48"/>
      <c r="Z26" s="18"/>
      <c r="AA26" s="18"/>
      <c r="AB26" s="48"/>
      <c r="AC26" s="18"/>
      <c r="AD26" s="18"/>
      <c r="AE26" s="48"/>
      <c r="AF26" s="18"/>
      <c r="AG26" s="18"/>
      <c r="AH26" s="48"/>
      <c r="AI26" s="18"/>
      <c r="AJ26" s="18"/>
      <c r="AK26" s="48"/>
      <c r="AL26" s="18"/>
      <c r="AM26" s="48"/>
      <c r="AN26" s="18"/>
      <c r="AO26" s="18"/>
      <c r="AP26" s="48">
        <v>4.9880000000000004</v>
      </c>
      <c r="AQ26" s="18">
        <v>70.22</v>
      </c>
      <c r="AU26"/>
    </row>
    <row r="27" spans="1:47" ht="15" customHeight="1">
      <c r="A27" s="45" t="s">
        <v>2682</v>
      </c>
      <c r="B27" s="25" t="s">
        <v>2683</v>
      </c>
      <c r="C27" s="25" t="s">
        <v>18</v>
      </c>
      <c r="D27" s="25" t="s">
        <v>174</v>
      </c>
      <c r="E27" s="28" t="s">
        <v>2047</v>
      </c>
      <c r="F27" s="28"/>
      <c r="G27" s="25" t="s">
        <v>2048</v>
      </c>
      <c r="H27" s="25" t="s">
        <v>2042</v>
      </c>
      <c r="I27" s="48">
        <v>11</v>
      </c>
      <c r="J27" s="18">
        <v>419.04</v>
      </c>
      <c r="K27" s="48"/>
      <c r="L27" s="18"/>
      <c r="M27" s="18"/>
      <c r="N27" s="48"/>
      <c r="O27" s="18"/>
      <c r="P27" s="48"/>
      <c r="Q27" s="18"/>
      <c r="R27" s="18"/>
      <c r="S27" s="48"/>
      <c r="T27" s="18"/>
      <c r="U27" s="18"/>
      <c r="V27" s="48">
        <v>-11</v>
      </c>
      <c r="W27" s="18">
        <v>-419.04</v>
      </c>
      <c r="X27" s="18">
        <v>0</v>
      </c>
      <c r="Y27" s="48"/>
      <c r="Z27" s="18"/>
      <c r="AA27" s="18"/>
      <c r="AB27" s="48"/>
      <c r="AC27" s="18"/>
      <c r="AD27" s="18"/>
      <c r="AE27" s="48"/>
      <c r="AF27" s="18"/>
      <c r="AG27" s="18"/>
      <c r="AH27" s="48"/>
      <c r="AI27" s="18"/>
      <c r="AJ27" s="18"/>
      <c r="AK27" s="48"/>
      <c r="AL27" s="18"/>
      <c r="AM27" s="48"/>
      <c r="AN27" s="18"/>
      <c r="AO27" s="18"/>
      <c r="AP27" s="48">
        <v>0</v>
      </c>
      <c r="AQ27" s="18">
        <v>0</v>
      </c>
      <c r="AU27"/>
    </row>
    <row r="28" spans="1:47" ht="15" hidden="1" customHeight="1">
      <c r="A28" s="45" t="s">
        <v>2684</v>
      </c>
      <c r="B28" s="25" t="s">
        <v>2685</v>
      </c>
      <c r="C28" s="25" t="s">
        <v>18</v>
      </c>
      <c r="D28" s="25" t="s">
        <v>2092</v>
      </c>
      <c r="E28" s="28" t="s">
        <v>2047</v>
      </c>
      <c r="F28" s="28"/>
      <c r="G28" s="25" t="s">
        <v>2048</v>
      </c>
      <c r="H28" s="25" t="s">
        <v>2053</v>
      </c>
      <c r="I28" s="48">
        <v>3.8</v>
      </c>
      <c r="J28" s="18">
        <v>117.5</v>
      </c>
      <c r="K28" s="48">
        <v>8.8940000000000001</v>
      </c>
      <c r="L28" s="18">
        <v>341.57</v>
      </c>
      <c r="M28" s="18">
        <v>17.079999999999998</v>
      </c>
      <c r="N28" s="48"/>
      <c r="O28" s="18"/>
      <c r="P28" s="48"/>
      <c r="Q28" s="18"/>
      <c r="R28" s="18"/>
      <c r="S28" s="48">
        <v>-0.67</v>
      </c>
      <c r="T28" s="18">
        <v>-23.67</v>
      </c>
      <c r="U28" s="18">
        <v>0</v>
      </c>
      <c r="V28" s="48">
        <v>-11.484</v>
      </c>
      <c r="W28" s="18">
        <v>-415.85</v>
      </c>
      <c r="X28" s="18">
        <v>0</v>
      </c>
      <c r="Y28" s="48"/>
      <c r="Z28" s="18"/>
      <c r="AA28" s="18"/>
      <c r="AB28" s="48"/>
      <c r="AC28" s="18"/>
      <c r="AD28" s="18"/>
      <c r="AE28" s="48"/>
      <c r="AF28" s="18"/>
      <c r="AG28" s="18"/>
      <c r="AH28" s="48"/>
      <c r="AI28" s="18"/>
      <c r="AJ28" s="18"/>
      <c r="AK28" s="48"/>
      <c r="AL28" s="18"/>
      <c r="AM28" s="48"/>
      <c r="AN28" s="18"/>
      <c r="AO28" s="18"/>
      <c r="AP28" s="48">
        <v>0.54</v>
      </c>
      <c r="AQ28" s="18">
        <v>19.55</v>
      </c>
      <c r="AU28"/>
    </row>
    <row r="29" spans="1:47" ht="15" hidden="1" customHeight="1">
      <c r="A29" s="45" t="s">
        <v>2686</v>
      </c>
      <c r="B29" s="25" t="s">
        <v>2687</v>
      </c>
      <c r="C29" s="25" t="s">
        <v>18</v>
      </c>
      <c r="D29" s="25" t="s">
        <v>2047</v>
      </c>
      <c r="E29" s="28" t="s">
        <v>2048</v>
      </c>
      <c r="F29" s="28"/>
      <c r="G29" s="25"/>
      <c r="H29" s="25" t="s">
        <v>2053</v>
      </c>
      <c r="I29" s="48">
        <v>5.16</v>
      </c>
      <c r="J29" s="18">
        <v>232.2</v>
      </c>
      <c r="K29" s="48">
        <v>24.95</v>
      </c>
      <c r="L29" s="18">
        <v>1573.33</v>
      </c>
      <c r="M29" s="18">
        <v>78.67</v>
      </c>
      <c r="N29" s="48">
        <v>-14.6</v>
      </c>
      <c r="O29" s="18">
        <v>-852.67</v>
      </c>
      <c r="P29" s="48"/>
      <c r="Q29" s="18"/>
      <c r="R29" s="18"/>
      <c r="S29" s="48">
        <v>-3.2</v>
      </c>
      <c r="T29" s="18">
        <v>-187.2</v>
      </c>
      <c r="U29" s="18">
        <v>0</v>
      </c>
      <c r="V29" s="48">
        <v>-6.61</v>
      </c>
      <c r="W29" s="18">
        <v>-411.13</v>
      </c>
      <c r="X29" s="18">
        <v>0</v>
      </c>
      <c r="Y29" s="48"/>
      <c r="Z29" s="18"/>
      <c r="AA29" s="18"/>
      <c r="AB29" s="48"/>
      <c r="AC29" s="18"/>
      <c r="AD29" s="18"/>
      <c r="AE29" s="48"/>
      <c r="AF29" s="18"/>
      <c r="AG29" s="18"/>
      <c r="AH29" s="48"/>
      <c r="AI29" s="18"/>
      <c r="AJ29" s="18"/>
      <c r="AK29" s="48"/>
      <c r="AL29" s="18"/>
      <c r="AM29" s="48"/>
      <c r="AN29" s="18"/>
      <c r="AO29" s="18"/>
      <c r="AP29" s="48">
        <v>5.7</v>
      </c>
      <c r="AQ29" s="18">
        <v>354.53</v>
      </c>
      <c r="AU29"/>
    </row>
    <row r="30" spans="1:47" ht="15" hidden="1" customHeight="1">
      <c r="A30" s="45" t="s">
        <v>2688</v>
      </c>
      <c r="B30" s="25" t="s">
        <v>2689</v>
      </c>
      <c r="C30" s="25" t="s">
        <v>18</v>
      </c>
      <c r="D30" s="25" t="s">
        <v>2641</v>
      </c>
      <c r="E30" s="28" t="s">
        <v>2047</v>
      </c>
      <c r="F30" s="28"/>
      <c r="G30" s="25" t="s">
        <v>2048</v>
      </c>
      <c r="H30" s="25" t="s">
        <v>2053</v>
      </c>
      <c r="I30" s="48">
        <v>2.1</v>
      </c>
      <c r="J30" s="18">
        <v>388.5</v>
      </c>
      <c r="K30" s="48"/>
      <c r="L30" s="18"/>
      <c r="M30" s="18"/>
      <c r="N30" s="48"/>
      <c r="O30" s="18"/>
      <c r="P30" s="48"/>
      <c r="Q30" s="18"/>
      <c r="R30" s="18"/>
      <c r="S30" s="48"/>
      <c r="T30" s="18"/>
      <c r="U30" s="18"/>
      <c r="V30" s="48">
        <v>-2.1</v>
      </c>
      <c r="W30" s="18">
        <v>-388.5</v>
      </c>
      <c r="X30" s="18">
        <v>0</v>
      </c>
      <c r="Y30" s="48"/>
      <c r="Z30" s="18"/>
      <c r="AA30" s="18"/>
      <c r="AB30" s="48"/>
      <c r="AC30" s="18"/>
      <c r="AD30" s="18"/>
      <c r="AE30" s="48"/>
      <c r="AF30" s="18"/>
      <c r="AG30" s="18"/>
      <c r="AH30" s="48"/>
      <c r="AI30" s="18"/>
      <c r="AJ30" s="18"/>
      <c r="AK30" s="48"/>
      <c r="AL30" s="18"/>
      <c r="AM30" s="48"/>
      <c r="AN30" s="18"/>
      <c r="AO30" s="18"/>
      <c r="AP30" s="48">
        <v>0</v>
      </c>
      <c r="AQ30" s="18">
        <v>0</v>
      </c>
      <c r="AU30"/>
    </row>
    <row r="31" spans="1:47" ht="15" hidden="1" customHeight="1">
      <c r="A31" s="45" t="s">
        <v>2690</v>
      </c>
      <c r="B31" s="25" t="s">
        <v>2691</v>
      </c>
      <c r="C31" s="25" t="s">
        <v>18</v>
      </c>
      <c r="D31" s="25" t="s">
        <v>2641</v>
      </c>
      <c r="E31" s="28" t="s">
        <v>2047</v>
      </c>
      <c r="F31" s="28"/>
      <c r="G31" s="25" t="s">
        <v>2048</v>
      </c>
      <c r="H31" s="25" t="s">
        <v>2053</v>
      </c>
      <c r="I31" s="48"/>
      <c r="J31" s="18"/>
      <c r="K31" s="48">
        <v>7.26</v>
      </c>
      <c r="L31" s="18">
        <v>370.26</v>
      </c>
      <c r="M31" s="18">
        <v>18.510000000000002</v>
      </c>
      <c r="N31" s="48"/>
      <c r="O31" s="18"/>
      <c r="P31" s="48"/>
      <c r="Q31" s="18"/>
      <c r="R31" s="18"/>
      <c r="S31" s="48"/>
      <c r="T31" s="18"/>
      <c r="U31" s="18"/>
      <c r="V31" s="48">
        <v>-7.26</v>
      </c>
      <c r="W31" s="18">
        <v>-370.26</v>
      </c>
      <c r="X31" s="18">
        <v>0</v>
      </c>
      <c r="Y31" s="48"/>
      <c r="Z31" s="18"/>
      <c r="AA31" s="18"/>
      <c r="AB31" s="48"/>
      <c r="AC31" s="18"/>
      <c r="AD31" s="18"/>
      <c r="AE31" s="48"/>
      <c r="AF31" s="18"/>
      <c r="AG31" s="18"/>
      <c r="AH31" s="48"/>
      <c r="AI31" s="18"/>
      <c r="AJ31" s="18"/>
      <c r="AK31" s="48"/>
      <c r="AL31" s="18"/>
      <c r="AM31" s="48"/>
      <c r="AN31" s="18"/>
      <c r="AO31" s="18"/>
      <c r="AP31" s="48">
        <v>0</v>
      </c>
      <c r="AQ31" s="18">
        <v>0</v>
      </c>
      <c r="AU31"/>
    </row>
    <row r="32" spans="1:47" ht="15" customHeight="1">
      <c r="A32" s="45" t="s">
        <v>2692</v>
      </c>
      <c r="B32" s="25" t="s">
        <v>2693</v>
      </c>
      <c r="C32" s="25" t="s">
        <v>18</v>
      </c>
      <c r="D32" s="25" t="s">
        <v>174</v>
      </c>
      <c r="E32" s="28" t="s">
        <v>2047</v>
      </c>
      <c r="F32" s="28"/>
      <c r="G32" s="25" t="s">
        <v>2048</v>
      </c>
      <c r="H32" s="25" t="s">
        <v>2053</v>
      </c>
      <c r="I32" s="48">
        <v>0</v>
      </c>
      <c r="J32" s="18">
        <v>0</v>
      </c>
      <c r="K32" s="48">
        <v>23.2</v>
      </c>
      <c r="L32" s="18">
        <v>441.9</v>
      </c>
      <c r="M32" s="18">
        <v>22.1</v>
      </c>
      <c r="N32" s="48"/>
      <c r="O32" s="18"/>
      <c r="P32" s="48"/>
      <c r="Q32" s="18"/>
      <c r="R32" s="18"/>
      <c r="S32" s="48"/>
      <c r="T32" s="18"/>
      <c r="U32" s="18"/>
      <c r="V32" s="48">
        <v>-19.2</v>
      </c>
      <c r="W32" s="18">
        <v>-365.71</v>
      </c>
      <c r="X32" s="18">
        <v>0</v>
      </c>
      <c r="Y32" s="48"/>
      <c r="Z32" s="18"/>
      <c r="AA32" s="18"/>
      <c r="AB32" s="48"/>
      <c r="AC32" s="18"/>
      <c r="AD32" s="18"/>
      <c r="AE32" s="48"/>
      <c r="AF32" s="18"/>
      <c r="AG32" s="18"/>
      <c r="AH32" s="48"/>
      <c r="AI32" s="18"/>
      <c r="AJ32" s="18"/>
      <c r="AK32" s="48"/>
      <c r="AL32" s="18"/>
      <c r="AM32" s="48"/>
      <c r="AN32" s="18"/>
      <c r="AO32" s="18"/>
      <c r="AP32" s="48">
        <v>4</v>
      </c>
      <c r="AQ32" s="18">
        <v>76.19</v>
      </c>
      <c r="AU32"/>
    </row>
    <row r="33" spans="1:47" ht="15" hidden="1" customHeight="1">
      <c r="A33" s="45" t="s">
        <v>2694</v>
      </c>
      <c r="B33" s="25" t="s">
        <v>2695</v>
      </c>
      <c r="C33" s="25" t="s">
        <v>18</v>
      </c>
      <c r="D33" s="25" t="s">
        <v>2659</v>
      </c>
      <c r="E33" s="28" t="s">
        <v>2047</v>
      </c>
      <c r="F33" s="28"/>
      <c r="G33" s="25" t="s">
        <v>2048</v>
      </c>
      <c r="H33" s="25" t="s">
        <v>2042</v>
      </c>
      <c r="I33" s="48">
        <v>1241.08</v>
      </c>
      <c r="J33" s="18">
        <v>667.9</v>
      </c>
      <c r="K33" s="48">
        <v>3384</v>
      </c>
      <c r="L33" s="18">
        <v>1825.12</v>
      </c>
      <c r="M33" s="18">
        <v>91.24</v>
      </c>
      <c r="N33" s="48">
        <v>-2190.5933186540001</v>
      </c>
      <c r="O33" s="18">
        <v>-1178.55</v>
      </c>
      <c r="P33" s="48">
        <v>-368.91899999999998</v>
      </c>
      <c r="Q33" s="18">
        <v>-198.74</v>
      </c>
      <c r="R33" s="18">
        <v>0</v>
      </c>
      <c r="S33" s="48">
        <v>-647.57934699500004</v>
      </c>
      <c r="T33" s="18">
        <v>-348.9</v>
      </c>
      <c r="U33" s="18">
        <v>0</v>
      </c>
      <c r="V33" s="48">
        <v>-664.11333435100005</v>
      </c>
      <c r="W33" s="18">
        <v>-359.14</v>
      </c>
      <c r="X33" s="18">
        <v>0</v>
      </c>
      <c r="Y33" s="48"/>
      <c r="Z33" s="18"/>
      <c r="AA33" s="18"/>
      <c r="AB33" s="48"/>
      <c r="AC33" s="18"/>
      <c r="AD33" s="18"/>
      <c r="AE33" s="48"/>
      <c r="AF33" s="18"/>
      <c r="AG33" s="18"/>
      <c r="AH33" s="48"/>
      <c r="AI33" s="18"/>
      <c r="AJ33" s="18"/>
      <c r="AK33" s="48"/>
      <c r="AL33" s="18"/>
      <c r="AM33" s="48"/>
      <c r="AN33" s="18"/>
      <c r="AO33" s="18"/>
      <c r="AP33" s="48">
        <v>753.875</v>
      </c>
      <c r="AQ33" s="18">
        <v>407.69</v>
      </c>
      <c r="AU33"/>
    </row>
    <row r="34" spans="1:47" ht="15" hidden="1" customHeight="1">
      <c r="A34" s="45" t="s">
        <v>2696</v>
      </c>
      <c r="B34" s="25" t="s">
        <v>2697</v>
      </c>
      <c r="C34" s="25" t="s">
        <v>18</v>
      </c>
      <c r="D34" s="25" t="s">
        <v>2641</v>
      </c>
      <c r="E34" s="28" t="s">
        <v>2047</v>
      </c>
      <c r="F34" s="28"/>
      <c r="G34" s="25" t="s">
        <v>2048</v>
      </c>
      <c r="H34" s="25" t="s">
        <v>2053</v>
      </c>
      <c r="I34" s="48">
        <v>1.1599999999999999</v>
      </c>
      <c r="J34" s="18">
        <v>59.43</v>
      </c>
      <c r="K34" s="48">
        <v>10</v>
      </c>
      <c r="L34" s="18">
        <v>512.48</v>
      </c>
      <c r="M34" s="18">
        <v>25.62</v>
      </c>
      <c r="N34" s="48">
        <v>-3.1739999999999999</v>
      </c>
      <c r="O34" s="18">
        <v>-162.65</v>
      </c>
      <c r="P34" s="48"/>
      <c r="Q34" s="18"/>
      <c r="R34" s="18"/>
      <c r="S34" s="48">
        <v>-1.222</v>
      </c>
      <c r="T34" s="18">
        <v>-62.62</v>
      </c>
      <c r="U34" s="18">
        <v>0</v>
      </c>
      <c r="V34" s="48">
        <v>-6.7640000000000002</v>
      </c>
      <c r="W34" s="18">
        <v>-346.64</v>
      </c>
      <c r="X34" s="18">
        <v>0</v>
      </c>
      <c r="Y34" s="48"/>
      <c r="Z34" s="18"/>
      <c r="AA34" s="18"/>
      <c r="AB34" s="48"/>
      <c r="AC34" s="18"/>
      <c r="AD34" s="18"/>
      <c r="AE34" s="48"/>
      <c r="AF34" s="18"/>
      <c r="AG34" s="18"/>
      <c r="AH34" s="48"/>
      <c r="AI34" s="18"/>
      <c r="AJ34" s="18"/>
      <c r="AK34" s="48"/>
      <c r="AL34" s="18"/>
      <c r="AM34" s="48"/>
      <c r="AN34" s="18"/>
      <c r="AO34" s="18"/>
      <c r="AP34" s="48">
        <v>0</v>
      </c>
      <c r="AQ34" s="18">
        <v>0</v>
      </c>
      <c r="AU34"/>
    </row>
    <row r="35" spans="1:47" ht="15" customHeight="1">
      <c r="A35" s="45" t="s">
        <v>2698</v>
      </c>
      <c r="B35" s="25" t="s">
        <v>2699</v>
      </c>
      <c r="C35" s="25" t="s">
        <v>18</v>
      </c>
      <c r="D35" s="25" t="s">
        <v>174</v>
      </c>
      <c r="E35" s="28" t="s">
        <v>2047</v>
      </c>
      <c r="F35" s="28"/>
      <c r="G35" s="25" t="s">
        <v>2048</v>
      </c>
      <c r="H35" s="25" t="s">
        <v>2042</v>
      </c>
      <c r="I35" s="48">
        <v>8</v>
      </c>
      <c r="J35" s="18">
        <v>345.95</v>
      </c>
      <c r="K35" s="48"/>
      <c r="L35" s="18"/>
      <c r="M35" s="18"/>
      <c r="N35" s="48"/>
      <c r="O35" s="18"/>
      <c r="P35" s="48"/>
      <c r="Q35" s="18"/>
      <c r="R35" s="18"/>
      <c r="S35" s="48"/>
      <c r="T35" s="18"/>
      <c r="U35" s="18"/>
      <c r="V35" s="48">
        <v>-8</v>
      </c>
      <c r="W35" s="18">
        <v>-345.95</v>
      </c>
      <c r="X35" s="18">
        <v>0</v>
      </c>
      <c r="Y35" s="48"/>
      <c r="Z35" s="18"/>
      <c r="AA35" s="18"/>
      <c r="AB35" s="48"/>
      <c r="AC35" s="18"/>
      <c r="AD35" s="18"/>
      <c r="AE35" s="48"/>
      <c r="AF35" s="18"/>
      <c r="AG35" s="18"/>
      <c r="AH35" s="48"/>
      <c r="AI35" s="18"/>
      <c r="AJ35" s="18"/>
      <c r="AK35" s="48"/>
      <c r="AL35" s="18"/>
      <c r="AM35" s="48"/>
      <c r="AN35" s="18"/>
      <c r="AO35" s="18"/>
      <c r="AP35" s="48">
        <v>0</v>
      </c>
      <c r="AQ35" s="18">
        <v>0</v>
      </c>
      <c r="AU35"/>
    </row>
    <row r="36" spans="1:47" ht="15" hidden="1" customHeight="1">
      <c r="A36" s="45" t="s">
        <v>2700</v>
      </c>
      <c r="B36" s="25" t="s">
        <v>2701</v>
      </c>
      <c r="C36" s="25" t="s">
        <v>18</v>
      </c>
      <c r="D36" s="25" t="s">
        <v>2641</v>
      </c>
      <c r="E36" s="28" t="s">
        <v>2047</v>
      </c>
      <c r="F36" s="28"/>
      <c r="G36" s="25" t="s">
        <v>2048</v>
      </c>
      <c r="H36" s="25" t="s">
        <v>2053</v>
      </c>
      <c r="I36" s="48">
        <v>16.033000000000001</v>
      </c>
      <c r="J36" s="18">
        <v>1846.36</v>
      </c>
      <c r="K36" s="48">
        <v>1</v>
      </c>
      <c r="L36" s="18">
        <v>91</v>
      </c>
      <c r="M36" s="18">
        <v>4.55</v>
      </c>
      <c r="N36" s="48">
        <v>-5.6527777859999997</v>
      </c>
      <c r="O36" s="18">
        <v>-645.29</v>
      </c>
      <c r="P36" s="48"/>
      <c r="Q36" s="18"/>
      <c r="R36" s="18"/>
      <c r="S36" s="48">
        <v>-1.9861111140000001</v>
      </c>
      <c r="T36" s="18">
        <v>-226.13</v>
      </c>
      <c r="U36" s="18">
        <v>0</v>
      </c>
      <c r="V36" s="48">
        <v>-2.9771111000000001</v>
      </c>
      <c r="W36" s="18">
        <v>-337.81</v>
      </c>
      <c r="X36" s="18">
        <v>0</v>
      </c>
      <c r="Y36" s="48"/>
      <c r="Z36" s="18"/>
      <c r="AA36" s="18"/>
      <c r="AB36" s="48"/>
      <c r="AC36" s="18"/>
      <c r="AD36" s="18"/>
      <c r="AE36" s="48"/>
      <c r="AF36" s="18"/>
      <c r="AG36" s="18"/>
      <c r="AH36" s="48"/>
      <c r="AI36" s="18"/>
      <c r="AJ36" s="18"/>
      <c r="AK36" s="48"/>
      <c r="AL36" s="18"/>
      <c r="AM36" s="48"/>
      <c r="AN36" s="18"/>
      <c r="AO36" s="18"/>
      <c r="AP36" s="48">
        <v>6.4169999999999998</v>
      </c>
      <c r="AQ36" s="18">
        <v>728.13</v>
      </c>
      <c r="AU36"/>
    </row>
    <row r="37" spans="1:47" ht="15" customHeight="1">
      <c r="A37" s="45" t="s">
        <v>2702</v>
      </c>
      <c r="B37" s="25" t="s">
        <v>2703</v>
      </c>
      <c r="C37" s="25" t="s">
        <v>18</v>
      </c>
      <c r="D37" s="25" t="s">
        <v>174</v>
      </c>
      <c r="E37" s="28" t="s">
        <v>2047</v>
      </c>
      <c r="F37" s="28"/>
      <c r="G37" s="25" t="s">
        <v>2048</v>
      </c>
      <c r="H37" s="25" t="s">
        <v>2053</v>
      </c>
      <c r="I37" s="48">
        <v>65</v>
      </c>
      <c r="J37" s="18">
        <v>426.83</v>
      </c>
      <c r="K37" s="48">
        <v>250</v>
      </c>
      <c r="L37" s="18">
        <v>1491.95</v>
      </c>
      <c r="M37" s="18">
        <v>74.59</v>
      </c>
      <c r="N37" s="48">
        <v>-147.89438272000001</v>
      </c>
      <c r="O37" s="18">
        <v>-894.77</v>
      </c>
      <c r="P37" s="48">
        <v>-5.1449999999999996</v>
      </c>
      <c r="Q37" s="18">
        <v>-29.32</v>
      </c>
      <c r="R37" s="18">
        <v>0</v>
      </c>
      <c r="S37" s="48">
        <v>-52.089128088000002</v>
      </c>
      <c r="T37" s="18">
        <v>-316.61</v>
      </c>
      <c r="U37" s="18">
        <v>0</v>
      </c>
      <c r="V37" s="48">
        <v>-54.506489191999997</v>
      </c>
      <c r="W37" s="18">
        <v>-336.39</v>
      </c>
      <c r="X37" s="18">
        <v>0</v>
      </c>
      <c r="Y37" s="48"/>
      <c r="Z37" s="18"/>
      <c r="AA37" s="18"/>
      <c r="AB37" s="48"/>
      <c r="AC37" s="18"/>
      <c r="AD37" s="18"/>
      <c r="AE37" s="48"/>
      <c r="AF37" s="18"/>
      <c r="AG37" s="18"/>
      <c r="AH37" s="48"/>
      <c r="AI37" s="18"/>
      <c r="AJ37" s="18"/>
      <c r="AK37" s="48"/>
      <c r="AL37" s="18"/>
      <c r="AM37" s="48"/>
      <c r="AN37" s="18"/>
      <c r="AO37" s="18"/>
      <c r="AP37" s="48">
        <v>55.365000000000002</v>
      </c>
      <c r="AQ37" s="18">
        <v>341.69</v>
      </c>
      <c r="AU37"/>
    </row>
    <row r="38" spans="1:47" ht="15" hidden="1" customHeight="1">
      <c r="A38" s="45" t="s">
        <v>2704</v>
      </c>
      <c r="B38" s="25" t="s">
        <v>2705</v>
      </c>
      <c r="C38" s="25" t="s">
        <v>18</v>
      </c>
      <c r="D38" s="25" t="s">
        <v>2066</v>
      </c>
      <c r="E38" s="28" t="s">
        <v>2047</v>
      </c>
      <c r="F38" s="28"/>
      <c r="G38" s="25" t="s">
        <v>2048</v>
      </c>
      <c r="H38" s="25" t="s">
        <v>2053</v>
      </c>
      <c r="I38" s="48">
        <v>7.1</v>
      </c>
      <c r="J38" s="18">
        <v>681.31</v>
      </c>
      <c r="K38" s="48">
        <v>33.957999999999998</v>
      </c>
      <c r="L38" s="18">
        <v>3255.78</v>
      </c>
      <c r="M38" s="18">
        <v>162.79</v>
      </c>
      <c r="N38" s="48">
        <v>-25.305</v>
      </c>
      <c r="O38" s="18">
        <v>-2426.63</v>
      </c>
      <c r="P38" s="48">
        <v>-0.435</v>
      </c>
      <c r="Q38" s="18">
        <v>-41.71</v>
      </c>
      <c r="R38" s="18">
        <v>0</v>
      </c>
      <c r="S38" s="48">
        <v>-6.7275</v>
      </c>
      <c r="T38" s="18">
        <v>-645.09</v>
      </c>
      <c r="U38" s="18">
        <v>0</v>
      </c>
      <c r="V38" s="48">
        <v>-3.4904999999999999</v>
      </c>
      <c r="W38" s="18">
        <v>-334.67</v>
      </c>
      <c r="X38" s="18">
        <v>0</v>
      </c>
      <c r="Y38" s="48"/>
      <c r="Z38" s="18"/>
      <c r="AA38" s="18"/>
      <c r="AB38" s="48"/>
      <c r="AC38" s="18"/>
      <c r="AD38" s="18"/>
      <c r="AE38" s="48"/>
      <c r="AF38" s="18"/>
      <c r="AG38" s="18"/>
      <c r="AH38" s="48"/>
      <c r="AI38" s="18"/>
      <c r="AJ38" s="18"/>
      <c r="AK38" s="48"/>
      <c r="AL38" s="18"/>
      <c r="AM38" s="48"/>
      <c r="AN38" s="18"/>
      <c r="AO38" s="18"/>
      <c r="AP38" s="48">
        <v>5.0999999999999996</v>
      </c>
      <c r="AQ38" s="18">
        <v>488.99</v>
      </c>
      <c r="AU38"/>
    </row>
    <row r="39" spans="1:47" ht="15" hidden="1" customHeight="1">
      <c r="A39" s="45" t="s">
        <v>2706</v>
      </c>
      <c r="B39" s="25" t="s">
        <v>2707</v>
      </c>
      <c r="C39" s="25" t="s">
        <v>18</v>
      </c>
      <c r="D39" s="25" t="s">
        <v>2046</v>
      </c>
      <c r="E39" s="28" t="s">
        <v>2047</v>
      </c>
      <c r="F39" s="28"/>
      <c r="G39" s="25" t="s">
        <v>2048</v>
      </c>
      <c r="H39" s="25" t="s">
        <v>2053</v>
      </c>
      <c r="I39" s="48">
        <v>0</v>
      </c>
      <c r="J39" s="18">
        <v>0</v>
      </c>
      <c r="K39" s="48">
        <v>17.600000000000001</v>
      </c>
      <c r="L39" s="18">
        <v>335.24</v>
      </c>
      <c r="M39" s="18">
        <v>16.760000000000002</v>
      </c>
      <c r="N39" s="48"/>
      <c r="O39" s="18"/>
      <c r="P39" s="48"/>
      <c r="Q39" s="18"/>
      <c r="R39" s="18"/>
      <c r="S39" s="48">
        <v>-0.5</v>
      </c>
      <c r="T39" s="18">
        <v>-9.52</v>
      </c>
      <c r="U39" s="18">
        <v>0</v>
      </c>
      <c r="V39" s="48">
        <v>-17.100000000000001</v>
      </c>
      <c r="W39" s="18">
        <v>-325.72000000000003</v>
      </c>
      <c r="X39" s="18">
        <v>0</v>
      </c>
      <c r="Y39" s="48"/>
      <c r="Z39" s="18"/>
      <c r="AA39" s="18"/>
      <c r="AB39" s="48"/>
      <c r="AC39" s="18"/>
      <c r="AD39" s="18"/>
      <c r="AE39" s="48"/>
      <c r="AF39" s="18"/>
      <c r="AG39" s="18"/>
      <c r="AH39" s="48"/>
      <c r="AI39" s="18"/>
      <c r="AJ39" s="18"/>
      <c r="AK39" s="48"/>
      <c r="AL39" s="18"/>
      <c r="AM39" s="48"/>
      <c r="AN39" s="18"/>
      <c r="AO39" s="18"/>
      <c r="AP39" s="48">
        <v>0</v>
      </c>
      <c r="AQ39" s="18">
        <v>0</v>
      </c>
      <c r="AU39"/>
    </row>
    <row r="40" spans="1:47" ht="15" hidden="1" customHeight="1">
      <c r="A40" s="45" t="s">
        <v>2708</v>
      </c>
      <c r="B40" s="25" t="s">
        <v>2709</v>
      </c>
      <c r="C40" s="25" t="s">
        <v>18</v>
      </c>
      <c r="D40" s="25" t="s">
        <v>2656</v>
      </c>
      <c r="E40" s="28" t="s">
        <v>2047</v>
      </c>
      <c r="F40" s="28"/>
      <c r="G40" s="25" t="s">
        <v>2048</v>
      </c>
      <c r="H40" s="25" t="s">
        <v>2053</v>
      </c>
      <c r="I40" s="48">
        <v>9</v>
      </c>
      <c r="J40" s="18">
        <v>926.36</v>
      </c>
      <c r="K40" s="48">
        <v>8.4499999999999993</v>
      </c>
      <c r="L40" s="18">
        <v>883.05</v>
      </c>
      <c r="M40" s="18">
        <v>44.16</v>
      </c>
      <c r="N40" s="48">
        <v>-6.9550000000000001</v>
      </c>
      <c r="O40" s="18">
        <v>-721.45</v>
      </c>
      <c r="P40" s="48"/>
      <c r="Q40" s="18"/>
      <c r="R40" s="18"/>
      <c r="S40" s="48">
        <v>-0.71499999999999997</v>
      </c>
      <c r="T40" s="18">
        <v>-74.150000000000006</v>
      </c>
      <c r="U40" s="18">
        <v>0</v>
      </c>
      <c r="V40" s="48">
        <v>-3.06</v>
      </c>
      <c r="W40" s="18">
        <v>-317.2</v>
      </c>
      <c r="X40" s="18">
        <v>0</v>
      </c>
      <c r="Y40" s="48"/>
      <c r="Z40" s="18"/>
      <c r="AA40" s="18"/>
      <c r="AB40" s="48"/>
      <c r="AC40" s="18"/>
      <c r="AD40" s="18"/>
      <c r="AE40" s="48"/>
      <c r="AF40" s="18"/>
      <c r="AG40" s="18"/>
      <c r="AH40" s="48"/>
      <c r="AI40" s="18"/>
      <c r="AJ40" s="18"/>
      <c r="AK40" s="48"/>
      <c r="AL40" s="18"/>
      <c r="AM40" s="48"/>
      <c r="AN40" s="18"/>
      <c r="AO40" s="18"/>
      <c r="AP40" s="48">
        <v>6.72</v>
      </c>
      <c r="AQ40" s="18">
        <v>696.61</v>
      </c>
      <c r="AU40"/>
    </row>
    <row r="41" spans="1:47" ht="15" hidden="1" customHeight="1">
      <c r="A41" s="45" t="s">
        <v>2710</v>
      </c>
      <c r="B41" s="25" t="s">
        <v>2711</v>
      </c>
      <c r="C41" s="25" t="s">
        <v>18</v>
      </c>
      <c r="D41" s="25" t="s">
        <v>2066</v>
      </c>
      <c r="E41" s="28" t="s">
        <v>2047</v>
      </c>
      <c r="F41" s="28"/>
      <c r="G41" s="25" t="s">
        <v>2048</v>
      </c>
      <c r="H41" s="25" t="s">
        <v>2053</v>
      </c>
      <c r="I41" s="48">
        <v>9</v>
      </c>
      <c r="J41" s="18">
        <v>972</v>
      </c>
      <c r="K41" s="48"/>
      <c r="L41" s="18"/>
      <c r="M41" s="18"/>
      <c r="N41" s="48">
        <v>-2.86</v>
      </c>
      <c r="O41" s="18">
        <v>-308.88</v>
      </c>
      <c r="P41" s="48"/>
      <c r="Q41" s="18"/>
      <c r="R41" s="18"/>
      <c r="S41" s="48">
        <v>-0.42</v>
      </c>
      <c r="T41" s="18">
        <v>-45.36</v>
      </c>
      <c r="U41" s="18">
        <v>0</v>
      </c>
      <c r="V41" s="48">
        <v>-2.92</v>
      </c>
      <c r="W41" s="18">
        <v>-315.36</v>
      </c>
      <c r="X41" s="18">
        <v>0</v>
      </c>
      <c r="Y41" s="48"/>
      <c r="Z41" s="18"/>
      <c r="AA41" s="18"/>
      <c r="AB41" s="48"/>
      <c r="AC41" s="18"/>
      <c r="AD41" s="18"/>
      <c r="AE41" s="48"/>
      <c r="AF41" s="18"/>
      <c r="AG41" s="18"/>
      <c r="AH41" s="48"/>
      <c r="AI41" s="18"/>
      <c r="AJ41" s="18"/>
      <c r="AK41" s="48"/>
      <c r="AL41" s="18"/>
      <c r="AM41" s="48"/>
      <c r="AN41" s="18"/>
      <c r="AO41" s="18"/>
      <c r="AP41" s="48">
        <v>2.8</v>
      </c>
      <c r="AQ41" s="18">
        <v>302.39999999999998</v>
      </c>
      <c r="AU41"/>
    </row>
    <row r="42" spans="1:47" ht="15" hidden="1" customHeight="1">
      <c r="A42" s="45" t="s">
        <v>2712</v>
      </c>
      <c r="B42" s="25" t="s">
        <v>2713</v>
      </c>
      <c r="C42" s="25" t="s">
        <v>18</v>
      </c>
      <c r="D42" s="25" t="s">
        <v>2656</v>
      </c>
      <c r="E42" s="28" t="s">
        <v>2047</v>
      </c>
      <c r="F42" s="28"/>
      <c r="G42" s="25" t="s">
        <v>2048</v>
      </c>
      <c r="H42" s="25" t="s">
        <v>2053</v>
      </c>
      <c r="I42" s="48">
        <v>2.2130000000000001</v>
      </c>
      <c r="J42" s="18">
        <v>145.44999999999999</v>
      </c>
      <c r="K42" s="48">
        <v>65.382000000000005</v>
      </c>
      <c r="L42" s="18">
        <v>4576.74</v>
      </c>
      <c r="M42" s="18">
        <v>228.83</v>
      </c>
      <c r="N42" s="48">
        <v>-37.379032785</v>
      </c>
      <c r="O42" s="18">
        <v>-2607.06</v>
      </c>
      <c r="P42" s="48">
        <v>-0.2</v>
      </c>
      <c r="Q42" s="18">
        <v>-14</v>
      </c>
      <c r="R42" s="18">
        <v>0</v>
      </c>
      <c r="S42" s="48">
        <v>-4.9372205439999997</v>
      </c>
      <c r="T42" s="18">
        <v>-345.62</v>
      </c>
      <c r="U42" s="18">
        <v>0</v>
      </c>
      <c r="V42" s="48">
        <v>-4.3887466709999998</v>
      </c>
      <c r="W42" s="18">
        <v>-307.20999999999998</v>
      </c>
      <c r="X42" s="18">
        <v>0</v>
      </c>
      <c r="Y42" s="48"/>
      <c r="Z42" s="18"/>
      <c r="AA42" s="18"/>
      <c r="AB42" s="48"/>
      <c r="AC42" s="18"/>
      <c r="AD42" s="18"/>
      <c r="AE42" s="48"/>
      <c r="AF42" s="18"/>
      <c r="AG42" s="18"/>
      <c r="AH42" s="48"/>
      <c r="AI42" s="18"/>
      <c r="AJ42" s="18"/>
      <c r="AK42" s="48"/>
      <c r="AL42" s="18"/>
      <c r="AM42" s="48"/>
      <c r="AN42" s="18"/>
      <c r="AO42" s="18"/>
      <c r="AP42" s="48">
        <v>20.69</v>
      </c>
      <c r="AQ42" s="18">
        <v>1448.3</v>
      </c>
      <c r="AU42"/>
    </row>
    <row r="43" spans="1:47" ht="15" customHeight="1">
      <c r="A43" s="45" t="s">
        <v>2714</v>
      </c>
      <c r="B43" s="25" t="s">
        <v>2715</v>
      </c>
      <c r="C43" s="25" t="s">
        <v>18</v>
      </c>
      <c r="D43" s="25" t="s">
        <v>174</v>
      </c>
      <c r="E43" s="28" t="s">
        <v>2047</v>
      </c>
      <c r="F43" s="28"/>
      <c r="G43" s="25" t="s">
        <v>2048</v>
      </c>
      <c r="H43" s="25" t="s">
        <v>2042</v>
      </c>
      <c r="I43" s="48">
        <v>82</v>
      </c>
      <c r="J43" s="18">
        <v>163.79</v>
      </c>
      <c r="K43" s="48">
        <v>140</v>
      </c>
      <c r="L43" s="18">
        <v>273.33999999999997</v>
      </c>
      <c r="M43" s="18">
        <v>13.66</v>
      </c>
      <c r="N43" s="48">
        <v>-15</v>
      </c>
      <c r="O43" s="18">
        <v>-29.59</v>
      </c>
      <c r="P43" s="48">
        <v>-17</v>
      </c>
      <c r="Q43" s="18">
        <v>-33.700000000000003</v>
      </c>
      <c r="R43" s="18">
        <v>0</v>
      </c>
      <c r="S43" s="48">
        <v>-3</v>
      </c>
      <c r="T43" s="18">
        <v>-5.95</v>
      </c>
      <c r="U43" s="18">
        <v>0</v>
      </c>
      <c r="V43" s="48">
        <v>-156</v>
      </c>
      <c r="W43" s="18">
        <v>-306.89999999999998</v>
      </c>
      <c r="X43" s="18">
        <v>0</v>
      </c>
      <c r="Y43" s="48"/>
      <c r="Z43" s="18"/>
      <c r="AA43" s="18"/>
      <c r="AB43" s="48"/>
      <c r="AC43" s="18"/>
      <c r="AD43" s="18"/>
      <c r="AE43" s="48"/>
      <c r="AF43" s="18"/>
      <c r="AG43" s="18"/>
      <c r="AH43" s="48"/>
      <c r="AI43" s="18"/>
      <c r="AJ43" s="18"/>
      <c r="AK43" s="48"/>
      <c r="AL43" s="18"/>
      <c r="AM43" s="48"/>
      <c r="AN43" s="18"/>
      <c r="AO43" s="18"/>
      <c r="AP43" s="48">
        <v>31</v>
      </c>
      <c r="AQ43" s="18">
        <v>60.99</v>
      </c>
      <c r="AU43"/>
    </row>
    <row r="44" spans="1:47" ht="15" hidden="1" customHeight="1">
      <c r="A44" s="45" t="s">
        <v>2716</v>
      </c>
      <c r="B44" s="25" t="s">
        <v>2717</v>
      </c>
      <c r="C44" s="25" t="s">
        <v>18</v>
      </c>
      <c r="D44" s="25" t="s">
        <v>2034</v>
      </c>
      <c r="E44" s="28" t="s">
        <v>2047</v>
      </c>
      <c r="F44" s="28"/>
      <c r="G44" s="25" t="s">
        <v>2048</v>
      </c>
      <c r="H44" s="25" t="s">
        <v>2053</v>
      </c>
      <c r="I44" s="48">
        <v>6.8</v>
      </c>
      <c r="J44" s="18">
        <v>98.63</v>
      </c>
      <c r="K44" s="48">
        <v>103</v>
      </c>
      <c r="L44" s="18">
        <v>1526.64</v>
      </c>
      <c r="M44" s="18">
        <v>42.05</v>
      </c>
      <c r="N44" s="48">
        <v>-36.163249999999998</v>
      </c>
      <c r="O44" s="18">
        <v>-538.71</v>
      </c>
      <c r="P44" s="48"/>
      <c r="Q44" s="18"/>
      <c r="R44" s="18"/>
      <c r="S44" s="48">
        <v>-47.0839</v>
      </c>
      <c r="T44" s="18">
        <v>-697.81</v>
      </c>
      <c r="U44" s="18">
        <v>0</v>
      </c>
      <c r="V44" s="48">
        <v>-20.752849999999999</v>
      </c>
      <c r="W44" s="18">
        <v>-303.83</v>
      </c>
      <c r="X44" s="18">
        <v>0</v>
      </c>
      <c r="Y44" s="48"/>
      <c r="Z44" s="18"/>
      <c r="AA44" s="18"/>
      <c r="AB44" s="48"/>
      <c r="AC44" s="18"/>
      <c r="AD44" s="18"/>
      <c r="AE44" s="48"/>
      <c r="AF44" s="18"/>
      <c r="AG44" s="18"/>
      <c r="AH44" s="48"/>
      <c r="AI44" s="18"/>
      <c r="AJ44" s="18"/>
      <c r="AK44" s="48"/>
      <c r="AL44" s="18"/>
      <c r="AM44" s="48"/>
      <c r="AN44" s="18"/>
      <c r="AO44" s="18"/>
      <c r="AP44" s="48">
        <v>5.8</v>
      </c>
      <c r="AQ44" s="18">
        <v>84.92</v>
      </c>
      <c r="AU44"/>
    </row>
    <row r="45" spans="1:47" ht="15" hidden="1" customHeight="1">
      <c r="A45" s="45" t="s">
        <v>2718</v>
      </c>
      <c r="B45" s="25" t="s">
        <v>2719</v>
      </c>
      <c r="C45" s="25" t="s">
        <v>18</v>
      </c>
      <c r="D45" s="25" t="s">
        <v>2066</v>
      </c>
      <c r="E45" s="28" t="s">
        <v>2047</v>
      </c>
      <c r="F45" s="28"/>
      <c r="G45" s="25" t="s">
        <v>2048</v>
      </c>
      <c r="H45" s="25" t="s">
        <v>2053</v>
      </c>
      <c r="I45" s="48">
        <v>18.2</v>
      </c>
      <c r="J45" s="18">
        <v>582.89</v>
      </c>
      <c r="K45" s="48"/>
      <c r="L45" s="18"/>
      <c r="M45" s="18"/>
      <c r="N45" s="48">
        <v>-4.03</v>
      </c>
      <c r="O45" s="18">
        <v>-129.06</v>
      </c>
      <c r="P45" s="48"/>
      <c r="Q45" s="18"/>
      <c r="R45" s="18"/>
      <c r="S45" s="48">
        <v>-0.74</v>
      </c>
      <c r="T45" s="18">
        <v>-23.7</v>
      </c>
      <c r="U45" s="18">
        <v>0</v>
      </c>
      <c r="V45" s="48">
        <v>-9.43</v>
      </c>
      <c r="W45" s="18">
        <v>-302.02</v>
      </c>
      <c r="X45" s="18">
        <v>0</v>
      </c>
      <c r="Y45" s="48"/>
      <c r="Z45" s="18"/>
      <c r="AA45" s="18"/>
      <c r="AB45" s="48"/>
      <c r="AC45" s="18"/>
      <c r="AD45" s="18"/>
      <c r="AE45" s="48"/>
      <c r="AF45" s="18"/>
      <c r="AG45" s="18"/>
      <c r="AH45" s="48"/>
      <c r="AI45" s="18"/>
      <c r="AJ45" s="18"/>
      <c r="AK45" s="48"/>
      <c r="AL45" s="18"/>
      <c r="AM45" s="48"/>
      <c r="AN45" s="18"/>
      <c r="AO45" s="18"/>
      <c r="AP45" s="48">
        <v>4</v>
      </c>
      <c r="AQ45" s="18">
        <v>128.11000000000001</v>
      </c>
      <c r="AU45"/>
    </row>
    <row r="46" spans="1:47" ht="15" hidden="1" customHeight="1">
      <c r="A46" s="45" t="s">
        <v>2720</v>
      </c>
      <c r="B46" s="25" t="s">
        <v>2721</v>
      </c>
      <c r="C46" s="25" t="s">
        <v>18</v>
      </c>
      <c r="D46" s="25" t="s">
        <v>2047</v>
      </c>
      <c r="E46" s="28" t="s">
        <v>2048</v>
      </c>
      <c r="F46" s="28"/>
      <c r="G46" s="25"/>
      <c r="H46" s="25" t="s">
        <v>2053</v>
      </c>
      <c r="I46" s="48">
        <v>7.03</v>
      </c>
      <c r="J46" s="18">
        <v>899.83</v>
      </c>
      <c r="K46" s="48"/>
      <c r="L46" s="18"/>
      <c r="M46" s="18"/>
      <c r="N46" s="48">
        <v>-1.218</v>
      </c>
      <c r="O46" s="18">
        <v>-155.9</v>
      </c>
      <c r="P46" s="48">
        <v>-0.21</v>
      </c>
      <c r="Q46" s="18">
        <v>-26.88</v>
      </c>
      <c r="R46" s="18">
        <v>0</v>
      </c>
      <c r="S46" s="48">
        <v>-0.45</v>
      </c>
      <c r="T46" s="18">
        <v>-57.6</v>
      </c>
      <c r="U46" s="18">
        <v>0</v>
      </c>
      <c r="V46" s="48">
        <v>-2.2519999999999998</v>
      </c>
      <c r="W46" s="18">
        <v>-288.25</v>
      </c>
      <c r="X46" s="18">
        <v>0</v>
      </c>
      <c r="Y46" s="48"/>
      <c r="Z46" s="18"/>
      <c r="AA46" s="18"/>
      <c r="AB46" s="48"/>
      <c r="AC46" s="18"/>
      <c r="AD46" s="18"/>
      <c r="AE46" s="48"/>
      <c r="AF46" s="18"/>
      <c r="AG46" s="18"/>
      <c r="AH46" s="48"/>
      <c r="AI46" s="18"/>
      <c r="AJ46" s="18"/>
      <c r="AK46" s="48"/>
      <c r="AL46" s="18"/>
      <c r="AM46" s="48"/>
      <c r="AN46" s="18"/>
      <c r="AO46" s="18"/>
      <c r="AP46" s="48">
        <v>2.9</v>
      </c>
      <c r="AQ46" s="18">
        <v>371.2</v>
      </c>
      <c r="AU46"/>
    </row>
    <row r="47" spans="1:47" ht="15" customHeight="1">
      <c r="A47" s="45" t="s">
        <v>2722</v>
      </c>
      <c r="B47" s="25" t="s">
        <v>2723</v>
      </c>
      <c r="C47" s="25" t="s">
        <v>18</v>
      </c>
      <c r="D47" s="25" t="s">
        <v>174</v>
      </c>
      <c r="E47" s="28" t="s">
        <v>2047</v>
      </c>
      <c r="F47" s="28"/>
      <c r="G47" s="25" t="s">
        <v>2048</v>
      </c>
      <c r="H47" s="25" t="s">
        <v>2053</v>
      </c>
      <c r="I47" s="48">
        <v>6</v>
      </c>
      <c r="J47" s="18">
        <v>161.05000000000001</v>
      </c>
      <c r="K47" s="48">
        <v>8.5</v>
      </c>
      <c r="L47" s="18">
        <v>170.32</v>
      </c>
      <c r="M47" s="18">
        <v>8.52</v>
      </c>
      <c r="N47" s="48">
        <v>-0.24</v>
      </c>
      <c r="O47" s="18">
        <v>-6.21</v>
      </c>
      <c r="P47" s="48"/>
      <c r="Q47" s="18"/>
      <c r="R47" s="18"/>
      <c r="S47" s="48">
        <v>-0.06</v>
      </c>
      <c r="T47" s="18">
        <v>-1.6</v>
      </c>
      <c r="U47" s="18">
        <v>0</v>
      </c>
      <c r="V47" s="48">
        <v>-12.3</v>
      </c>
      <c r="W47" s="18">
        <v>-280.27</v>
      </c>
      <c r="X47" s="18">
        <v>0</v>
      </c>
      <c r="Y47" s="48"/>
      <c r="Z47" s="18"/>
      <c r="AA47" s="18"/>
      <c r="AB47" s="48"/>
      <c r="AC47" s="18"/>
      <c r="AD47" s="18"/>
      <c r="AE47" s="48"/>
      <c r="AF47" s="18"/>
      <c r="AG47" s="18"/>
      <c r="AH47" s="48"/>
      <c r="AI47" s="18"/>
      <c r="AJ47" s="18"/>
      <c r="AK47" s="48"/>
      <c r="AL47" s="18"/>
      <c r="AM47" s="48"/>
      <c r="AN47" s="18"/>
      <c r="AO47" s="18"/>
      <c r="AP47" s="48">
        <v>1.9</v>
      </c>
      <c r="AQ47" s="18">
        <v>43.29</v>
      </c>
      <c r="AU47"/>
    </row>
    <row r="48" spans="1:47" ht="15" hidden="1" customHeight="1">
      <c r="A48" s="45" t="s">
        <v>2628</v>
      </c>
      <c r="B48" s="25" t="s">
        <v>2629</v>
      </c>
      <c r="C48" s="25" t="s">
        <v>24</v>
      </c>
      <c r="D48" s="25" t="s">
        <v>2037</v>
      </c>
      <c r="E48" s="28" t="s">
        <v>2041</v>
      </c>
      <c r="F48" s="28"/>
      <c r="G48" s="25" t="s">
        <v>2032</v>
      </c>
      <c r="H48" s="25" t="s">
        <v>2053</v>
      </c>
      <c r="I48" s="48">
        <v>1.02</v>
      </c>
      <c r="J48" s="18">
        <v>96.9</v>
      </c>
      <c r="K48" s="48"/>
      <c r="L48" s="18"/>
      <c r="M48" s="18"/>
      <c r="N48" s="48"/>
      <c r="O48" s="18"/>
      <c r="P48" s="48">
        <v>1.8919999999999999</v>
      </c>
      <c r="Q48" s="18">
        <v>179.74</v>
      </c>
      <c r="R48" s="18">
        <v>0</v>
      </c>
      <c r="S48" s="48">
        <v>-0.14000000000000001</v>
      </c>
      <c r="T48" s="18">
        <v>-13.3</v>
      </c>
      <c r="U48" s="18">
        <v>0</v>
      </c>
      <c r="V48" s="48">
        <v>-2.7719999999999998</v>
      </c>
      <c r="W48" s="18">
        <v>-263.33999999999997</v>
      </c>
      <c r="X48" s="18">
        <v>0</v>
      </c>
      <c r="Y48" s="48"/>
      <c r="Z48" s="18"/>
      <c r="AA48" s="18"/>
      <c r="AB48" s="48"/>
      <c r="AC48" s="18"/>
      <c r="AD48" s="18"/>
      <c r="AE48" s="48"/>
      <c r="AF48" s="18"/>
      <c r="AG48" s="18"/>
      <c r="AH48" s="48"/>
      <c r="AI48" s="18"/>
      <c r="AJ48" s="18"/>
      <c r="AK48" s="48"/>
      <c r="AL48" s="18"/>
      <c r="AM48" s="48"/>
      <c r="AN48" s="18"/>
      <c r="AO48" s="18"/>
      <c r="AP48" s="48">
        <v>0</v>
      </c>
      <c r="AQ48" s="18">
        <v>0</v>
      </c>
      <c r="AU48"/>
    </row>
    <row r="49" spans="1:47" ht="15" hidden="1" customHeight="1">
      <c r="A49" s="45" t="s">
        <v>2724</v>
      </c>
      <c r="B49" s="25" t="s">
        <v>2725</v>
      </c>
      <c r="C49" s="25" t="s">
        <v>18</v>
      </c>
      <c r="D49" s="25" t="s">
        <v>2092</v>
      </c>
      <c r="E49" s="28" t="s">
        <v>2047</v>
      </c>
      <c r="F49" s="28"/>
      <c r="G49" s="25" t="s">
        <v>2048</v>
      </c>
      <c r="H49" s="25" t="s">
        <v>2053</v>
      </c>
      <c r="I49" s="48">
        <v>2.5</v>
      </c>
      <c r="J49" s="18">
        <v>131.25</v>
      </c>
      <c r="K49" s="48">
        <v>20</v>
      </c>
      <c r="L49" s="18">
        <v>1049.51</v>
      </c>
      <c r="M49" s="18">
        <v>52.49</v>
      </c>
      <c r="N49" s="48">
        <v>-14.21</v>
      </c>
      <c r="O49" s="18">
        <v>-745.74</v>
      </c>
      <c r="P49" s="48"/>
      <c r="Q49" s="18"/>
      <c r="R49" s="18"/>
      <c r="S49" s="48">
        <v>-0.79</v>
      </c>
      <c r="T49" s="18">
        <v>-41.45</v>
      </c>
      <c r="U49" s="18">
        <v>0</v>
      </c>
      <c r="V49" s="48">
        <v>-5</v>
      </c>
      <c r="W49" s="18">
        <v>-262.38</v>
      </c>
      <c r="X49" s="18">
        <v>0</v>
      </c>
      <c r="Y49" s="48"/>
      <c r="Z49" s="18"/>
      <c r="AA49" s="18"/>
      <c r="AB49" s="48"/>
      <c r="AC49" s="18"/>
      <c r="AD49" s="18"/>
      <c r="AE49" s="48"/>
      <c r="AF49" s="18"/>
      <c r="AG49" s="18"/>
      <c r="AH49" s="48"/>
      <c r="AI49" s="18"/>
      <c r="AJ49" s="18"/>
      <c r="AK49" s="48"/>
      <c r="AL49" s="18"/>
      <c r="AM49" s="48"/>
      <c r="AN49" s="18"/>
      <c r="AO49" s="18"/>
      <c r="AP49" s="48">
        <v>2.5</v>
      </c>
      <c r="AQ49" s="18">
        <v>131.19</v>
      </c>
      <c r="AU49"/>
    </row>
    <row r="50" spans="1:47" ht="15" customHeight="1">
      <c r="A50" s="45" t="s">
        <v>2726</v>
      </c>
      <c r="B50" s="25" t="s">
        <v>2727</v>
      </c>
      <c r="C50" s="25" t="s">
        <v>18</v>
      </c>
      <c r="D50" s="25" t="s">
        <v>174</v>
      </c>
      <c r="E50" s="28" t="s">
        <v>2047</v>
      </c>
      <c r="F50" s="28"/>
      <c r="G50" s="25" t="s">
        <v>2048</v>
      </c>
      <c r="H50" s="25" t="s">
        <v>2053</v>
      </c>
      <c r="I50" s="48">
        <v>5</v>
      </c>
      <c r="J50" s="18">
        <v>72.52</v>
      </c>
      <c r="K50" s="48">
        <v>20</v>
      </c>
      <c r="L50" s="18">
        <v>285.52</v>
      </c>
      <c r="M50" s="18">
        <v>14.28</v>
      </c>
      <c r="N50" s="48"/>
      <c r="O50" s="18"/>
      <c r="P50" s="48"/>
      <c r="Q50" s="18"/>
      <c r="R50" s="18"/>
      <c r="S50" s="48"/>
      <c r="T50" s="18"/>
      <c r="U50" s="18"/>
      <c r="V50" s="48">
        <v>-17.899999999999999</v>
      </c>
      <c r="W50" s="18">
        <v>-256.36</v>
      </c>
      <c r="X50" s="18">
        <v>0</v>
      </c>
      <c r="Y50" s="48"/>
      <c r="Z50" s="18"/>
      <c r="AA50" s="18"/>
      <c r="AB50" s="48"/>
      <c r="AC50" s="18"/>
      <c r="AD50" s="18"/>
      <c r="AE50" s="48"/>
      <c r="AF50" s="18"/>
      <c r="AG50" s="18"/>
      <c r="AH50" s="48"/>
      <c r="AI50" s="18"/>
      <c r="AJ50" s="18"/>
      <c r="AK50" s="48"/>
      <c r="AL50" s="18"/>
      <c r="AM50" s="48"/>
      <c r="AN50" s="18"/>
      <c r="AO50" s="18"/>
      <c r="AP50" s="48">
        <v>7.1</v>
      </c>
      <c r="AQ50" s="18">
        <v>101.68</v>
      </c>
      <c r="AU50"/>
    </row>
    <row r="51" spans="1:47" ht="15" customHeight="1">
      <c r="A51" s="45" t="s">
        <v>2728</v>
      </c>
      <c r="B51" s="25" t="s">
        <v>2729</v>
      </c>
      <c r="C51" s="25" t="s">
        <v>18</v>
      </c>
      <c r="D51" s="25" t="s">
        <v>174</v>
      </c>
      <c r="E51" s="28" t="s">
        <v>2047</v>
      </c>
      <c r="F51" s="28"/>
      <c r="G51" s="25" t="s">
        <v>2048</v>
      </c>
      <c r="H51" s="25" t="s">
        <v>2053</v>
      </c>
      <c r="I51" s="48">
        <v>1.75</v>
      </c>
      <c r="J51" s="18">
        <v>127.85</v>
      </c>
      <c r="K51" s="48">
        <v>4.9000000000000004</v>
      </c>
      <c r="L51" s="18">
        <v>358</v>
      </c>
      <c r="M51" s="18">
        <v>17.899999999999999</v>
      </c>
      <c r="N51" s="48"/>
      <c r="O51" s="18"/>
      <c r="P51" s="48"/>
      <c r="Q51" s="18"/>
      <c r="R51" s="18"/>
      <c r="S51" s="48"/>
      <c r="T51" s="18"/>
      <c r="U51" s="18"/>
      <c r="V51" s="48">
        <v>-3.15</v>
      </c>
      <c r="W51" s="18">
        <v>-230.14</v>
      </c>
      <c r="X51" s="18">
        <v>0</v>
      </c>
      <c r="Y51" s="48"/>
      <c r="Z51" s="18"/>
      <c r="AA51" s="18"/>
      <c r="AB51" s="48"/>
      <c r="AC51" s="18"/>
      <c r="AD51" s="18"/>
      <c r="AE51" s="48"/>
      <c r="AF51" s="18"/>
      <c r="AG51" s="18"/>
      <c r="AH51" s="48"/>
      <c r="AI51" s="18"/>
      <c r="AJ51" s="18"/>
      <c r="AK51" s="48"/>
      <c r="AL51" s="18"/>
      <c r="AM51" s="48"/>
      <c r="AN51" s="18"/>
      <c r="AO51" s="18"/>
      <c r="AP51" s="48">
        <v>3.5</v>
      </c>
      <c r="AQ51" s="18">
        <v>255.71</v>
      </c>
      <c r="AU51"/>
    </row>
    <row r="52" spans="1:47" ht="15" hidden="1" customHeight="1">
      <c r="A52" s="45" t="s">
        <v>2730</v>
      </c>
      <c r="B52" s="25" t="s">
        <v>2731</v>
      </c>
      <c r="C52" s="25" t="s">
        <v>18</v>
      </c>
      <c r="D52" s="25" t="s">
        <v>2092</v>
      </c>
      <c r="E52" s="28" t="s">
        <v>2047</v>
      </c>
      <c r="F52" s="28"/>
      <c r="G52" s="25" t="s">
        <v>2048</v>
      </c>
      <c r="H52" s="25" t="s">
        <v>2053</v>
      </c>
      <c r="I52" s="48">
        <v>7.0049999999999999</v>
      </c>
      <c r="J52" s="18">
        <v>122.56</v>
      </c>
      <c r="K52" s="48">
        <v>33</v>
      </c>
      <c r="L52" s="18">
        <v>577.37</v>
      </c>
      <c r="M52" s="18">
        <v>28.84</v>
      </c>
      <c r="N52" s="48">
        <v>-7.7263131840000003</v>
      </c>
      <c r="O52" s="18">
        <v>-135.19</v>
      </c>
      <c r="P52" s="48">
        <v>-3.2000000000000001E-2</v>
      </c>
      <c r="Q52" s="18">
        <v>-0.56000000000000005</v>
      </c>
      <c r="R52" s="18">
        <v>0</v>
      </c>
      <c r="S52" s="48">
        <v>-11.569676953</v>
      </c>
      <c r="T52" s="18">
        <v>-202.42</v>
      </c>
      <c r="U52" s="18">
        <v>0</v>
      </c>
      <c r="V52" s="48">
        <v>-12.804009862999999</v>
      </c>
      <c r="W52" s="18">
        <v>-224.02</v>
      </c>
      <c r="X52" s="18">
        <v>0</v>
      </c>
      <c r="Y52" s="48"/>
      <c r="Z52" s="18"/>
      <c r="AA52" s="18"/>
      <c r="AB52" s="48"/>
      <c r="AC52" s="18"/>
      <c r="AD52" s="18"/>
      <c r="AE52" s="48"/>
      <c r="AF52" s="18"/>
      <c r="AG52" s="18"/>
      <c r="AH52" s="48"/>
      <c r="AI52" s="18"/>
      <c r="AJ52" s="18"/>
      <c r="AK52" s="48"/>
      <c r="AL52" s="18"/>
      <c r="AM52" s="48"/>
      <c r="AN52" s="18"/>
      <c r="AO52" s="18"/>
      <c r="AP52" s="48">
        <v>7.8730000000000002</v>
      </c>
      <c r="AQ52" s="18">
        <v>137.74</v>
      </c>
      <c r="AU52"/>
    </row>
    <row r="53" spans="1:47" ht="15" hidden="1" customHeight="1">
      <c r="A53" s="45" t="s">
        <v>2732</v>
      </c>
      <c r="B53" s="25" t="s">
        <v>2733</v>
      </c>
      <c r="C53" s="25" t="s">
        <v>18</v>
      </c>
      <c r="D53" s="25" t="s">
        <v>2641</v>
      </c>
      <c r="E53" s="28" t="s">
        <v>2047</v>
      </c>
      <c r="F53" s="28"/>
      <c r="G53" s="25" t="s">
        <v>2048</v>
      </c>
      <c r="H53" s="25" t="s">
        <v>2053</v>
      </c>
      <c r="I53" s="48">
        <v>6.11</v>
      </c>
      <c r="J53" s="18">
        <v>293.27999999999997</v>
      </c>
      <c r="K53" s="48">
        <v>34.56</v>
      </c>
      <c r="L53" s="18">
        <v>1530.16</v>
      </c>
      <c r="M53" s="18">
        <v>76.510000000000005</v>
      </c>
      <c r="N53" s="48">
        <v>-18.665871120999999</v>
      </c>
      <c r="O53" s="18">
        <v>-881.33</v>
      </c>
      <c r="P53" s="48">
        <v>-0.377</v>
      </c>
      <c r="Q53" s="18">
        <v>-18.100000000000001</v>
      </c>
      <c r="R53" s="18">
        <v>0</v>
      </c>
      <c r="S53" s="48">
        <v>-12.270744633</v>
      </c>
      <c r="T53" s="18">
        <v>-578.66</v>
      </c>
      <c r="U53" s="18">
        <v>0</v>
      </c>
      <c r="V53" s="48">
        <v>-5.3973842459999997</v>
      </c>
      <c r="W53" s="18">
        <v>-199.22</v>
      </c>
      <c r="X53" s="18">
        <v>0</v>
      </c>
      <c r="Y53" s="48"/>
      <c r="Z53" s="18"/>
      <c r="AA53" s="18"/>
      <c r="AB53" s="48"/>
      <c r="AC53" s="18"/>
      <c r="AD53" s="18"/>
      <c r="AE53" s="48"/>
      <c r="AF53" s="18"/>
      <c r="AG53" s="18"/>
      <c r="AH53" s="48"/>
      <c r="AI53" s="18"/>
      <c r="AJ53" s="18"/>
      <c r="AK53" s="48"/>
      <c r="AL53" s="18"/>
      <c r="AM53" s="48"/>
      <c r="AN53" s="18"/>
      <c r="AO53" s="18"/>
      <c r="AP53" s="48">
        <v>3.9590000000000001</v>
      </c>
      <c r="AQ53" s="18">
        <v>146.13</v>
      </c>
      <c r="AU53"/>
    </row>
    <row r="54" spans="1:47" ht="15" hidden="1" customHeight="1">
      <c r="A54" s="45" t="s">
        <v>2734</v>
      </c>
      <c r="B54" s="25" t="s">
        <v>2735</v>
      </c>
      <c r="C54" s="25" t="s">
        <v>18</v>
      </c>
      <c r="D54" s="25" t="s">
        <v>2066</v>
      </c>
      <c r="E54" s="28" t="s">
        <v>2047</v>
      </c>
      <c r="F54" s="28"/>
      <c r="G54" s="25" t="s">
        <v>2048</v>
      </c>
      <c r="H54" s="25" t="s">
        <v>2053</v>
      </c>
      <c r="I54" s="48">
        <v>2.9</v>
      </c>
      <c r="J54" s="18">
        <v>188.29</v>
      </c>
      <c r="K54" s="48">
        <v>9</v>
      </c>
      <c r="L54" s="18">
        <v>1089</v>
      </c>
      <c r="M54" s="18">
        <v>54.45</v>
      </c>
      <c r="N54" s="48">
        <v>-3.8250000000000002</v>
      </c>
      <c r="O54" s="18">
        <v>-384.03</v>
      </c>
      <c r="P54" s="48"/>
      <c r="Q54" s="18"/>
      <c r="R54" s="18"/>
      <c r="S54" s="48">
        <v>-5.2350000000000003</v>
      </c>
      <c r="T54" s="18">
        <v>-569.42999999999995</v>
      </c>
      <c r="U54" s="18">
        <v>0</v>
      </c>
      <c r="V54" s="48">
        <v>-1.69</v>
      </c>
      <c r="W54" s="18">
        <v>-192.7</v>
      </c>
      <c r="X54" s="18">
        <v>0</v>
      </c>
      <c r="Y54" s="48"/>
      <c r="Z54" s="18"/>
      <c r="AA54" s="18"/>
      <c r="AB54" s="48"/>
      <c r="AC54" s="18"/>
      <c r="AD54" s="18"/>
      <c r="AE54" s="48"/>
      <c r="AF54" s="18"/>
      <c r="AG54" s="18"/>
      <c r="AH54" s="48"/>
      <c r="AI54" s="18"/>
      <c r="AJ54" s="18"/>
      <c r="AK54" s="48"/>
      <c r="AL54" s="18"/>
      <c r="AM54" s="48"/>
      <c r="AN54" s="18"/>
      <c r="AO54" s="18"/>
      <c r="AP54" s="48">
        <v>1.1499999999999999</v>
      </c>
      <c r="AQ54" s="18">
        <v>131.13</v>
      </c>
      <c r="AU54"/>
    </row>
    <row r="55" spans="1:47" ht="15" customHeight="1">
      <c r="A55" s="45" t="s">
        <v>2736</v>
      </c>
      <c r="B55" s="25" t="s">
        <v>2737</v>
      </c>
      <c r="C55" s="25" t="s">
        <v>18</v>
      </c>
      <c r="D55" s="25" t="s">
        <v>174</v>
      </c>
      <c r="E55" s="28" t="s">
        <v>2047</v>
      </c>
      <c r="F55" s="28"/>
      <c r="G55" s="25" t="s">
        <v>2048</v>
      </c>
      <c r="H55" s="25" t="s">
        <v>2053</v>
      </c>
      <c r="I55" s="48">
        <v>0.05</v>
      </c>
      <c r="J55" s="18">
        <v>8.5</v>
      </c>
      <c r="K55" s="48">
        <v>1.5</v>
      </c>
      <c r="L55" s="18">
        <v>231.9</v>
      </c>
      <c r="M55" s="18">
        <v>11.6</v>
      </c>
      <c r="N55" s="48">
        <v>-0.15695999999999999</v>
      </c>
      <c r="O55" s="18">
        <v>-26.29</v>
      </c>
      <c r="P55" s="48"/>
      <c r="Q55" s="18"/>
      <c r="R55" s="18"/>
      <c r="S55" s="48">
        <v>-2.5520000000000001E-2</v>
      </c>
      <c r="T55" s="18">
        <v>-4.1900000000000004</v>
      </c>
      <c r="U55" s="18">
        <v>0</v>
      </c>
      <c r="V55" s="48">
        <v>-1.1675199999999999</v>
      </c>
      <c r="W55" s="18">
        <v>-179.22</v>
      </c>
      <c r="X55" s="18">
        <v>0</v>
      </c>
      <c r="Y55" s="48"/>
      <c r="Z55" s="18"/>
      <c r="AA55" s="18"/>
      <c r="AB55" s="48"/>
      <c r="AC55" s="18"/>
      <c r="AD55" s="18"/>
      <c r="AE55" s="48"/>
      <c r="AF55" s="18"/>
      <c r="AG55" s="18"/>
      <c r="AH55" s="48"/>
      <c r="AI55" s="18"/>
      <c r="AJ55" s="18"/>
      <c r="AK55" s="48"/>
      <c r="AL55" s="18"/>
      <c r="AM55" s="48"/>
      <c r="AN55" s="18"/>
      <c r="AO55" s="18"/>
      <c r="AP55" s="48">
        <v>0.2</v>
      </c>
      <c r="AQ55" s="18">
        <v>30.7</v>
      </c>
      <c r="AU55"/>
    </row>
    <row r="56" spans="1:47" ht="15" customHeight="1">
      <c r="A56" s="45" t="s">
        <v>2738</v>
      </c>
      <c r="B56" s="25" t="s">
        <v>2739</v>
      </c>
      <c r="C56" s="25" t="s">
        <v>18</v>
      </c>
      <c r="D56" s="25" t="s">
        <v>174</v>
      </c>
      <c r="E56" s="28" t="s">
        <v>2047</v>
      </c>
      <c r="F56" s="28"/>
      <c r="G56" s="25" t="s">
        <v>2048</v>
      </c>
      <c r="H56" s="25" t="s">
        <v>2053</v>
      </c>
      <c r="I56" s="48">
        <v>0</v>
      </c>
      <c r="J56" s="18">
        <v>0</v>
      </c>
      <c r="K56" s="48">
        <v>21</v>
      </c>
      <c r="L56" s="18">
        <v>212.6</v>
      </c>
      <c r="M56" s="18">
        <v>10.63</v>
      </c>
      <c r="N56" s="48">
        <v>-0.11</v>
      </c>
      <c r="O56" s="18">
        <v>-1.1200000000000001</v>
      </c>
      <c r="P56" s="48">
        <v>-0.05</v>
      </c>
      <c r="Q56" s="18">
        <v>-0.51</v>
      </c>
      <c r="R56" s="18">
        <v>0</v>
      </c>
      <c r="S56" s="48">
        <v>-0.04</v>
      </c>
      <c r="T56" s="18">
        <v>-0.4</v>
      </c>
      <c r="U56" s="18">
        <v>0</v>
      </c>
      <c r="V56" s="48">
        <v>-17.3</v>
      </c>
      <c r="W56" s="18">
        <v>-175.14</v>
      </c>
      <c r="X56" s="18">
        <v>0</v>
      </c>
      <c r="Y56" s="48"/>
      <c r="Z56" s="18"/>
      <c r="AA56" s="18"/>
      <c r="AB56" s="48"/>
      <c r="AC56" s="18"/>
      <c r="AD56" s="18"/>
      <c r="AE56" s="48"/>
      <c r="AF56" s="18"/>
      <c r="AG56" s="18"/>
      <c r="AH56" s="48"/>
      <c r="AI56" s="18"/>
      <c r="AJ56" s="18"/>
      <c r="AK56" s="48"/>
      <c r="AL56" s="18"/>
      <c r="AM56" s="48"/>
      <c r="AN56" s="18"/>
      <c r="AO56" s="18"/>
      <c r="AP56" s="48">
        <v>3.5</v>
      </c>
      <c r="AQ56" s="18">
        <v>35.43</v>
      </c>
      <c r="AU56"/>
    </row>
    <row r="57" spans="1:47" ht="15" hidden="1" customHeight="1">
      <c r="A57" s="45" t="s">
        <v>2740</v>
      </c>
      <c r="B57" s="25" t="s">
        <v>2741</v>
      </c>
      <c r="C57" s="25" t="s">
        <v>18</v>
      </c>
      <c r="D57" s="25" t="s">
        <v>2092</v>
      </c>
      <c r="E57" s="28" t="s">
        <v>2047</v>
      </c>
      <c r="F57" s="28"/>
      <c r="G57" s="25" t="s">
        <v>2048</v>
      </c>
      <c r="H57" s="25" t="s">
        <v>2053</v>
      </c>
      <c r="I57" s="48">
        <v>7.9</v>
      </c>
      <c r="J57" s="18">
        <v>257.51</v>
      </c>
      <c r="K57" s="48"/>
      <c r="L57" s="18"/>
      <c r="M57" s="18"/>
      <c r="N57" s="48">
        <v>-2.2919999999999998</v>
      </c>
      <c r="O57" s="18">
        <v>-74.709999999999994</v>
      </c>
      <c r="P57" s="48">
        <v>-0.12</v>
      </c>
      <c r="Q57" s="18">
        <v>-3.91</v>
      </c>
      <c r="R57" s="18">
        <v>0</v>
      </c>
      <c r="S57" s="48">
        <v>-2.8000000000000001E-2</v>
      </c>
      <c r="T57" s="18">
        <v>-0.91</v>
      </c>
      <c r="U57" s="18">
        <v>0</v>
      </c>
      <c r="V57" s="48">
        <v>-5.16</v>
      </c>
      <c r="W57" s="18">
        <v>-168.2</v>
      </c>
      <c r="X57" s="18">
        <v>0</v>
      </c>
      <c r="Y57" s="48"/>
      <c r="Z57" s="18"/>
      <c r="AA57" s="18"/>
      <c r="AB57" s="48"/>
      <c r="AC57" s="18"/>
      <c r="AD57" s="18"/>
      <c r="AE57" s="48"/>
      <c r="AF57" s="18"/>
      <c r="AG57" s="18"/>
      <c r="AH57" s="48"/>
      <c r="AI57" s="18"/>
      <c r="AJ57" s="18"/>
      <c r="AK57" s="48"/>
      <c r="AL57" s="18"/>
      <c r="AM57" s="48"/>
      <c r="AN57" s="18"/>
      <c r="AO57" s="18"/>
      <c r="AP57" s="48">
        <v>0.3</v>
      </c>
      <c r="AQ57" s="18">
        <v>9.7799999999999994</v>
      </c>
      <c r="AU57"/>
    </row>
    <row r="58" spans="1:47" ht="15" customHeight="1">
      <c r="A58" s="45" t="s">
        <v>2742</v>
      </c>
      <c r="B58" s="25" t="s">
        <v>2743</v>
      </c>
      <c r="C58" s="25" t="s">
        <v>18</v>
      </c>
      <c r="D58" s="25" t="s">
        <v>174</v>
      </c>
      <c r="E58" s="28" t="s">
        <v>2047</v>
      </c>
      <c r="F58" s="28"/>
      <c r="G58" s="25" t="s">
        <v>2048</v>
      </c>
      <c r="H58" s="25" t="s">
        <v>2053</v>
      </c>
      <c r="I58" s="48">
        <v>5.6</v>
      </c>
      <c r="J58" s="18">
        <v>56.68</v>
      </c>
      <c r="K58" s="48">
        <v>17.5</v>
      </c>
      <c r="L58" s="18">
        <v>354.27</v>
      </c>
      <c r="M58" s="18">
        <v>17.71</v>
      </c>
      <c r="N58" s="48">
        <v>-7.4249999999999998</v>
      </c>
      <c r="O58" s="18">
        <v>-121.12</v>
      </c>
      <c r="P58" s="48"/>
      <c r="Q58" s="18"/>
      <c r="R58" s="18"/>
      <c r="S58" s="48">
        <v>-1.4466666669999999</v>
      </c>
      <c r="T58" s="18">
        <v>-23.45</v>
      </c>
      <c r="U58" s="18">
        <v>0</v>
      </c>
      <c r="V58" s="48">
        <v>-8.7483333329999997</v>
      </c>
      <c r="W58" s="18">
        <v>-163.79</v>
      </c>
      <c r="X58" s="18">
        <v>0</v>
      </c>
      <c r="Y58" s="48"/>
      <c r="Z58" s="18"/>
      <c r="AA58" s="18"/>
      <c r="AB58" s="48"/>
      <c r="AC58" s="18"/>
      <c r="AD58" s="18"/>
      <c r="AE58" s="48"/>
      <c r="AF58" s="18"/>
      <c r="AG58" s="18"/>
      <c r="AH58" s="48"/>
      <c r="AI58" s="18"/>
      <c r="AJ58" s="18"/>
      <c r="AK58" s="48"/>
      <c r="AL58" s="18"/>
      <c r="AM58" s="48"/>
      <c r="AN58" s="18"/>
      <c r="AO58" s="18"/>
      <c r="AP58" s="48">
        <v>5.48</v>
      </c>
      <c r="AQ58" s="18">
        <v>102.59</v>
      </c>
      <c r="AU58"/>
    </row>
    <row r="59" spans="1:47" ht="15" customHeight="1">
      <c r="A59" s="45" t="s">
        <v>2504</v>
      </c>
      <c r="B59" s="25" t="s">
        <v>2505</v>
      </c>
      <c r="C59" s="25" t="s">
        <v>18</v>
      </c>
      <c r="D59" s="25" t="s">
        <v>174</v>
      </c>
      <c r="E59" s="28" t="s">
        <v>2047</v>
      </c>
      <c r="F59" s="28"/>
      <c r="G59" s="25" t="s">
        <v>2048</v>
      </c>
      <c r="H59" s="25" t="s">
        <v>2033</v>
      </c>
      <c r="I59" s="48">
        <v>0.20399999999999999</v>
      </c>
      <c r="J59" s="18">
        <v>22.23</v>
      </c>
      <c r="K59" s="48">
        <v>1.8</v>
      </c>
      <c r="L59" s="18">
        <v>195</v>
      </c>
      <c r="M59" s="18">
        <v>9.75</v>
      </c>
      <c r="N59" s="48">
        <v>-0.26804348900000002</v>
      </c>
      <c r="O59" s="18">
        <v>-29.13</v>
      </c>
      <c r="P59" s="48">
        <v>-0.02</v>
      </c>
      <c r="Q59" s="18">
        <v>-2.17</v>
      </c>
      <c r="R59" s="18">
        <v>0</v>
      </c>
      <c r="S59" s="48">
        <v>-7.5905607E-2</v>
      </c>
      <c r="T59" s="18">
        <v>-8.1999999999999993</v>
      </c>
      <c r="U59" s="18">
        <v>0</v>
      </c>
      <c r="V59" s="48">
        <v>-1.5060509040000001</v>
      </c>
      <c r="W59" s="18">
        <v>-163.21</v>
      </c>
      <c r="X59" s="18">
        <v>0</v>
      </c>
      <c r="Y59" s="48"/>
      <c r="Z59" s="18"/>
      <c r="AA59" s="18"/>
      <c r="AB59" s="48"/>
      <c r="AC59" s="18"/>
      <c r="AD59" s="18"/>
      <c r="AE59" s="48"/>
      <c r="AF59" s="18"/>
      <c r="AG59" s="18"/>
      <c r="AH59" s="48"/>
      <c r="AI59" s="18"/>
      <c r="AJ59" s="18"/>
      <c r="AK59" s="48"/>
      <c r="AL59" s="18"/>
      <c r="AM59" s="48"/>
      <c r="AN59" s="18"/>
      <c r="AO59" s="18"/>
      <c r="AP59" s="48">
        <v>0.13400000000000001</v>
      </c>
      <c r="AQ59" s="18">
        <v>14.52</v>
      </c>
      <c r="AU59"/>
    </row>
    <row r="60" spans="1:47" ht="15" customHeight="1">
      <c r="A60" s="45" t="s">
        <v>2744</v>
      </c>
      <c r="B60" s="25" t="s">
        <v>2745</v>
      </c>
      <c r="C60" s="25" t="s">
        <v>18</v>
      </c>
      <c r="D60" s="25" t="s">
        <v>174</v>
      </c>
      <c r="E60" s="28" t="s">
        <v>2047</v>
      </c>
      <c r="F60" s="28"/>
      <c r="G60" s="25" t="s">
        <v>2048</v>
      </c>
      <c r="H60" s="25" t="s">
        <v>2042</v>
      </c>
      <c r="I60" s="48">
        <v>200</v>
      </c>
      <c r="J60" s="18">
        <v>160</v>
      </c>
      <c r="K60" s="48"/>
      <c r="L60" s="18"/>
      <c r="M60" s="18"/>
      <c r="N60" s="48"/>
      <c r="O60" s="18"/>
      <c r="P60" s="48"/>
      <c r="Q60" s="18"/>
      <c r="R60" s="18"/>
      <c r="S60" s="48"/>
      <c r="T60" s="18"/>
      <c r="U60" s="18"/>
      <c r="V60" s="48">
        <v>-200</v>
      </c>
      <c r="W60" s="18">
        <v>-160</v>
      </c>
      <c r="X60" s="18">
        <v>0</v>
      </c>
      <c r="Y60" s="48"/>
      <c r="Z60" s="18"/>
      <c r="AA60" s="18"/>
      <c r="AB60" s="48"/>
      <c r="AC60" s="18"/>
      <c r="AD60" s="18"/>
      <c r="AE60" s="48"/>
      <c r="AF60" s="18"/>
      <c r="AG60" s="18"/>
      <c r="AH60" s="48"/>
      <c r="AI60" s="18"/>
      <c r="AJ60" s="18"/>
      <c r="AK60" s="48"/>
      <c r="AL60" s="18"/>
      <c r="AM60" s="48"/>
      <c r="AN60" s="18"/>
      <c r="AO60" s="18"/>
      <c r="AP60" s="48">
        <v>0</v>
      </c>
      <c r="AQ60" s="18">
        <v>0</v>
      </c>
      <c r="AU60"/>
    </row>
    <row r="61" spans="1:47" ht="15" customHeight="1">
      <c r="A61" s="45" t="s">
        <v>2746</v>
      </c>
      <c r="B61" s="25" t="s">
        <v>2747</v>
      </c>
      <c r="C61" s="25" t="s">
        <v>18</v>
      </c>
      <c r="D61" s="25" t="s">
        <v>174</v>
      </c>
      <c r="E61" s="28" t="s">
        <v>2047</v>
      </c>
      <c r="F61" s="28"/>
      <c r="G61" s="25" t="s">
        <v>2048</v>
      </c>
      <c r="H61" s="25" t="s">
        <v>2053</v>
      </c>
      <c r="I61" s="48"/>
      <c r="J61" s="18"/>
      <c r="K61" s="48">
        <v>5</v>
      </c>
      <c r="L61" s="18">
        <v>160</v>
      </c>
      <c r="M61" s="18">
        <v>8</v>
      </c>
      <c r="N61" s="48"/>
      <c r="O61" s="18"/>
      <c r="P61" s="48"/>
      <c r="Q61" s="18"/>
      <c r="R61" s="18"/>
      <c r="S61" s="48"/>
      <c r="T61" s="18"/>
      <c r="U61" s="18"/>
      <c r="V61" s="48">
        <v>-5</v>
      </c>
      <c r="W61" s="18">
        <v>-160</v>
      </c>
      <c r="X61" s="18">
        <v>0</v>
      </c>
      <c r="Y61" s="48"/>
      <c r="Z61" s="18"/>
      <c r="AA61" s="18"/>
      <c r="AB61" s="48"/>
      <c r="AC61" s="18"/>
      <c r="AD61" s="18"/>
      <c r="AE61" s="48"/>
      <c r="AF61" s="18"/>
      <c r="AG61" s="18"/>
      <c r="AH61" s="48"/>
      <c r="AI61" s="18"/>
      <c r="AJ61" s="18"/>
      <c r="AK61" s="48"/>
      <c r="AL61" s="18"/>
      <c r="AM61" s="48"/>
      <c r="AN61" s="18"/>
      <c r="AO61" s="18"/>
      <c r="AP61" s="48">
        <v>0</v>
      </c>
      <c r="AQ61" s="18">
        <v>0</v>
      </c>
      <c r="AU61"/>
    </row>
    <row r="62" spans="1:47" ht="15" hidden="1" customHeight="1">
      <c r="A62" s="45" t="s">
        <v>2098</v>
      </c>
      <c r="B62" s="25" t="s">
        <v>2099</v>
      </c>
      <c r="C62" s="25" t="s">
        <v>24</v>
      </c>
      <c r="D62" s="25" t="s">
        <v>2037</v>
      </c>
      <c r="E62" s="28" t="s">
        <v>2041</v>
      </c>
      <c r="F62" s="28"/>
      <c r="G62" s="25" t="s">
        <v>2032</v>
      </c>
      <c r="H62" s="25" t="s">
        <v>2033</v>
      </c>
      <c r="I62" s="48">
        <v>6</v>
      </c>
      <c r="J62" s="18">
        <v>157.5</v>
      </c>
      <c r="K62" s="48"/>
      <c r="L62" s="18"/>
      <c r="M62" s="18"/>
      <c r="N62" s="48"/>
      <c r="O62" s="18"/>
      <c r="P62" s="48"/>
      <c r="Q62" s="18"/>
      <c r="R62" s="18"/>
      <c r="S62" s="48"/>
      <c r="T62" s="18"/>
      <c r="U62" s="18"/>
      <c r="V62" s="48">
        <v>-6</v>
      </c>
      <c r="W62" s="18">
        <v>-157.5</v>
      </c>
      <c r="X62" s="18">
        <v>0</v>
      </c>
      <c r="Y62" s="48"/>
      <c r="Z62" s="18"/>
      <c r="AA62" s="18"/>
      <c r="AB62" s="48"/>
      <c r="AC62" s="18"/>
      <c r="AD62" s="18"/>
      <c r="AE62" s="48"/>
      <c r="AF62" s="18"/>
      <c r="AG62" s="18"/>
      <c r="AH62" s="48"/>
      <c r="AI62" s="18"/>
      <c r="AJ62" s="18"/>
      <c r="AK62" s="48"/>
      <c r="AL62" s="18"/>
      <c r="AM62" s="48"/>
      <c r="AN62" s="18"/>
      <c r="AO62" s="18"/>
      <c r="AP62" s="48">
        <v>0</v>
      </c>
      <c r="AQ62" s="18">
        <v>0</v>
      </c>
      <c r="AU62"/>
    </row>
    <row r="63" spans="1:47" ht="15" customHeight="1">
      <c r="A63" s="45" t="s">
        <v>2748</v>
      </c>
      <c r="B63" s="25" t="s">
        <v>2749</v>
      </c>
      <c r="C63" s="25" t="s">
        <v>18</v>
      </c>
      <c r="D63" s="25" t="s">
        <v>174</v>
      </c>
      <c r="E63" s="28" t="s">
        <v>2047</v>
      </c>
      <c r="F63" s="28"/>
      <c r="G63" s="25" t="s">
        <v>2048</v>
      </c>
      <c r="H63" s="25" t="s">
        <v>2053</v>
      </c>
      <c r="I63" s="48">
        <v>9</v>
      </c>
      <c r="J63" s="18">
        <v>158.72999999999999</v>
      </c>
      <c r="K63" s="48">
        <v>73.608000000000004</v>
      </c>
      <c r="L63" s="18">
        <v>1356</v>
      </c>
      <c r="M63" s="18">
        <v>67.8</v>
      </c>
      <c r="N63" s="48">
        <v>-35.299999999999997</v>
      </c>
      <c r="O63" s="18">
        <v>-644.89</v>
      </c>
      <c r="P63" s="48"/>
      <c r="Q63" s="18"/>
      <c r="R63" s="18"/>
      <c r="S63" s="48">
        <v>-4.8</v>
      </c>
      <c r="T63" s="18">
        <v>-87.96</v>
      </c>
      <c r="U63" s="18">
        <v>0</v>
      </c>
      <c r="V63" s="48">
        <v>-8.5079999999999991</v>
      </c>
      <c r="W63" s="18">
        <v>-156.5</v>
      </c>
      <c r="X63" s="18">
        <v>0</v>
      </c>
      <c r="Y63" s="48"/>
      <c r="Z63" s="18"/>
      <c r="AA63" s="18"/>
      <c r="AB63" s="48"/>
      <c r="AC63" s="18"/>
      <c r="AD63" s="18"/>
      <c r="AE63" s="48"/>
      <c r="AF63" s="18"/>
      <c r="AG63" s="18"/>
      <c r="AH63" s="48"/>
      <c r="AI63" s="18"/>
      <c r="AJ63" s="18"/>
      <c r="AK63" s="48"/>
      <c r="AL63" s="18"/>
      <c r="AM63" s="48"/>
      <c r="AN63" s="18"/>
      <c r="AO63" s="18"/>
      <c r="AP63" s="48">
        <v>34</v>
      </c>
      <c r="AQ63" s="18">
        <v>625.38</v>
      </c>
      <c r="AU63"/>
    </row>
    <row r="64" spans="1:47" ht="15" hidden="1" customHeight="1">
      <c r="A64" s="45" t="s">
        <v>2750</v>
      </c>
      <c r="B64" s="25" t="s">
        <v>2751</v>
      </c>
      <c r="C64" s="25" t="s">
        <v>18</v>
      </c>
      <c r="D64" s="25" t="s">
        <v>2641</v>
      </c>
      <c r="E64" s="28" t="s">
        <v>2047</v>
      </c>
      <c r="F64" s="28"/>
      <c r="G64" s="25" t="s">
        <v>2048</v>
      </c>
      <c r="H64" s="25" t="s">
        <v>2053</v>
      </c>
      <c r="I64" s="48">
        <v>8.5</v>
      </c>
      <c r="J64" s="18">
        <v>476</v>
      </c>
      <c r="K64" s="48">
        <v>77.08</v>
      </c>
      <c r="L64" s="18">
        <v>4316.4799999999996</v>
      </c>
      <c r="M64" s="18">
        <v>215.82</v>
      </c>
      <c r="N64" s="48">
        <v>-66.988166669999998</v>
      </c>
      <c r="O64" s="18">
        <v>-3751.33</v>
      </c>
      <c r="P64" s="48">
        <v>-2.0670000000000002</v>
      </c>
      <c r="Q64" s="18">
        <v>-115.75</v>
      </c>
      <c r="R64" s="18">
        <v>0</v>
      </c>
      <c r="S64" s="48">
        <v>-7.319666668</v>
      </c>
      <c r="T64" s="18">
        <v>-409.91</v>
      </c>
      <c r="U64" s="18">
        <v>0</v>
      </c>
      <c r="V64" s="48">
        <v>-2.7551666620000002</v>
      </c>
      <c r="W64" s="18">
        <v>-154.29</v>
      </c>
      <c r="X64" s="18">
        <v>0</v>
      </c>
      <c r="Y64" s="48"/>
      <c r="Z64" s="18"/>
      <c r="AA64" s="18"/>
      <c r="AB64" s="48"/>
      <c r="AC64" s="18"/>
      <c r="AD64" s="18"/>
      <c r="AE64" s="48"/>
      <c r="AF64" s="18"/>
      <c r="AG64" s="18"/>
      <c r="AH64" s="48"/>
      <c r="AI64" s="18"/>
      <c r="AJ64" s="18"/>
      <c r="AK64" s="48"/>
      <c r="AL64" s="18"/>
      <c r="AM64" s="48"/>
      <c r="AN64" s="18"/>
      <c r="AO64" s="18"/>
      <c r="AP64" s="48">
        <v>6.45</v>
      </c>
      <c r="AQ64" s="18">
        <v>361.2</v>
      </c>
      <c r="AU64"/>
    </row>
    <row r="65" spans="1:47" ht="15" hidden="1" customHeight="1">
      <c r="A65" s="45" t="s">
        <v>2752</v>
      </c>
      <c r="B65" s="25" t="s">
        <v>2753</v>
      </c>
      <c r="C65" s="25" t="s">
        <v>18</v>
      </c>
      <c r="D65" s="25" t="s">
        <v>2034</v>
      </c>
      <c r="E65" s="28" t="s">
        <v>2047</v>
      </c>
      <c r="F65" s="28"/>
      <c r="G65" s="25" t="s">
        <v>2048</v>
      </c>
      <c r="H65" s="25" t="s">
        <v>2053</v>
      </c>
      <c r="I65" s="48">
        <v>1.55</v>
      </c>
      <c r="J65" s="18">
        <v>112.77</v>
      </c>
      <c r="K65" s="48">
        <v>7.4450000000000003</v>
      </c>
      <c r="L65" s="18">
        <v>546.24</v>
      </c>
      <c r="M65" s="18">
        <v>27.32</v>
      </c>
      <c r="N65" s="48">
        <v>-5.9401999999999999</v>
      </c>
      <c r="O65" s="18">
        <v>-432.81</v>
      </c>
      <c r="P65" s="48">
        <v>-0.249</v>
      </c>
      <c r="Q65" s="18">
        <v>-18.29</v>
      </c>
      <c r="R65" s="18">
        <v>0</v>
      </c>
      <c r="S65" s="48">
        <v>-0.58199999999999996</v>
      </c>
      <c r="T65" s="18">
        <v>-43.02</v>
      </c>
      <c r="U65" s="18">
        <v>0</v>
      </c>
      <c r="V65" s="48">
        <v>-2.0238</v>
      </c>
      <c r="W65" s="18">
        <v>-150.06</v>
      </c>
      <c r="X65" s="18">
        <v>0</v>
      </c>
      <c r="Y65" s="48"/>
      <c r="Z65" s="18"/>
      <c r="AA65" s="18"/>
      <c r="AB65" s="48"/>
      <c r="AC65" s="18"/>
      <c r="AD65" s="18"/>
      <c r="AE65" s="48"/>
      <c r="AF65" s="18"/>
      <c r="AG65" s="18"/>
      <c r="AH65" s="48"/>
      <c r="AI65" s="18"/>
      <c r="AJ65" s="18"/>
      <c r="AK65" s="48"/>
      <c r="AL65" s="18"/>
      <c r="AM65" s="48"/>
      <c r="AN65" s="18"/>
      <c r="AO65" s="18"/>
      <c r="AP65" s="48">
        <v>0.2</v>
      </c>
      <c r="AQ65" s="18">
        <v>14.83</v>
      </c>
      <c r="AU65"/>
    </row>
    <row r="66" spans="1:47" ht="15" customHeight="1">
      <c r="A66" s="45" t="s">
        <v>2754</v>
      </c>
      <c r="B66" s="25" t="s">
        <v>2755</v>
      </c>
      <c r="C66" s="25"/>
      <c r="D66" s="25" t="s">
        <v>174</v>
      </c>
      <c r="E66" s="28" t="s">
        <v>2047</v>
      </c>
      <c r="F66" s="28"/>
      <c r="G66" s="25" t="s">
        <v>2048</v>
      </c>
      <c r="H66" s="25" t="s">
        <v>2053</v>
      </c>
      <c r="I66" s="48"/>
      <c r="J66" s="18"/>
      <c r="K66" s="48">
        <v>35</v>
      </c>
      <c r="L66" s="18">
        <v>138.6</v>
      </c>
      <c r="M66" s="18">
        <v>6.93</v>
      </c>
      <c r="N66" s="48"/>
      <c r="O66" s="18"/>
      <c r="P66" s="48"/>
      <c r="Q66" s="18"/>
      <c r="R66" s="18"/>
      <c r="S66" s="48"/>
      <c r="T66" s="18"/>
      <c r="U66" s="18"/>
      <c r="V66" s="48">
        <v>-35</v>
      </c>
      <c r="W66" s="18">
        <v>-138.6</v>
      </c>
      <c r="X66" s="18">
        <v>0</v>
      </c>
      <c r="Y66" s="48"/>
      <c r="Z66" s="18"/>
      <c r="AA66" s="18"/>
      <c r="AB66" s="48"/>
      <c r="AC66" s="18"/>
      <c r="AD66" s="18"/>
      <c r="AE66" s="48"/>
      <c r="AF66" s="18"/>
      <c r="AG66" s="18"/>
      <c r="AH66" s="48"/>
      <c r="AI66" s="18"/>
      <c r="AJ66" s="18"/>
      <c r="AK66" s="48"/>
      <c r="AL66" s="18"/>
      <c r="AM66" s="48"/>
      <c r="AN66" s="18"/>
      <c r="AO66" s="18"/>
      <c r="AP66" s="48">
        <v>0</v>
      </c>
      <c r="AQ66" s="18">
        <v>0</v>
      </c>
      <c r="AU66"/>
    </row>
    <row r="67" spans="1:47" ht="15" customHeight="1">
      <c r="A67" s="45" t="s">
        <v>2756</v>
      </c>
      <c r="B67" s="25" t="s">
        <v>2757</v>
      </c>
      <c r="C67" s="25" t="s">
        <v>18</v>
      </c>
      <c r="D67" s="25" t="s">
        <v>174</v>
      </c>
      <c r="E67" s="28" t="s">
        <v>2047</v>
      </c>
      <c r="F67" s="28"/>
      <c r="G67" s="25" t="s">
        <v>2048</v>
      </c>
      <c r="H67" s="25" t="s">
        <v>2053</v>
      </c>
      <c r="I67" s="48">
        <v>5</v>
      </c>
      <c r="J67" s="18">
        <v>144.86000000000001</v>
      </c>
      <c r="K67" s="48">
        <v>10</v>
      </c>
      <c r="L67" s="18">
        <v>98</v>
      </c>
      <c r="M67" s="18">
        <v>4.9000000000000004</v>
      </c>
      <c r="N67" s="48">
        <v>-1.4117850240000001</v>
      </c>
      <c r="O67" s="18">
        <v>-36.94</v>
      </c>
      <c r="P67" s="48">
        <v>-0.27100000000000002</v>
      </c>
      <c r="Q67" s="18">
        <v>-7.85</v>
      </c>
      <c r="R67" s="18">
        <v>0</v>
      </c>
      <c r="S67" s="48">
        <v>-0.18099808000000001</v>
      </c>
      <c r="T67" s="18">
        <v>-2.69</v>
      </c>
      <c r="U67" s="18">
        <v>0</v>
      </c>
      <c r="V67" s="48">
        <v>-9.1362168960000005</v>
      </c>
      <c r="W67" s="18">
        <v>-135.88999999999999</v>
      </c>
      <c r="X67" s="18">
        <v>0</v>
      </c>
      <c r="Y67" s="48"/>
      <c r="Z67" s="18"/>
      <c r="AA67" s="18"/>
      <c r="AB67" s="48"/>
      <c r="AC67" s="18"/>
      <c r="AD67" s="18"/>
      <c r="AE67" s="48"/>
      <c r="AF67" s="18"/>
      <c r="AG67" s="18"/>
      <c r="AH67" s="48"/>
      <c r="AI67" s="18"/>
      <c r="AJ67" s="18"/>
      <c r="AK67" s="48"/>
      <c r="AL67" s="18"/>
      <c r="AM67" s="48"/>
      <c r="AN67" s="18"/>
      <c r="AO67" s="18"/>
      <c r="AP67" s="48">
        <v>4</v>
      </c>
      <c r="AQ67" s="18">
        <v>59.49</v>
      </c>
      <c r="AU67"/>
    </row>
    <row r="68" spans="1:47" ht="15" hidden="1" customHeight="1">
      <c r="A68" s="45" t="s">
        <v>2758</v>
      </c>
      <c r="B68" s="25" t="s">
        <v>2759</v>
      </c>
      <c r="C68" s="25" t="s">
        <v>18</v>
      </c>
      <c r="D68" s="25" t="s">
        <v>2659</v>
      </c>
      <c r="E68" s="28" t="s">
        <v>2047</v>
      </c>
      <c r="F68" s="28"/>
      <c r="G68" s="25" t="s">
        <v>2048</v>
      </c>
      <c r="H68" s="25" t="s">
        <v>2053</v>
      </c>
      <c r="I68" s="48">
        <v>0.5</v>
      </c>
      <c r="J68" s="18">
        <v>15.28</v>
      </c>
      <c r="K68" s="48">
        <v>20</v>
      </c>
      <c r="L68" s="18">
        <v>592.39</v>
      </c>
      <c r="M68" s="18">
        <v>29.62</v>
      </c>
      <c r="N68" s="48"/>
      <c r="O68" s="18"/>
      <c r="P68" s="48"/>
      <c r="Q68" s="18"/>
      <c r="R68" s="18"/>
      <c r="S68" s="48">
        <v>-4</v>
      </c>
      <c r="T68" s="18">
        <v>-118.57</v>
      </c>
      <c r="U68" s="18">
        <v>0</v>
      </c>
      <c r="V68" s="48">
        <v>-4.3499999999999996</v>
      </c>
      <c r="W68" s="18">
        <v>-128.94</v>
      </c>
      <c r="X68" s="18">
        <v>0</v>
      </c>
      <c r="Y68" s="48"/>
      <c r="Z68" s="18"/>
      <c r="AA68" s="18"/>
      <c r="AB68" s="48"/>
      <c r="AC68" s="18"/>
      <c r="AD68" s="18"/>
      <c r="AE68" s="48"/>
      <c r="AF68" s="18"/>
      <c r="AG68" s="18"/>
      <c r="AH68" s="48"/>
      <c r="AI68" s="18"/>
      <c r="AJ68" s="18"/>
      <c r="AK68" s="48"/>
      <c r="AL68" s="18"/>
      <c r="AM68" s="48"/>
      <c r="AN68" s="18"/>
      <c r="AO68" s="18"/>
      <c r="AP68" s="48">
        <v>12.15</v>
      </c>
      <c r="AQ68" s="18">
        <v>360.16</v>
      </c>
      <c r="AU68"/>
    </row>
    <row r="69" spans="1:47" ht="15" customHeight="1">
      <c r="A69" s="45" t="s">
        <v>2760</v>
      </c>
      <c r="B69" s="25" t="s">
        <v>2761</v>
      </c>
      <c r="C69" s="25" t="s">
        <v>18</v>
      </c>
      <c r="D69" s="25" t="s">
        <v>174</v>
      </c>
      <c r="E69" s="28" t="s">
        <v>2047</v>
      </c>
      <c r="F69" s="28"/>
      <c r="G69" s="25" t="s">
        <v>2048</v>
      </c>
      <c r="H69" s="25" t="s">
        <v>2033</v>
      </c>
      <c r="I69" s="48">
        <v>7</v>
      </c>
      <c r="J69" s="18">
        <v>281.89</v>
      </c>
      <c r="K69" s="48">
        <v>16</v>
      </c>
      <c r="L69" s="18">
        <v>624</v>
      </c>
      <c r="M69" s="18">
        <v>31.2</v>
      </c>
      <c r="N69" s="48">
        <v>-9</v>
      </c>
      <c r="O69" s="18">
        <v>-355.82</v>
      </c>
      <c r="P69" s="48">
        <v>-0.18</v>
      </c>
      <c r="Q69" s="18">
        <v>-7.07</v>
      </c>
      <c r="R69" s="18">
        <v>0</v>
      </c>
      <c r="S69" s="48">
        <v>-1.35</v>
      </c>
      <c r="T69" s="18">
        <v>-53.25</v>
      </c>
      <c r="U69" s="18">
        <v>0</v>
      </c>
      <c r="V69" s="48">
        <v>-3.27</v>
      </c>
      <c r="W69" s="18">
        <v>-128.43</v>
      </c>
      <c r="X69" s="18">
        <v>0</v>
      </c>
      <c r="Y69" s="48"/>
      <c r="Z69" s="18"/>
      <c r="AA69" s="18"/>
      <c r="AB69" s="48"/>
      <c r="AC69" s="18"/>
      <c r="AD69" s="18"/>
      <c r="AE69" s="48"/>
      <c r="AF69" s="18"/>
      <c r="AG69" s="18"/>
      <c r="AH69" s="48"/>
      <c r="AI69" s="18"/>
      <c r="AJ69" s="18"/>
      <c r="AK69" s="48"/>
      <c r="AL69" s="18"/>
      <c r="AM69" s="48"/>
      <c r="AN69" s="18"/>
      <c r="AO69" s="18"/>
      <c r="AP69" s="48">
        <v>9.1999999999999993</v>
      </c>
      <c r="AQ69" s="18">
        <v>361.32</v>
      </c>
      <c r="AU69"/>
    </row>
    <row r="70" spans="1:47" ht="15" hidden="1" customHeight="1">
      <c r="A70" s="45" t="s">
        <v>2610</v>
      </c>
      <c r="B70" s="25" t="s">
        <v>2611</v>
      </c>
      <c r="C70" s="25" t="s">
        <v>24</v>
      </c>
      <c r="D70" s="25" t="s">
        <v>2052</v>
      </c>
      <c r="E70" s="28" t="s">
        <v>2041</v>
      </c>
      <c r="F70" s="28"/>
      <c r="G70" s="25" t="s">
        <v>2032</v>
      </c>
      <c r="H70" s="25" t="s">
        <v>2033</v>
      </c>
      <c r="I70" s="48">
        <v>5</v>
      </c>
      <c r="J70" s="18">
        <v>125</v>
      </c>
      <c r="K70" s="48"/>
      <c r="L70" s="18"/>
      <c r="M70" s="18"/>
      <c r="N70" s="48"/>
      <c r="O70" s="18"/>
      <c r="P70" s="48"/>
      <c r="Q70" s="18"/>
      <c r="R70" s="18"/>
      <c r="S70" s="48"/>
      <c r="T70" s="18"/>
      <c r="U70" s="18"/>
      <c r="V70" s="48">
        <v>-5</v>
      </c>
      <c r="W70" s="18">
        <v>-125</v>
      </c>
      <c r="X70" s="18">
        <v>0</v>
      </c>
      <c r="Y70" s="48"/>
      <c r="Z70" s="18"/>
      <c r="AA70" s="18"/>
      <c r="AB70" s="48"/>
      <c r="AC70" s="18"/>
      <c r="AD70" s="18"/>
      <c r="AE70" s="48"/>
      <c r="AF70" s="18"/>
      <c r="AG70" s="18"/>
      <c r="AH70" s="48"/>
      <c r="AI70" s="18"/>
      <c r="AJ70" s="18"/>
      <c r="AK70" s="48"/>
      <c r="AL70" s="18"/>
      <c r="AM70" s="48"/>
      <c r="AN70" s="18"/>
      <c r="AO70" s="18"/>
      <c r="AP70" s="48">
        <v>0</v>
      </c>
      <c r="AQ70" s="18">
        <v>0</v>
      </c>
      <c r="AU70"/>
    </row>
    <row r="71" spans="1:47" ht="15" customHeight="1">
      <c r="A71" s="45" t="s">
        <v>2762</v>
      </c>
      <c r="B71" s="25" t="s">
        <v>2763</v>
      </c>
      <c r="C71" s="25"/>
      <c r="D71" s="25" t="s">
        <v>174</v>
      </c>
      <c r="E71" s="28" t="s">
        <v>2047</v>
      </c>
      <c r="F71" s="28"/>
      <c r="G71" s="25" t="s">
        <v>2048</v>
      </c>
      <c r="H71" s="25" t="s">
        <v>2053</v>
      </c>
      <c r="I71" s="48"/>
      <c r="J71" s="18"/>
      <c r="K71" s="48">
        <v>3</v>
      </c>
      <c r="L71" s="18">
        <v>124</v>
      </c>
      <c r="M71" s="18">
        <v>6.2</v>
      </c>
      <c r="N71" s="48"/>
      <c r="O71" s="18"/>
      <c r="P71" s="48"/>
      <c r="Q71" s="18"/>
      <c r="R71" s="18"/>
      <c r="S71" s="48"/>
      <c r="T71" s="18"/>
      <c r="U71" s="18"/>
      <c r="V71" s="48">
        <v>-3</v>
      </c>
      <c r="W71" s="18">
        <v>-124</v>
      </c>
      <c r="X71" s="18">
        <v>0</v>
      </c>
      <c r="Y71" s="48"/>
      <c r="Z71" s="18"/>
      <c r="AA71" s="18"/>
      <c r="AB71" s="48"/>
      <c r="AC71" s="18"/>
      <c r="AD71" s="18"/>
      <c r="AE71" s="48"/>
      <c r="AF71" s="18"/>
      <c r="AG71" s="18"/>
      <c r="AH71" s="48"/>
      <c r="AI71" s="18"/>
      <c r="AJ71" s="18"/>
      <c r="AK71" s="48"/>
      <c r="AL71" s="18"/>
      <c r="AM71" s="48"/>
      <c r="AN71" s="18"/>
      <c r="AO71" s="18"/>
      <c r="AP71" s="48">
        <v>0</v>
      </c>
      <c r="AQ71" s="18">
        <v>0</v>
      </c>
      <c r="AU71"/>
    </row>
    <row r="72" spans="1:47" ht="15" hidden="1" customHeight="1">
      <c r="A72" s="45" t="s">
        <v>2764</v>
      </c>
      <c r="B72" s="25" t="s">
        <v>2765</v>
      </c>
      <c r="C72" s="25" t="s">
        <v>18</v>
      </c>
      <c r="D72" s="25" t="s">
        <v>2066</v>
      </c>
      <c r="E72" s="28" t="s">
        <v>2047</v>
      </c>
      <c r="F72" s="28"/>
      <c r="G72" s="25" t="s">
        <v>2048</v>
      </c>
      <c r="H72" s="25" t="s">
        <v>2053</v>
      </c>
      <c r="I72" s="48">
        <v>9.4700000000000006</v>
      </c>
      <c r="J72" s="18">
        <v>938.28</v>
      </c>
      <c r="K72" s="48"/>
      <c r="L72" s="18"/>
      <c r="M72" s="18"/>
      <c r="N72" s="48">
        <v>-0.174375</v>
      </c>
      <c r="O72" s="18">
        <v>-17.28</v>
      </c>
      <c r="P72" s="48"/>
      <c r="Q72" s="18"/>
      <c r="R72" s="18"/>
      <c r="S72" s="48">
        <v>-0.28961571200000003</v>
      </c>
      <c r="T72" s="18">
        <v>-28.7</v>
      </c>
      <c r="U72" s="18">
        <v>0</v>
      </c>
      <c r="V72" s="48">
        <v>-1.1700092879999999</v>
      </c>
      <c r="W72" s="18">
        <v>-115.92</v>
      </c>
      <c r="X72" s="18">
        <v>0</v>
      </c>
      <c r="Y72" s="48"/>
      <c r="Z72" s="18"/>
      <c r="AA72" s="18"/>
      <c r="AB72" s="48"/>
      <c r="AC72" s="18"/>
      <c r="AD72" s="18"/>
      <c r="AE72" s="48"/>
      <c r="AF72" s="18"/>
      <c r="AG72" s="18"/>
      <c r="AH72" s="48"/>
      <c r="AI72" s="18"/>
      <c r="AJ72" s="18"/>
      <c r="AK72" s="48"/>
      <c r="AL72" s="18"/>
      <c r="AM72" s="48"/>
      <c r="AN72" s="18"/>
      <c r="AO72" s="18"/>
      <c r="AP72" s="48">
        <v>7.8360000000000003</v>
      </c>
      <c r="AQ72" s="18">
        <v>776.38</v>
      </c>
      <c r="AU72"/>
    </row>
    <row r="73" spans="1:47" ht="15" hidden="1" customHeight="1">
      <c r="A73" s="45" t="s">
        <v>2766</v>
      </c>
      <c r="B73" s="25" t="s">
        <v>2767</v>
      </c>
      <c r="C73" s="25" t="s">
        <v>18</v>
      </c>
      <c r="D73" s="25" t="s">
        <v>2066</v>
      </c>
      <c r="E73" s="28" t="s">
        <v>2047</v>
      </c>
      <c r="F73" s="28"/>
      <c r="G73" s="25" t="s">
        <v>2048</v>
      </c>
      <c r="H73" s="25" t="s">
        <v>2053</v>
      </c>
      <c r="I73" s="48">
        <v>1.5960000000000001</v>
      </c>
      <c r="J73" s="18">
        <v>113.33</v>
      </c>
      <c r="K73" s="48"/>
      <c r="L73" s="18"/>
      <c r="M73" s="18"/>
      <c r="N73" s="48"/>
      <c r="O73" s="18"/>
      <c r="P73" s="48"/>
      <c r="Q73" s="18"/>
      <c r="R73" s="18"/>
      <c r="S73" s="48"/>
      <c r="T73" s="18"/>
      <c r="U73" s="18"/>
      <c r="V73" s="48">
        <v>-1.5960000000000001</v>
      </c>
      <c r="W73" s="18">
        <v>-113.33</v>
      </c>
      <c r="X73" s="18">
        <v>0</v>
      </c>
      <c r="Y73" s="48"/>
      <c r="Z73" s="18"/>
      <c r="AA73" s="18"/>
      <c r="AB73" s="48"/>
      <c r="AC73" s="18"/>
      <c r="AD73" s="18"/>
      <c r="AE73" s="48"/>
      <c r="AF73" s="18"/>
      <c r="AG73" s="18"/>
      <c r="AH73" s="48"/>
      <c r="AI73" s="18"/>
      <c r="AJ73" s="18"/>
      <c r="AK73" s="48"/>
      <c r="AL73" s="18"/>
      <c r="AM73" s="48"/>
      <c r="AN73" s="18"/>
      <c r="AO73" s="18"/>
      <c r="AP73" s="48">
        <v>0</v>
      </c>
      <c r="AQ73" s="18">
        <v>0</v>
      </c>
      <c r="AU73"/>
    </row>
    <row r="74" spans="1:47" ht="15" hidden="1" customHeight="1">
      <c r="A74" s="45" t="s">
        <v>2546</v>
      </c>
      <c r="B74" s="25" t="s">
        <v>2547</v>
      </c>
      <c r="C74" s="25" t="s">
        <v>18</v>
      </c>
      <c r="D74" s="25" t="s">
        <v>2092</v>
      </c>
      <c r="E74" s="28" t="s">
        <v>2047</v>
      </c>
      <c r="F74" s="28"/>
      <c r="G74" s="25" t="s">
        <v>2048</v>
      </c>
      <c r="H74" s="25" t="s">
        <v>2053</v>
      </c>
      <c r="I74" s="48">
        <v>8.3680000000000003</v>
      </c>
      <c r="J74" s="18">
        <v>188.3</v>
      </c>
      <c r="K74" s="48">
        <v>103</v>
      </c>
      <c r="L74" s="18">
        <v>2317.9899999999998</v>
      </c>
      <c r="M74" s="18">
        <v>115.9</v>
      </c>
      <c r="N74" s="48">
        <v>-86.295118126000006</v>
      </c>
      <c r="O74" s="18">
        <v>-1942.03</v>
      </c>
      <c r="P74" s="48">
        <v>-0.33400000000000002</v>
      </c>
      <c r="Q74" s="18">
        <v>-7.52</v>
      </c>
      <c r="R74" s="18">
        <v>0</v>
      </c>
      <c r="S74" s="48">
        <v>-15.701313233</v>
      </c>
      <c r="T74" s="18">
        <v>-353.36</v>
      </c>
      <c r="U74" s="18">
        <v>0</v>
      </c>
      <c r="V74" s="48">
        <v>-4.5705686410000004</v>
      </c>
      <c r="W74" s="18">
        <v>-102.85</v>
      </c>
      <c r="X74" s="18">
        <v>0</v>
      </c>
      <c r="Y74" s="48"/>
      <c r="Z74" s="18"/>
      <c r="AA74" s="18"/>
      <c r="AB74" s="48"/>
      <c r="AC74" s="18"/>
      <c r="AD74" s="18"/>
      <c r="AE74" s="48"/>
      <c r="AF74" s="18"/>
      <c r="AG74" s="18"/>
      <c r="AH74" s="48"/>
      <c r="AI74" s="18"/>
      <c r="AJ74" s="18"/>
      <c r="AK74" s="48"/>
      <c r="AL74" s="18"/>
      <c r="AM74" s="48"/>
      <c r="AN74" s="18"/>
      <c r="AO74" s="18"/>
      <c r="AP74" s="48">
        <v>4.4669999999999996</v>
      </c>
      <c r="AQ74" s="18">
        <v>100.53</v>
      </c>
      <c r="AU74"/>
    </row>
    <row r="75" spans="1:47" ht="15" hidden="1" customHeight="1">
      <c r="A75" s="45" t="s">
        <v>2768</v>
      </c>
      <c r="B75" s="25" t="s">
        <v>2769</v>
      </c>
      <c r="C75" s="25" t="s">
        <v>18</v>
      </c>
      <c r="D75" s="25" t="s">
        <v>2092</v>
      </c>
      <c r="E75" s="28" t="s">
        <v>2047</v>
      </c>
      <c r="F75" s="28"/>
      <c r="G75" s="25" t="s">
        <v>2048</v>
      </c>
      <c r="H75" s="25" t="s">
        <v>2053</v>
      </c>
      <c r="I75" s="48">
        <v>1.5</v>
      </c>
      <c r="J75" s="18">
        <v>43.5</v>
      </c>
      <c r="K75" s="48">
        <v>3.6</v>
      </c>
      <c r="L75" s="18">
        <v>108.75</v>
      </c>
      <c r="M75" s="18">
        <v>0.87</v>
      </c>
      <c r="N75" s="48"/>
      <c r="O75" s="18"/>
      <c r="P75" s="48"/>
      <c r="Q75" s="18"/>
      <c r="R75" s="18"/>
      <c r="S75" s="48"/>
      <c r="T75" s="18"/>
      <c r="U75" s="18"/>
      <c r="V75" s="48">
        <v>-3.4</v>
      </c>
      <c r="W75" s="18">
        <v>-101.5</v>
      </c>
      <c r="X75" s="18">
        <v>0</v>
      </c>
      <c r="Y75" s="48"/>
      <c r="Z75" s="18"/>
      <c r="AA75" s="18"/>
      <c r="AB75" s="48"/>
      <c r="AC75" s="18"/>
      <c r="AD75" s="18"/>
      <c r="AE75" s="48"/>
      <c r="AF75" s="18"/>
      <c r="AG75" s="18"/>
      <c r="AH75" s="48"/>
      <c r="AI75" s="18"/>
      <c r="AJ75" s="18"/>
      <c r="AK75" s="48"/>
      <c r="AL75" s="18"/>
      <c r="AM75" s="48"/>
      <c r="AN75" s="18"/>
      <c r="AO75" s="18"/>
      <c r="AP75" s="48">
        <v>1.7</v>
      </c>
      <c r="AQ75" s="18">
        <v>50.75</v>
      </c>
      <c r="AU75"/>
    </row>
    <row r="76" spans="1:47" ht="15" hidden="1" customHeight="1">
      <c r="A76" s="45" t="s">
        <v>2770</v>
      </c>
      <c r="B76" s="25" t="s">
        <v>2771</v>
      </c>
      <c r="C76" s="25" t="s">
        <v>18</v>
      </c>
      <c r="D76" s="25" t="s">
        <v>2641</v>
      </c>
      <c r="E76" s="28" t="s">
        <v>2047</v>
      </c>
      <c r="F76" s="28"/>
      <c r="G76" s="25" t="s">
        <v>2048</v>
      </c>
      <c r="H76" s="25" t="s">
        <v>2053</v>
      </c>
      <c r="I76" s="48"/>
      <c r="J76" s="18"/>
      <c r="K76" s="48">
        <v>0.1</v>
      </c>
      <c r="L76" s="18">
        <v>100</v>
      </c>
      <c r="M76" s="18">
        <v>5</v>
      </c>
      <c r="N76" s="48"/>
      <c r="O76" s="18"/>
      <c r="P76" s="48"/>
      <c r="Q76" s="18"/>
      <c r="R76" s="18"/>
      <c r="S76" s="48"/>
      <c r="T76" s="18"/>
      <c r="U76" s="18"/>
      <c r="V76" s="48">
        <v>-0.1</v>
      </c>
      <c r="W76" s="18">
        <v>-100</v>
      </c>
      <c r="X76" s="18">
        <v>0</v>
      </c>
      <c r="Y76" s="48"/>
      <c r="Z76" s="18"/>
      <c r="AA76" s="18"/>
      <c r="AB76" s="48"/>
      <c r="AC76" s="18"/>
      <c r="AD76" s="18"/>
      <c r="AE76" s="48"/>
      <c r="AF76" s="18"/>
      <c r="AG76" s="18"/>
      <c r="AH76" s="48"/>
      <c r="AI76" s="18"/>
      <c r="AJ76" s="18"/>
      <c r="AK76" s="48"/>
      <c r="AL76" s="18"/>
      <c r="AM76" s="48"/>
      <c r="AN76" s="18"/>
      <c r="AO76" s="18"/>
      <c r="AP76" s="48">
        <v>0</v>
      </c>
      <c r="AQ76" s="18">
        <v>0</v>
      </c>
      <c r="AU76"/>
    </row>
    <row r="77" spans="1:47" ht="15" hidden="1" customHeight="1">
      <c r="A77" s="45" t="s">
        <v>2772</v>
      </c>
      <c r="B77" s="25" t="s">
        <v>2773</v>
      </c>
      <c r="C77" s="25" t="s">
        <v>18</v>
      </c>
      <c r="D77" s="25" t="s">
        <v>2046</v>
      </c>
      <c r="E77" s="28" t="s">
        <v>2047</v>
      </c>
      <c r="F77" s="28"/>
      <c r="G77" s="25" t="s">
        <v>2048</v>
      </c>
      <c r="H77" s="25" t="s">
        <v>2053</v>
      </c>
      <c r="I77" s="48">
        <v>4.7</v>
      </c>
      <c r="J77" s="18">
        <v>103.3</v>
      </c>
      <c r="K77" s="48">
        <v>9.1</v>
      </c>
      <c r="L77" s="18">
        <v>199.99</v>
      </c>
      <c r="M77" s="18">
        <v>10.01</v>
      </c>
      <c r="N77" s="48">
        <v>-8.19</v>
      </c>
      <c r="O77" s="18">
        <v>-180</v>
      </c>
      <c r="P77" s="48"/>
      <c r="Q77" s="18"/>
      <c r="R77" s="18"/>
      <c r="S77" s="48">
        <v>-1.08</v>
      </c>
      <c r="T77" s="18">
        <v>-23.73</v>
      </c>
      <c r="U77" s="18">
        <v>0</v>
      </c>
      <c r="V77" s="48">
        <v>-4.53</v>
      </c>
      <c r="W77" s="18">
        <v>-99.56</v>
      </c>
      <c r="X77" s="18">
        <v>0</v>
      </c>
      <c r="Y77" s="48"/>
      <c r="Z77" s="18"/>
      <c r="AA77" s="18"/>
      <c r="AB77" s="48"/>
      <c r="AC77" s="18"/>
      <c r="AD77" s="18"/>
      <c r="AE77" s="48"/>
      <c r="AF77" s="18"/>
      <c r="AG77" s="18"/>
      <c r="AH77" s="48"/>
      <c r="AI77" s="18"/>
      <c r="AJ77" s="18"/>
      <c r="AK77" s="48"/>
      <c r="AL77" s="18"/>
      <c r="AM77" s="48"/>
      <c r="AN77" s="18"/>
      <c r="AO77" s="18"/>
      <c r="AP77" s="48">
        <v>0</v>
      </c>
      <c r="AQ77" s="18">
        <v>0</v>
      </c>
      <c r="AU77"/>
    </row>
    <row r="78" spans="1:47" ht="15" hidden="1" customHeight="1">
      <c r="A78" s="45" t="s">
        <v>2774</v>
      </c>
      <c r="B78" s="25" t="s">
        <v>2775</v>
      </c>
      <c r="C78" s="25" t="s">
        <v>18</v>
      </c>
      <c r="D78" s="25" t="s">
        <v>2046</v>
      </c>
      <c r="E78" s="28" t="s">
        <v>2047</v>
      </c>
      <c r="F78" s="28"/>
      <c r="G78" s="25" t="s">
        <v>2048</v>
      </c>
      <c r="H78" s="25" t="s">
        <v>2042</v>
      </c>
      <c r="I78" s="48">
        <v>0</v>
      </c>
      <c r="J78" s="18">
        <v>0</v>
      </c>
      <c r="K78" s="48">
        <v>26</v>
      </c>
      <c r="L78" s="18">
        <v>99.06</v>
      </c>
      <c r="M78" s="18">
        <v>4.9400000000000004</v>
      </c>
      <c r="N78" s="48"/>
      <c r="O78" s="18"/>
      <c r="P78" s="48"/>
      <c r="Q78" s="18"/>
      <c r="R78" s="18"/>
      <c r="S78" s="48"/>
      <c r="T78" s="18"/>
      <c r="U78" s="18"/>
      <c r="V78" s="48">
        <v>-26</v>
      </c>
      <c r="W78" s="18">
        <v>-99.06</v>
      </c>
      <c r="X78" s="18">
        <v>0</v>
      </c>
      <c r="Y78" s="48"/>
      <c r="Z78" s="18"/>
      <c r="AA78" s="18"/>
      <c r="AB78" s="48"/>
      <c r="AC78" s="18"/>
      <c r="AD78" s="18"/>
      <c r="AE78" s="48"/>
      <c r="AF78" s="18"/>
      <c r="AG78" s="18"/>
      <c r="AH78" s="48"/>
      <c r="AI78" s="18"/>
      <c r="AJ78" s="18"/>
      <c r="AK78" s="48"/>
      <c r="AL78" s="18"/>
      <c r="AM78" s="48"/>
      <c r="AN78" s="18"/>
      <c r="AO78" s="18"/>
      <c r="AP78" s="48">
        <v>0</v>
      </c>
      <c r="AQ78" s="18">
        <v>0</v>
      </c>
      <c r="AU78"/>
    </row>
    <row r="79" spans="1:47" ht="15" hidden="1" customHeight="1">
      <c r="A79" s="45" t="s">
        <v>2776</v>
      </c>
      <c r="B79" s="25" t="s">
        <v>2777</v>
      </c>
      <c r="C79" s="25" t="s">
        <v>18</v>
      </c>
      <c r="D79" s="25" t="s">
        <v>2656</v>
      </c>
      <c r="E79" s="28" t="s">
        <v>2047</v>
      </c>
      <c r="F79" s="28"/>
      <c r="G79" s="25" t="s">
        <v>2048</v>
      </c>
      <c r="H79" s="25" t="s">
        <v>2053</v>
      </c>
      <c r="I79" s="48">
        <v>3.08</v>
      </c>
      <c r="J79" s="18">
        <v>228.11</v>
      </c>
      <c r="K79" s="48"/>
      <c r="L79" s="18"/>
      <c r="M79" s="18"/>
      <c r="N79" s="48"/>
      <c r="O79" s="18"/>
      <c r="P79" s="48">
        <v>-1.476</v>
      </c>
      <c r="Q79" s="18">
        <v>-109.32</v>
      </c>
      <c r="R79" s="18">
        <v>0</v>
      </c>
      <c r="S79" s="48"/>
      <c r="T79" s="18"/>
      <c r="U79" s="18"/>
      <c r="V79" s="48">
        <v>-1.248</v>
      </c>
      <c r="W79" s="18">
        <v>-92.42</v>
      </c>
      <c r="X79" s="18">
        <v>0</v>
      </c>
      <c r="Y79" s="48"/>
      <c r="Z79" s="18"/>
      <c r="AA79" s="18"/>
      <c r="AB79" s="48"/>
      <c r="AC79" s="18"/>
      <c r="AD79" s="18"/>
      <c r="AE79" s="48"/>
      <c r="AF79" s="18"/>
      <c r="AG79" s="18"/>
      <c r="AH79" s="48"/>
      <c r="AI79" s="18"/>
      <c r="AJ79" s="18"/>
      <c r="AK79" s="48"/>
      <c r="AL79" s="18"/>
      <c r="AM79" s="48"/>
      <c r="AN79" s="18"/>
      <c r="AO79" s="18"/>
      <c r="AP79" s="48">
        <v>0.35599999999999998</v>
      </c>
      <c r="AQ79" s="18">
        <v>26.37</v>
      </c>
      <c r="AU79"/>
    </row>
    <row r="80" spans="1:47" ht="15" hidden="1" customHeight="1">
      <c r="A80" s="45" t="s">
        <v>2778</v>
      </c>
      <c r="B80" s="25" t="s">
        <v>2779</v>
      </c>
      <c r="C80" s="25" t="s">
        <v>18</v>
      </c>
      <c r="D80" s="25" t="s">
        <v>2047</v>
      </c>
      <c r="E80" s="28" t="s">
        <v>2048</v>
      </c>
      <c r="F80" s="28"/>
      <c r="G80" s="25"/>
      <c r="H80" s="25" t="s">
        <v>2042</v>
      </c>
      <c r="I80" s="48">
        <v>83</v>
      </c>
      <c r="J80" s="18">
        <v>103.75</v>
      </c>
      <c r="K80" s="48"/>
      <c r="L80" s="18"/>
      <c r="M80" s="18"/>
      <c r="N80" s="48"/>
      <c r="O80" s="18"/>
      <c r="P80" s="48"/>
      <c r="Q80" s="18"/>
      <c r="R80" s="18"/>
      <c r="S80" s="48">
        <v>-12</v>
      </c>
      <c r="T80" s="18">
        <v>-15</v>
      </c>
      <c r="U80" s="18">
        <v>0</v>
      </c>
      <c r="V80" s="48">
        <v>-71</v>
      </c>
      <c r="W80" s="18">
        <v>-88.75</v>
      </c>
      <c r="X80" s="18">
        <v>0</v>
      </c>
      <c r="Y80" s="48"/>
      <c r="Z80" s="18"/>
      <c r="AA80" s="18"/>
      <c r="AB80" s="48"/>
      <c r="AC80" s="18"/>
      <c r="AD80" s="18"/>
      <c r="AE80" s="48"/>
      <c r="AF80" s="18"/>
      <c r="AG80" s="18"/>
      <c r="AH80" s="48"/>
      <c r="AI80" s="18"/>
      <c r="AJ80" s="18"/>
      <c r="AK80" s="48"/>
      <c r="AL80" s="18"/>
      <c r="AM80" s="48"/>
      <c r="AN80" s="18"/>
      <c r="AO80" s="18"/>
      <c r="AP80" s="48">
        <v>0</v>
      </c>
      <c r="AQ80" s="18">
        <v>0</v>
      </c>
      <c r="AU80"/>
    </row>
    <row r="81" spans="1:47" ht="15" hidden="1" customHeight="1">
      <c r="A81" s="45" t="s">
        <v>2780</v>
      </c>
      <c r="B81" s="25" t="s">
        <v>2781</v>
      </c>
      <c r="C81" s="25" t="s">
        <v>18</v>
      </c>
      <c r="D81" s="25" t="s">
        <v>2047</v>
      </c>
      <c r="E81" s="28" t="s">
        <v>2048</v>
      </c>
      <c r="F81" s="28"/>
      <c r="G81" s="25"/>
      <c r="H81" s="25" t="s">
        <v>2053</v>
      </c>
      <c r="I81" s="48">
        <v>0</v>
      </c>
      <c r="J81" s="18">
        <v>0</v>
      </c>
      <c r="K81" s="48">
        <v>2.8</v>
      </c>
      <c r="L81" s="18">
        <v>91.01</v>
      </c>
      <c r="M81" s="18">
        <v>4.55</v>
      </c>
      <c r="N81" s="48"/>
      <c r="O81" s="18"/>
      <c r="P81" s="48"/>
      <c r="Q81" s="18"/>
      <c r="R81" s="18"/>
      <c r="S81" s="48"/>
      <c r="T81" s="18"/>
      <c r="U81" s="18"/>
      <c r="V81" s="48">
        <v>-2.68</v>
      </c>
      <c r="W81" s="18">
        <v>-87.11</v>
      </c>
      <c r="X81" s="18">
        <v>0</v>
      </c>
      <c r="Y81" s="48"/>
      <c r="Z81" s="18"/>
      <c r="AA81" s="18"/>
      <c r="AB81" s="48"/>
      <c r="AC81" s="18"/>
      <c r="AD81" s="18"/>
      <c r="AE81" s="48"/>
      <c r="AF81" s="18"/>
      <c r="AG81" s="18"/>
      <c r="AH81" s="48"/>
      <c r="AI81" s="18"/>
      <c r="AJ81" s="18"/>
      <c r="AK81" s="48"/>
      <c r="AL81" s="18"/>
      <c r="AM81" s="48"/>
      <c r="AN81" s="18"/>
      <c r="AO81" s="18"/>
      <c r="AP81" s="48">
        <v>0.12</v>
      </c>
      <c r="AQ81" s="18">
        <v>3.9</v>
      </c>
      <c r="AU81"/>
    </row>
    <row r="82" spans="1:47" ht="15" customHeight="1">
      <c r="A82" s="45" t="s">
        <v>2782</v>
      </c>
      <c r="B82" s="25" t="s">
        <v>2783</v>
      </c>
      <c r="C82" s="25" t="s">
        <v>18</v>
      </c>
      <c r="D82" s="25" t="s">
        <v>174</v>
      </c>
      <c r="E82" s="28" t="s">
        <v>2047</v>
      </c>
      <c r="F82" s="28"/>
      <c r="G82" s="25" t="s">
        <v>2048</v>
      </c>
      <c r="H82" s="25" t="s">
        <v>2042</v>
      </c>
      <c r="I82" s="48">
        <v>70</v>
      </c>
      <c r="J82" s="18">
        <v>88.35</v>
      </c>
      <c r="K82" s="48"/>
      <c r="L82" s="18"/>
      <c r="M82" s="18"/>
      <c r="N82" s="48">
        <v>-2</v>
      </c>
      <c r="O82" s="18">
        <v>-2.5299999999999998</v>
      </c>
      <c r="P82" s="48"/>
      <c r="Q82" s="18"/>
      <c r="R82" s="18"/>
      <c r="S82" s="48"/>
      <c r="T82" s="18"/>
      <c r="U82" s="18"/>
      <c r="V82" s="48">
        <v>-68</v>
      </c>
      <c r="W82" s="18">
        <v>-85.82</v>
      </c>
      <c r="X82" s="18">
        <v>0</v>
      </c>
      <c r="Y82" s="48"/>
      <c r="Z82" s="18"/>
      <c r="AA82" s="18"/>
      <c r="AB82" s="48"/>
      <c r="AC82" s="18"/>
      <c r="AD82" s="18"/>
      <c r="AE82" s="48"/>
      <c r="AF82" s="18"/>
      <c r="AG82" s="18"/>
      <c r="AH82" s="48"/>
      <c r="AI82" s="18"/>
      <c r="AJ82" s="18"/>
      <c r="AK82" s="48"/>
      <c r="AL82" s="18"/>
      <c r="AM82" s="48"/>
      <c r="AN82" s="18"/>
      <c r="AO82" s="18"/>
      <c r="AP82" s="48">
        <v>0</v>
      </c>
      <c r="AQ82" s="18">
        <v>0</v>
      </c>
      <c r="AU82"/>
    </row>
    <row r="83" spans="1:47" ht="15" hidden="1" customHeight="1">
      <c r="A83" s="45" t="s">
        <v>2784</v>
      </c>
      <c r="B83" s="25" t="s">
        <v>2785</v>
      </c>
      <c r="C83" s="25" t="s">
        <v>18</v>
      </c>
      <c r="D83" s="25" t="s">
        <v>2092</v>
      </c>
      <c r="E83" s="28" t="s">
        <v>2047</v>
      </c>
      <c r="F83" s="28"/>
      <c r="G83" s="25" t="s">
        <v>2048</v>
      </c>
      <c r="H83" s="25" t="s">
        <v>2053</v>
      </c>
      <c r="I83" s="48">
        <v>0</v>
      </c>
      <c r="J83" s="18">
        <v>0</v>
      </c>
      <c r="K83" s="48">
        <v>4.4999999999999998E-2</v>
      </c>
      <c r="L83" s="18">
        <v>84</v>
      </c>
      <c r="M83" s="18">
        <v>4.2</v>
      </c>
      <c r="N83" s="48"/>
      <c r="O83" s="18"/>
      <c r="P83" s="48"/>
      <c r="Q83" s="18"/>
      <c r="R83" s="18"/>
      <c r="S83" s="48"/>
      <c r="T83" s="18"/>
      <c r="U83" s="18"/>
      <c r="V83" s="48">
        <v>-4.4999999999999998E-2</v>
      </c>
      <c r="W83" s="18">
        <v>-84</v>
      </c>
      <c r="X83" s="18">
        <v>0</v>
      </c>
      <c r="Y83" s="48"/>
      <c r="Z83" s="18"/>
      <c r="AA83" s="18"/>
      <c r="AB83" s="48"/>
      <c r="AC83" s="18"/>
      <c r="AD83" s="18"/>
      <c r="AE83" s="48"/>
      <c r="AF83" s="18"/>
      <c r="AG83" s="18"/>
      <c r="AH83" s="48"/>
      <c r="AI83" s="18"/>
      <c r="AJ83" s="18"/>
      <c r="AK83" s="48"/>
      <c r="AL83" s="18"/>
      <c r="AM83" s="48"/>
      <c r="AN83" s="18"/>
      <c r="AO83" s="18"/>
      <c r="AP83" s="48">
        <v>0</v>
      </c>
      <c r="AQ83" s="18">
        <v>0</v>
      </c>
      <c r="AU83"/>
    </row>
    <row r="84" spans="1:47" ht="15" hidden="1" customHeight="1">
      <c r="A84" s="45" t="s">
        <v>2786</v>
      </c>
      <c r="B84" s="25" t="s">
        <v>2787</v>
      </c>
      <c r="C84" s="25" t="s">
        <v>18</v>
      </c>
      <c r="D84" s="25" t="s">
        <v>2092</v>
      </c>
      <c r="E84" s="28" t="s">
        <v>2047</v>
      </c>
      <c r="F84" s="28"/>
      <c r="G84" s="25" t="s">
        <v>2048</v>
      </c>
      <c r="H84" s="25" t="s">
        <v>2053</v>
      </c>
      <c r="I84" s="48">
        <v>2.08</v>
      </c>
      <c r="J84" s="18">
        <v>31.2</v>
      </c>
      <c r="K84" s="48">
        <v>7.5</v>
      </c>
      <c r="L84" s="18">
        <v>112.5</v>
      </c>
      <c r="M84" s="18">
        <v>5.63</v>
      </c>
      <c r="N84" s="48">
        <v>-1.95</v>
      </c>
      <c r="O84" s="18">
        <v>-29.25</v>
      </c>
      <c r="P84" s="48"/>
      <c r="Q84" s="18"/>
      <c r="R84" s="18"/>
      <c r="S84" s="48"/>
      <c r="T84" s="18"/>
      <c r="U84" s="18"/>
      <c r="V84" s="48">
        <v>-5.33</v>
      </c>
      <c r="W84" s="18">
        <v>-79.95</v>
      </c>
      <c r="X84" s="18">
        <v>0</v>
      </c>
      <c r="Y84" s="48"/>
      <c r="Z84" s="18"/>
      <c r="AA84" s="18"/>
      <c r="AB84" s="48"/>
      <c r="AC84" s="18"/>
      <c r="AD84" s="18"/>
      <c r="AE84" s="48"/>
      <c r="AF84" s="18"/>
      <c r="AG84" s="18"/>
      <c r="AH84" s="48"/>
      <c r="AI84" s="18"/>
      <c r="AJ84" s="18"/>
      <c r="AK84" s="48"/>
      <c r="AL84" s="18"/>
      <c r="AM84" s="48"/>
      <c r="AN84" s="18"/>
      <c r="AO84" s="18"/>
      <c r="AP84" s="48">
        <v>2.2999999999999998</v>
      </c>
      <c r="AQ84" s="18">
        <v>34.5</v>
      </c>
      <c r="AU84"/>
    </row>
    <row r="85" spans="1:47" ht="15" hidden="1" customHeight="1">
      <c r="A85" s="45" t="s">
        <v>2788</v>
      </c>
      <c r="B85" s="25" t="s">
        <v>2789</v>
      </c>
      <c r="C85" s="25" t="s">
        <v>18</v>
      </c>
      <c r="D85" s="25" t="s">
        <v>2092</v>
      </c>
      <c r="E85" s="28" t="s">
        <v>2047</v>
      </c>
      <c r="F85" s="28"/>
      <c r="G85" s="25" t="s">
        <v>2048</v>
      </c>
      <c r="H85" s="25" t="s">
        <v>2042</v>
      </c>
      <c r="I85" s="48">
        <v>0</v>
      </c>
      <c r="J85" s="18">
        <v>0</v>
      </c>
      <c r="K85" s="48">
        <v>60</v>
      </c>
      <c r="L85" s="18">
        <v>84</v>
      </c>
      <c r="M85" s="18">
        <v>4.2</v>
      </c>
      <c r="N85" s="48">
        <v>-2.88</v>
      </c>
      <c r="O85" s="18">
        <v>-4.04</v>
      </c>
      <c r="P85" s="48"/>
      <c r="Q85" s="18"/>
      <c r="R85" s="18"/>
      <c r="S85" s="48">
        <v>-0.48</v>
      </c>
      <c r="T85" s="18">
        <v>-0.66</v>
      </c>
      <c r="U85" s="18">
        <v>0</v>
      </c>
      <c r="V85" s="48">
        <v>-55.52</v>
      </c>
      <c r="W85" s="18">
        <v>-77.73</v>
      </c>
      <c r="X85" s="18">
        <v>0</v>
      </c>
      <c r="Y85" s="48"/>
      <c r="Z85" s="18"/>
      <c r="AA85" s="18"/>
      <c r="AB85" s="48"/>
      <c r="AC85" s="18"/>
      <c r="AD85" s="18"/>
      <c r="AE85" s="48"/>
      <c r="AF85" s="18"/>
      <c r="AG85" s="18"/>
      <c r="AH85" s="48"/>
      <c r="AI85" s="18"/>
      <c r="AJ85" s="18"/>
      <c r="AK85" s="48"/>
      <c r="AL85" s="18"/>
      <c r="AM85" s="48"/>
      <c r="AN85" s="18"/>
      <c r="AO85" s="18"/>
      <c r="AP85" s="48">
        <v>1.1200000000000001</v>
      </c>
      <c r="AQ85" s="18">
        <v>1.57</v>
      </c>
      <c r="AU85"/>
    </row>
    <row r="86" spans="1:47" ht="15" hidden="1" customHeight="1">
      <c r="A86" s="45" t="s">
        <v>2620</v>
      </c>
      <c r="B86" s="25" t="s">
        <v>2621</v>
      </c>
      <c r="C86" s="25" t="s">
        <v>24</v>
      </c>
      <c r="D86" s="25" t="s">
        <v>2066</v>
      </c>
      <c r="E86" s="28" t="s">
        <v>2041</v>
      </c>
      <c r="F86" s="28"/>
      <c r="G86" s="25" t="s">
        <v>2032</v>
      </c>
      <c r="H86" s="25" t="s">
        <v>2033</v>
      </c>
      <c r="I86" s="48">
        <v>3</v>
      </c>
      <c r="J86" s="18">
        <v>19.190000000000001</v>
      </c>
      <c r="K86" s="48"/>
      <c r="L86" s="18"/>
      <c r="M86" s="18"/>
      <c r="N86" s="48"/>
      <c r="O86" s="18"/>
      <c r="P86" s="48">
        <v>13</v>
      </c>
      <c r="Q86" s="18">
        <v>66.260000000000005</v>
      </c>
      <c r="R86" s="18">
        <v>0</v>
      </c>
      <c r="S86" s="48">
        <v>-2</v>
      </c>
      <c r="T86" s="18">
        <v>-10.02</v>
      </c>
      <c r="U86" s="18">
        <v>0</v>
      </c>
      <c r="V86" s="48">
        <v>-14</v>
      </c>
      <c r="W86" s="18">
        <v>-75.430000000000007</v>
      </c>
      <c r="X86" s="18">
        <v>0</v>
      </c>
      <c r="Y86" s="48"/>
      <c r="Z86" s="18"/>
      <c r="AA86" s="18"/>
      <c r="AB86" s="48"/>
      <c r="AC86" s="18"/>
      <c r="AD86" s="18"/>
      <c r="AE86" s="48"/>
      <c r="AF86" s="18"/>
      <c r="AG86" s="18"/>
      <c r="AH86" s="48"/>
      <c r="AI86" s="18"/>
      <c r="AJ86" s="18"/>
      <c r="AK86" s="48"/>
      <c r="AL86" s="18"/>
      <c r="AM86" s="48"/>
      <c r="AN86" s="18"/>
      <c r="AO86" s="18"/>
      <c r="AP86" s="48">
        <v>0</v>
      </c>
      <c r="AQ86" s="18">
        <v>0</v>
      </c>
      <c r="AU86"/>
    </row>
    <row r="87" spans="1:47" ht="15" customHeight="1">
      <c r="A87" s="45" t="s">
        <v>2790</v>
      </c>
      <c r="B87" s="25" t="s">
        <v>2791</v>
      </c>
      <c r="C87" s="25" t="s">
        <v>18</v>
      </c>
      <c r="D87" s="25" t="s">
        <v>174</v>
      </c>
      <c r="E87" s="28" t="s">
        <v>2047</v>
      </c>
      <c r="F87" s="28"/>
      <c r="G87" s="25" t="s">
        <v>2048</v>
      </c>
      <c r="H87" s="25" t="s">
        <v>2033</v>
      </c>
      <c r="I87" s="48">
        <v>12</v>
      </c>
      <c r="J87" s="18">
        <v>75.28</v>
      </c>
      <c r="K87" s="48"/>
      <c r="L87" s="18"/>
      <c r="M87" s="18"/>
      <c r="N87" s="48"/>
      <c r="O87" s="18"/>
      <c r="P87" s="48"/>
      <c r="Q87" s="18"/>
      <c r="R87" s="18"/>
      <c r="S87" s="48"/>
      <c r="T87" s="18"/>
      <c r="U87" s="18"/>
      <c r="V87" s="48">
        <v>-12</v>
      </c>
      <c r="W87" s="18">
        <v>-75.28</v>
      </c>
      <c r="X87" s="18">
        <v>0</v>
      </c>
      <c r="Y87" s="48"/>
      <c r="Z87" s="18"/>
      <c r="AA87" s="18"/>
      <c r="AB87" s="48"/>
      <c r="AC87" s="18"/>
      <c r="AD87" s="18"/>
      <c r="AE87" s="48"/>
      <c r="AF87" s="18"/>
      <c r="AG87" s="18"/>
      <c r="AH87" s="48"/>
      <c r="AI87" s="18"/>
      <c r="AJ87" s="18"/>
      <c r="AK87" s="48"/>
      <c r="AL87" s="18"/>
      <c r="AM87" s="48"/>
      <c r="AN87" s="18"/>
      <c r="AO87" s="18"/>
      <c r="AP87" s="48">
        <v>0</v>
      </c>
      <c r="AQ87" s="18">
        <v>0</v>
      </c>
      <c r="AU87"/>
    </row>
    <row r="88" spans="1:47" ht="15" hidden="1" customHeight="1">
      <c r="A88" s="45" t="s">
        <v>2792</v>
      </c>
      <c r="B88" s="25" t="s">
        <v>2793</v>
      </c>
      <c r="C88" s="25" t="s">
        <v>18</v>
      </c>
      <c r="D88" s="25" t="s">
        <v>2092</v>
      </c>
      <c r="E88" s="28" t="s">
        <v>2047</v>
      </c>
      <c r="F88" s="28"/>
      <c r="G88" s="25" t="s">
        <v>2048</v>
      </c>
      <c r="H88" s="25" t="s">
        <v>2042</v>
      </c>
      <c r="I88" s="48">
        <v>0</v>
      </c>
      <c r="J88" s="18">
        <v>0</v>
      </c>
      <c r="K88" s="48">
        <v>30</v>
      </c>
      <c r="L88" s="18">
        <v>73.510000000000005</v>
      </c>
      <c r="M88" s="18">
        <v>3.68</v>
      </c>
      <c r="N88" s="48"/>
      <c r="O88" s="18"/>
      <c r="P88" s="48"/>
      <c r="Q88" s="18"/>
      <c r="R88" s="18"/>
      <c r="S88" s="48"/>
      <c r="T88" s="18"/>
      <c r="U88" s="18"/>
      <c r="V88" s="48">
        <v>-30</v>
      </c>
      <c r="W88" s="18">
        <v>-73.510000000000005</v>
      </c>
      <c r="X88" s="18">
        <v>0</v>
      </c>
      <c r="Y88" s="48"/>
      <c r="Z88" s="18"/>
      <c r="AA88" s="18"/>
      <c r="AB88" s="48"/>
      <c r="AC88" s="18"/>
      <c r="AD88" s="18"/>
      <c r="AE88" s="48"/>
      <c r="AF88" s="18"/>
      <c r="AG88" s="18"/>
      <c r="AH88" s="48"/>
      <c r="AI88" s="18"/>
      <c r="AJ88" s="18"/>
      <c r="AK88" s="48"/>
      <c r="AL88" s="18"/>
      <c r="AM88" s="48"/>
      <c r="AN88" s="18"/>
      <c r="AO88" s="18"/>
      <c r="AP88" s="48">
        <v>0</v>
      </c>
      <c r="AQ88" s="18">
        <v>0</v>
      </c>
      <c r="AU88"/>
    </row>
    <row r="89" spans="1:47" ht="15" hidden="1" customHeight="1">
      <c r="A89" s="45" t="s">
        <v>2794</v>
      </c>
      <c r="B89" s="25" t="s">
        <v>2795</v>
      </c>
      <c r="C89" s="25" t="s">
        <v>18</v>
      </c>
      <c r="D89" s="25" t="s">
        <v>2092</v>
      </c>
      <c r="E89" s="28" t="s">
        <v>2047</v>
      </c>
      <c r="F89" s="28"/>
      <c r="G89" s="25" t="s">
        <v>2048</v>
      </c>
      <c r="H89" s="25" t="s">
        <v>2053</v>
      </c>
      <c r="I89" s="48">
        <v>0.4</v>
      </c>
      <c r="J89" s="18">
        <v>7.8</v>
      </c>
      <c r="K89" s="48">
        <v>8</v>
      </c>
      <c r="L89" s="18">
        <v>156.03</v>
      </c>
      <c r="M89" s="18">
        <v>7.81</v>
      </c>
      <c r="N89" s="48">
        <v>-1.1499999999999999</v>
      </c>
      <c r="O89" s="18">
        <v>-22.43</v>
      </c>
      <c r="P89" s="48"/>
      <c r="Q89" s="18"/>
      <c r="R89" s="18"/>
      <c r="S89" s="48">
        <v>-2.028</v>
      </c>
      <c r="T89" s="18">
        <v>-39.549999999999997</v>
      </c>
      <c r="U89" s="18">
        <v>0</v>
      </c>
      <c r="V89" s="48">
        <v>-3.7160000000000002</v>
      </c>
      <c r="W89" s="18">
        <v>-72.48</v>
      </c>
      <c r="X89" s="18">
        <v>0</v>
      </c>
      <c r="Y89" s="48"/>
      <c r="Z89" s="18"/>
      <c r="AA89" s="18"/>
      <c r="AB89" s="48"/>
      <c r="AC89" s="18"/>
      <c r="AD89" s="18"/>
      <c r="AE89" s="48"/>
      <c r="AF89" s="18"/>
      <c r="AG89" s="18"/>
      <c r="AH89" s="48"/>
      <c r="AI89" s="18"/>
      <c r="AJ89" s="18"/>
      <c r="AK89" s="48"/>
      <c r="AL89" s="18"/>
      <c r="AM89" s="48"/>
      <c r="AN89" s="18"/>
      <c r="AO89" s="18"/>
      <c r="AP89" s="48">
        <v>1.506</v>
      </c>
      <c r="AQ89" s="18">
        <v>29.37</v>
      </c>
      <c r="AU89"/>
    </row>
    <row r="90" spans="1:47" ht="15" customHeight="1">
      <c r="A90" s="45" t="s">
        <v>2796</v>
      </c>
      <c r="B90" s="25" t="s">
        <v>2797</v>
      </c>
      <c r="C90" s="25" t="s">
        <v>18</v>
      </c>
      <c r="D90" s="25" t="s">
        <v>174</v>
      </c>
      <c r="E90" s="28" t="s">
        <v>2047</v>
      </c>
      <c r="F90" s="28"/>
      <c r="G90" s="25" t="s">
        <v>2048</v>
      </c>
      <c r="H90" s="25" t="s">
        <v>2033</v>
      </c>
      <c r="I90" s="48">
        <v>2.9</v>
      </c>
      <c r="J90" s="18">
        <v>98.44</v>
      </c>
      <c r="K90" s="48">
        <v>4</v>
      </c>
      <c r="L90" s="18">
        <v>172</v>
      </c>
      <c r="M90" s="18">
        <v>8.6</v>
      </c>
      <c r="N90" s="48">
        <v>-1.2373565280000001</v>
      </c>
      <c r="O90" s="18">
        <v>-45.62</v>
      </c>
      <c r="P90" s="48">
        <v>-7.3999999999999996E-2</v>
      </c>
      <c r="Q90" s="18">
        <v>-2.94</v>
      </c>
      <c r="R90" s="18">
        <v>0</v>
      </c>
      <c r="S90" s="48">
        <v>-0.12364130500000001</v>
      </c>
      <c r="T90" s="18">
        <v>-4.63</v>
      </c>
      <c r="U90" s="18">
        <v>0</v>
      </c>
      <c r="V90" s="48">
        <v>-1.8110021670000001</v>
      </c>
      <c r="W90" s="18">
        <v>-71.989999999999995</v>
      </c>
      <c r="X90" s="18">
        <v>0</v>
      </c>
      <c r="Y90" s="48"/>
      <c r="Z90" s="18"/>
      <c r="AA90" s="18"/>
      <c r="AB90" s="48"/>
      <c r="AC90" s="18"/>
      <c r="AD90" s="18"/>
      <c r="AE90" s="48"/>
      <c r="AF90" s="18"/>
      <c r="AG90" s="18"/>
      <c r="AH90" s="48"/>
      <c r="AI90" s="18"/>
      <c r="AJ90" s="18"/>
      <c r="AK90" s="48"/>
      <c r="AL90" s="18"/>
      <c r="AM90" s="48"/>
      <c r="AN90" s="18"/>
      <c r="AO90" s="18"/>
      <c r="AP90" s="48">
        <v>3.6539999999999999</v>
      </c>
      <c r="AQ90" s="18">
        <v>145.26</v>
      </c>
      <c r="AU90"/>
    </row>
    <row r="91" spans="1:47" ht="15" hidden="1" customHeight="1">
      <c r="A91" s="45" t="s">
        <v>2798</v>
      </c>
      <c r="B91" s="25" t="s">
        <v>2799</v>
      </c>
      <c r="C91" s="25" t="s">
        <v>18</v>
      </c>
      <c r="D91" s="25" t="s">
        <v>2656</v>
      </c>
      <c r="E91" s="28" t="s">
        <v>2047</v>
      </c>
      <c r="F91" s="28"/>
      <c r="G91" s="25" t="s">
        <v>2048</v>
      </c>
      <c r="H91" s="25" t="s">
        <v>2053</v>
      </c>
      <c r="I91" s="48">
        <v>2.9</v>
      </c>
      <c r="J91" s="18">
        <v>382.8</v>
      </c>
      <c r="K91" s="48">
        <v>15.805</v>
      </c>
      <c r="L91" s="18">
        <v>2124.2800000000002</v>
      </c>
      <c r="M91" s="18">
        <v>66.3</v>
      </c>
      <c r="N91" s="48">
        <v>-7.2499999949999996</v>
      </c>
      <c r="O91" s="18">
        <v>-971.72</v>
      </c>
      <c r="P91" s="48"/>
      <c r="Q91" s="18"/>
      <c r="R91" s="18"/>
      <c r="S91" s="48">
        <v>-10.926666665000001</v>
      </c>
      <c r="T91" s="18">
        <v>-1464.55</v>
      </c>
      <c r="U91" s="18">
        <v>0</v>
      </c>
      <c r="V91" s="48">
        <v>-0.52833333999999998</v>
      </c>
      <c r="W91" s="18">
        <v>-70.81</v>
      </c>
      <c r="X91" s="18">
        <v>0</v>
      </c>
      <c r="Y91" s="48"/>
      <c r="Z91" s="18"/>
      <c r="AA91" s="18"/>
      <c r="AB91" s="48"/>
      <c r="AC91" s="18"/>
      <c r="AD91" s="18"/>
      <c r="AE91" s="48"/>
      <c r="AF91" s="18"/>
      <c r="AG91" s="18"/>
      <c r="AH91" s="48"/>
      <c r="AI91" s="18"/>
      <c r="AJ91" s="18"/>
      <c r="AK91" s="48"/>
      <c r="AL91" s="18"/>
      <c r="AM91" s="48"/>
      <c r="AN91" s="18"/>
      <c r="AO91" s="18"/>
      <c r="AP91" s="48">
        <v>0</v>
      </c>
      <c r="AQ91" s="18">
        <v>0</v>
      </c>
      <c r="AU91"/>
    </row>
    <row r="92" spans="1:47" ht="15" hidden="1" customHeight="1">
      <c r="A92" s="45" t="s">
        <v>2800</v>
      </c>
      <c r="B92" s="25" t="s">
        <v>2801</v>
      </c>
      <c r="C92" s="25" t="s">
        <v>18</v>
      </c>
      <c r="D92" s="25" t="s">
        <v>2034</v>
      </c>
      <c r="E92" s="28" t="s">
        <v>2047</v>
      </c>
      <c r="F92" s="28"/>
      <c r="G92" s="25" t="s">
        <v>2048</v>
      </c>
      <c r="H92" s="25" t="s">
        <v>2053</v>
      </c>
      <c r="I92" s="48">
        <v>11.513</v>
      </c>
      <c r="J92" s="18">
        <v>427.01</v>
      </c>
      <c r="K92" s="48">
        <v>8.6999999999999993</v>
      </c>
      <c r="L92" s="18">
        <v>320.2</v>
      </c>
      <c r="M92" s="18">
        <v>16.010000000000002</v>
      </c>
      <c r="N92" s="48">
        <v>-12.826000000000001</v>
      </c>
      <c r="O92" s="18">
        <v>-471.76</v>
      </c>
      <c r="P92" s="48"/>
      <c r="Q92" s="18"/>
      <c r="R92" s="18"/>
      <c r="S92" s="48">
        <v>-2.7480000000000002</v>
      </c>
      <c r="T92" s="18">
        <v>-101.08</v>
      </c>
      <c r="U92" s="18">
        <v>0</v>
      </c>
      <c r="V92" s="48">
        <v>-1.831</v>
      </c>
      <c r="W92" s="18">
        <v>-68.83</v>
      </c>
      <c r="X92" s="18">
        <v>0</v>
      </c>
      <c r="Y92" s="48"/>
      <c r="Z92" s="18"/>
      <c r="AA92" s="18"/>
      <c r="AB92" s="48"/>
      <c r="AC92" s="18"/>
      <c r="AD92" s="18"/>
      <c r="AE92" s="48"/>
      <c r="AF92" s="18"/>
      <c r="AG92" s="18"/>
      <c r="AH92" s="48"/>
      <c r="AI92" s="18"/>
      <c r="AJ92" s="18"/>
      <c r="AK92" s="48"/>
      <c r="AL92" s="18"/>
      <c r="AM92" s="48"/>
      <c r="AN92" s="18"/>
      <c r="AO92" s="18"/>
      <c r="AP92" s="48">
        <v>2.8079999999999998</v>
      </c>
      <c r="AQ92" s="18">
        <v>105.54</v>
      </c>
      <c r="AU92"/>
    </row>
    <row r="93" spans="1:47" ht="15" hidden="1" customHeight="1">
      <c r="A93" s="45" t="s">
        <v>2802</v>
      </c>
      <c r="B93" s="25" t="s">
        <v>2803</v>
      </c>
      <c r="C93" s="25" t="s">
        <v>18</v>
      </c>
      <c r="D93" s="25" t="s">
        <v>2641</v>
      </c>
      <c r="E93" s="28" t="s">
        <v>2047</v>
      </c>
      <c r="F93" s="28"/>
      <c r="G93" s="25" t="s">
        <v>2048</v>
      </c>
      <c r="H93" s="25" t="s">
        <v>2053</v>
      </c>
      <c r="I93" s="48">
        <v>3</v>
      </c>
      <c r="J93" s="18">
        <v>570</v>
      </c>
      <c r="K93" s="48"/>
      <c r="L93" s="18"/>
      <c r="M93" s="18"/>
      <c r="N93" s="48">
        <v>-1.337465736</v>
      </c>
      <c r="O93" s="18">
        <v>-254.1</v>
      </c>
      <c r="P93" s="48">
        <v>-4.9000000000000002E-2</v>
      </c>
      <c r="Q93" s="18">
        <v>-9.31</v>
      </c>
      <c r="R93" s="18">
        <v>0</v>
      </c>
      <c r="S93" s="48">
        <v>-0.15188612000000001</v>
      </c>
      <c r="T93" s="18">
        <v>-28.88</v>
      </c>
      <c r="U93" s="18">
        <v>0</v>
      </c>
      <c r="V93" s="48">
        <v>-0.353648144</v>
      </c>
      <c r="W93" s="18">
        <v>-67.19</v>
      </c>
      <c r="X93" s="18">
        <v>0</v>
      </c>
      <c r="Y93" s="48"/>
      <c r="Z93" s="18"/>
      <c r="AA93" s="18"/>
      <c r="AB93" s="48"/>
      <c r="AC93" s="18"/>
      <c r="AD93" s="18"/>
      <c r="AE93" s="48"/>
      <c r="AF93" s="18"/>
      <c r="AG93" s="18"/>
      <c r="AH93" s="48"/>
      <c r="AI93" s="18"/>
      <c r="AJ93" s="18"/>
      <c r="AK93" s="48"/>
      <c r="AL93" s="18"/>
      <c r="AM93" s="48"/>
      <c r="AN93" s="18"/>
      <c r="AO93" s="18"/>
      <c r="AP93" s="48">
        <v>1.1080000000000001</v>
      </c>
      <c r="AQ93" s="18">
        <v>210.52</v>
      </c>
      <c r="AU93"/>
    </row>
    <row r="94" spans="1:47" ht="15" customHeight="1">
      <c r="A94" s="45" t="s">
        <v>2804</v>
      </c>
      <c r="B94" s="25" t="s">
        <v>2805</v>
      </c>
      <c r="C94" s="25" t="s">
        <v>18</v>
      </c>
      <c r="D94" s="25" t="s">
        <v>174</v>
      </c>
      <c r="E94" s="28" t="s">
        <v>2047</v>
      </c>
      <c r="F94" s="28"/>
      <c r="G94" s="25" t="s">
        <v>2048</v>
      </c>
      <c r="H94" s="25" t="s">
        <v>2053</v>
      </c>
      <c r="I94" s="48">
        <v>2.72</v>
      </c>
      <c r="J94" s="18">
        <v>98.36</v>
      </c>
      <c r="K94" s="48">
        <v>3</v>
      </c>
      <c r="L94" s="18">
        <v>95</v>
      </c>
      <c r="M94" s="18">
        <v>4.75</v>
      </c>
      <c r="N94" s="48">
        <v>-3.65</v>
      </c>
      <c r="O94" s="18">
        <v>-123.39</v>
      </c>
      <c r="P94" s="48"/>
      <c r="Q94" s="18"/>
      <c r="R94" s="18"/>
      <c r="S94" s="48">
        <v>-0.1</v>
      </c>
      <c r="T94" s="18">
        <v>-3.38</v>
      </c>
      <c r="U94" s="18">
        <v>0</v>
      </c>
      <c r="V94" s="48">
        <v>-1.97</v>
      </c>
      <c r="W94" s="18">
        <v>-66.59</v>
      </c>
      <c r="X94" s="18">
        <v>0</v>
      </c>
      <c r="Y94" s="48"/>
      <c r="Z94" s="18"/>
      <c r="AA94" s="18"/>
      <c r="AB94" s="48"/>
      <c r="AC94" s="18"/>
      <c r="AD94" s="18"/>
      <c r="AE94" s="48"/>
      <c r="AF94" s="18"/>
      <c r="AG94" s="18"/>
      <c r="AH94" s="48"/>
      <c r="AI94" s="18"/>
      <c r="AJ94" s="18"/>
      <c r="AK94" s="48"/>
      <c r="AL94" s="18"/>
      <c r="AM94" s="48"/>
      <c r="AN94" s="18"/>
      <c r="AO94" s="18"/>
      <c r="AP94" s="48">
        <v>0</v>
      </c>
      <c r="AQ94" s="18">
        <v>0</v>
      </c>
      <c r="AU94"/>
    </row>
    <row r="95" spans="1:47" ht="15" customHeight="1">
      <c r="A95" s="45" t="s">
        <v>2806</v>
      </c>
      <c r="B95" s="25" t="s">
        <v>2807</v>
      </c>
      <c r="C95" s="25" t="s">
        <v>18</v>
      </c>
      <c r="D95" s="25" t="s">
        <v>174</v>
      </c>
      <c r="E95" s="28" t="s">
        <v>2047</v>
      </c>
      <c r="F95" s="28"/>
      <c r="G95" s="25" t="s">
        <v>2048</v>
      </c>
      <c r="H95" s="25" t="s">
        <v>2033</v>
      </c>
      <c r="I95" s="48"/>
      <c r="J95" s="18"/>
      <c r="K95" s="48">
        <v>2.9460000000000002</v>
      </c>
      <c r="L95" s="18">
        <v>93</v>
      </c>
      <c r="M95" s="18">
        <v>4.6500000000000004</v>
      </c>
      <c r="N95" s="48"/>
      <c r="O95" s="18"/>
      <c r="P95" s="48"/>
      <c r="Q95" s="18"/>
      <c r="R95" s="18"/>
      <c r="S95" s="48"/>
      <c r="T95" s="18"/>
      <c r="U95" s="18"/>
      <c r="V95" s="48">
        <v>-2.0459999999999998</v>
      </c>
      <c r="W95" s="18">
        <v>-64.59</v>
      </c>
      <c r="X95" s="18">
        <v>0</v>
      </c>
      <c r="Y95" s="48"/>
      <c r="Z95" s="18"/>
      <c r="AA95" s="18"/>
      <c r="AB95" s="48"/>
      <c r="AC95" s="18"/>
      <c r="AD95" s="18"/>
      <c r="AE95" s="48"/>
      <c r="AF95" s="18"/>
      <c r="AG95" s="18"/>
      <c r="AH95" s="48"/>
      <c r="AI95" s="18"/>
      <c r="AJ95" s="18"/>
      <c r="AK95" s="48"/>
      <c r="AL95" s="18"/>
      <c r="AM95" s="48"/>
      <c r="AN95" s="18"/>
      <c r="AO95" s="18"/>
      <c r="AP95" s="48">
        <v>0.9</v>
      </c>
      <c r="AQ95" s="18">
        <v>28.41</v>
      </c>
      <c r="AU95"/>
    </row>
    <row r="96" spans="1:47" ht="15" hidden="1" customHeight="1">
      <c r="A96" s="45" t="s">
        <v>2808</v>
      </c>
      <c r="B96" s="25" t="s">
        <v>2809</v>
      </c>
      <c r="C96" s="25" t="s">
        <v>18</v>
      </c>
      <c r="D96" s="25" t="s">
        <v>2092</v>
      </c>
      <c r="E96" s="28" t="s">
        <v>2047</v>
      </c>
      <c r="F96" s="28"/>
      <c r="G96" s="25" t="s">
        <v>2048</v>
      </c>
      <c r="H96" s="25" t="s">
        <v>2053</v>
      </c>
      <c r="I96" s="48">
        <v>0</v>
      </c>
      <c r="J96" s="18">
        <v>0</v>
      </c>
      <c r="K96" s="48">
        <v>22.3</v>
      </c>
      <c r="L96" s="18">
        <v>267.60000000000002</v>
      </c>
      <c r="M96" s="18">
        <v>13.38</v>
      </c>
      <c r="N96" s="48">
        <v>-10.8</v>
      </c>
      <c r="O96" s="18">
        <v>-129.6</v>
      </c>
      <c r="P96" s="48">
        <v>-0.3</v>
      </c>
      <c r="Q96" s="18">
        <v>-3.6</v>
      </c>
      <c r="R96" s="18">
        <v>0</v>
      </c>
      <c r="S96" s="48">
        <v>-1.92</v>
      </c>
      <c r="T96" s="18">
        <v>-23.04</v>
      </c>
      <c r="U96" s="18">
        <v>0</v>
      </c>
      <c r="V96" s="48">
        <v>-5.38</v>
      </c>
      <c r="W96" s="18">
        <v>-64.56</v>
      </c>
      <c r="X96" s="18">
        <v>0</v>
      </c>
      <c r="Y96" s="48"/>
      <c r="Z96" s="18"/>
      <c r="AA96" s="18"/>
      <c r="AB96" s="48"/>
      <c r="AC96" s="18"/>
      <c r="AD96" s="18"/>
      <c r="AE96" s="48"/>
      <c r="AF96" s="18"/>
      <c r="AG96" s="18"/>
      <c r="AH96" s="48"/>
      <c r="AI96" s="18"/>
      <c r="AJ96" s="18"/>
      <c r="AK96" s="48"/>
      <c r="AL96" s="18"/>
      <c r="AM96" s="48"/>
      <c r="AN96" s="18"/>
      <c r="AO96" s="18"/>
      <c r="AP96" s="48">
        <v>3.9</v>
      </c>
      <c r="AQ96" s="18">
        <v>46.8</v>
      </c>
      <c r="AU96"/>
    </row>
    <row r="97" spans="1:47" ht="15" hidden="1" customHeight="1">
      <c r="A97" s="45" t="s">
        <v>2558</v>
      </c>
      <c r="B97" s="25" t="s">
        <v>2559</v>
      </c>
      <c r="C97" s="25" t="s">
        <v>18</v>
      </c>
      <c r="D97" s="25" t="s">
        <v>2092</v>
      </c>
      <c r="E97" s="28" t="s">
        <v>2047</v>
      </c>
      <c r="F97" s="28"/>
      <c r="G97" s="25" t="s">
        <v>2048</v>
      </c>
      <c r="H97" s="25" t="s">
        <v>2053</v>
      </c>
      <c r="I97" s="48">
        <v>4.8949999999999996</v>
      </c>
      <c r="J97" s="18">
        <v>15.9</v>
      </c>
      <c r="K97" s="48">
        <v>80</v>
      </c>
      <c r="L97" s="18">
        <v>259.82</v>
      </c>
      <c r="M97" s="18">
        <v>12.98</v>
      </c>
      <c r="N97" s="48">
        <v>-30.073129312999999</v>
      </c>
      <c r="O97" s="18">
        <v>-97.68</v>
      </c>
      <c r="P97" s="48">
        <v>-2.6819999999999999</v>
      </c>
      <c r="Q97" s="18">
        <v>-8.7100000000000009</v>
      </c>
      <c r="R97" s="18">
        <v>0</v>
      </c>
      <c r="S97" s="48">
        <v>-21.386122899</v>
      </c>
      <c r="T97" s="18">
        <v>-69.45</v>
      </c>
      <c r="U97" s="18">
        <v>0</v>
      </c>
      <c r="V97" s="48">
        <v>-19.861747787999999</v>
      </c>
      <c r="W97" s="18">
        <v>-64.510000000000005</v>
      </c>
      <c r="X97" s="18">
        <v>0</v>
      </c>
      <c r="Y97" s="48"/>
      <c r="Z97" s="18"/>
      <c r="AA97" s="18"/>
      <c r="AB97" s="48"/>
      <c r="AC97" s="18"/>
      <c r="AD97" s="18"/>
      <c r="AE97" s="48"/>
      <c r="AF97" s="18"/>
      <c r="AG97" s="18"/>
      <c r="AH97" s="48"/>
      <c r="AI97" s="18"/>
      <c r="AJ97" s="18"/>
      <c r="AK97" s="48"/>
      <c r="AL97" s="18"/>
      <c r="AM97" s="48"/>
      <c r="AN97" s="18"/>
      <c r="AO97" s="18"/>
      <c r="AP97" s="48">
        <v>10.891999999999999</v>
      </c>
      <c r="AQ97" s="18">
        <v>35.369999999999997</v>
      </c>
      <c r="AU97"/>
    </row>
    <row r="98" spans="1:47" ht="15" hidden="1" customHeight="1">
      <c r="A98" s="45" t="s">
        <v>2810</v>
      </c>
      <c r="B98" s="25" t="s">
        <v>2811</v>
      </c>
      <c r="C98" s="25" t="s">
        <v>18</v>
      </c>
      <c r="D98" s="25" t="s">
        <v>2092</v>
      </c>
      <c r="E98" s="28" t="s">
        <v>2047</v>
      </c>
      <c r="F98" s="28"/>
      <c r="G98" s="25" t="s">
        <v>2048</v>
      </c>
      <c r="H98" s="25" t="s">
        <v>2053</v>
      </c>
      <c r="I98" s="48">
        <v>0.8</v>
      </c>
      <c r="J98" s="18">
        <v>49.6</v>
      </c>
      <c r="K98" s="48">
        <v>5</v>
      </c>
      <c r="L98" s="18">
        <v>310</v>
      </c>
      <c r="M98" s="18">
        <v>15.5</v>
      </c>
      <c r="N98" s="48">
        <v>-2.3380000000000001</v>
      </c>
      <c r="O98" s="18">
        <v>-144.94</v>
      </c>
      <c r="P98" s="48">
        <v>-0.11</v>
      </c>
      <c r="Q98" s="18">
        <v>-6.82</v>
      </c>
      <c r="R98" s="18">
        <v>0</v>
      </c>
      <c r="S98" s="48">
        <v>-0.318355</v>
      </c>
      <c r="T98" s="18">
        <v>-19.75</v>
      </c>
      <c r="U98" s="18">
        <v>0</v>
      </c>
      <c r="V98" s="48">
        <v>-1.0336449999999999</v>
      </c>
      <c r="W98" s="18">
        <v>-64.09</v>
      </c>
      <c r="X98" s="18">
        <v>0</v>
      </c>
      <c r="Y98" s="48"/>
      <c r="Z98" s="18"/>
      <c r="AA98" s="18"/>
      <c r="AB98" s="48"/>
      <c r="AC98" s="18"/>
      <c r="AD98" s="18"/>
      <c r="AE98" s="48"/>
      <c r="AF98" s="18"/>
      <c r="AG98" s="18"/>
      <c r="AH98" s="48"/>
      <c r="AI98" s="18"/>
      <c r="AJ98" s="18"/>
      <c r="AK98" s="48"/>
      <c r="AL98" s="18"/>
      <c r="AM98" s="48"/>
      <c r="AN98" s="18"/>
      <c r="AO98" s="18"/>
      <c r="AP98" s="48">
        <v>2</v>
      </c>
      <c r="AQ98" s="18">
        <v>124</v>
      </c>
      <c r="AU98"/>
    </row>
    <row r="99" spans="1:47" ht="15" customHeight="1">
      <c r="A99" s="45" t="s">
        <v>2391</v>
      </c>
      <c r="B99" s="25" t="s">
        <v>2392</v>
      </c>
      <c r="C99" s="25" t="s">
        <v>18</v>
      </c>
      <c r="D99" s="25" t="s">
        <v>174</v>
      </c>
      <c r="E99" s="28" t="s">
        <v>2047</v>
      </c>
      <c r="F99" s="28"/>
      <c r="G99" s="25" t="s">
        <v>2048</v>
      </c>
      <c r="H99" s="25" t="s">
        <v>2053</v>
      </c>
      <c r="I99" s="48">
        <v>12.791</v>
      </c>
      <c r="J99" s="18">
        <v>58.33</v>
      </c>
      <c r="K99" s="48">
        <v>55</v>
      </c>
      <c r="L99" s="18">
        <v>331.24</v>
      </c>
      <c r="M99" s="18">
        <v>16.559999999999999</v>
      </c>
      <c r="N99" s="48">
        <v>-20.375620942000001</v>
      </c>
      <c r="O99" s="18">
        <v>-128.75</v>
      </c>
      <c r="P99" s="48">
        <v>-1.0780000000000001</v>
      </c>
      <c r="Q99" s="18">
        <v>-5.83</v>
      </c>
      <c r="R99" s="18">
        <v>0</v>
      </c>
      <c r="S99" s="48">
        <v>-4.3041456829999998</v>
      </c>
      <c r="T99" s="18">
        <v>-27.37</v>
      </c>
      <c r="U99" s="18">
        <v>0</v>
      </c>
      <c r="V99" s="48">
        <v>-11.430233375</v>
      </c>
      <c r="W99" s="18">
        <v>-61.9</v>
      </c>
      <c r="X99" s="18">
        <v>0</v>
      </c>
      <c r="Y99" s="48"/>
      <c r="Z99" s="18"/>
      <c r="AA99" s="18"/>
      <c r="AB99" s="48"/>
      <c r="AC99" s="18"/>
      <c r="AD99" s="18"/>
      <c r="AE99" s="48"/>
      <c r="AF99" s="18"/>
      <c r="AG99" s="18"/>
      <c r="AH99" s="48"/>
      <c r="AI99" s="18"/>
      <c r="AJ99" s="18"/>
      <c r="AK99" s="48"/>
      <c r="AL99" s="18"/>
      <c r="AM99" s="48"/>
      <c r="AN99" s="18"/>
      <c r="AO99" s="18"/>
      <c r="AP99" s="48">
        <v>30.603000000000002</v>
      </c>
      <c r="AQ99" s="18">
        <v>165.72</v>
      </c>
      <c r="AU99"/>
    </row>
    <row r="100" spans="1:47" ht="15" hidden="1" customHeight="1">
      <c r="A100" s="45" t="s">
        <v>2812</v>
      </c>
      <c r="B100" s="25" t="s">
        <v>2813</v>
      </c>
      <c r="C100" s="25" t="s">
        <v>18</v>
      </c>
      <c r="D100" s="25" t="s">
        <v>2659</v>
      </c>
      <c r="E100" s="28" t="s">
        <v>2047</v>
      </c>
      <c r="F100" s="28"/>
      <c r="G100" s="25" t="s">
        <v>2048</v>
      </c>
      <c r="H100" s="25" t="s">
        <v>2053</v>
      </c>
      <c r="I100" s="48">
        <v>1.59</v>
      </c>
      <c r="J100" s="18">
        <v>61.08</v>
      </c>
      <c r="K100" s="48"/>
      <c r="L100" s="18"/>
      <c r="M100" s="18"/>
      <c r="N100" s="48"/>
      <c r="O100" s="18"/>
      <c r="P100" s="48"/>
      <c r="Q100" s="18"/>
      <c r="R100" s="18"/>
      <c r="S100" s="48"/>
      <c r="T100" s="18"/>
      <c r="U100" s="18"/>
      <c r="V100" s="48">
        <v>-1.59</v>
      </c>
      <c r="W100" s="18">
        <v>-61.08</v>
      </c>
      <c r="X100" s="18">
        <v>0</v>
      </c>
      <c r="Y100" s="48"/>
      <c r="Z100" s="18"/>
      <c r="AA100" s="18"/>
      <c r="AB100" s="48"/>
      <c r="AC100" s="18"/>
      <c r="AD100" s="18"/>
      <c r="AE100" s="48"/>
      <c r="AF100" s="18"/>
      <c r="AG100" s="18"/>
      <c r="AH100" s="48"/>
      <c r="AI100" s="18"/>
      <c r="AJ100" s="18"/>
      <c r="AK100" s="48"/>
      <c r="AL100" s="18"/>
      <c r="AM100" s="48"/>
      <c r="AN100" s="18"/>
      <c r="AO100" s="18"/>
      <c r="AP100" s="48">
        <v>0</v>
      </c>
      <c r="AQ100" s="18">
        <v>0</v>
      </c>
      <c r="AU100"/>
    </row>
    <row r="101" spans="1:47" ht="15" hidden="1" customHeight="1">
      <c r="A101" s="45" t="s">
        <v>2814</v>
      </c>
      <c r="B101" s="25" t="s">
        <v>2815</v>
      </c>
      <c r="C101" s="25" t="s">
        <v>18</v>
      </c>
      <c r="D101" s="25" t="s">
        <v>2092</v>
      </c>
      <c r="E101" s="28" t="s">
        <v>2047</v>
      </c>
      <c r="F101" s="28"/>
      <c r="G101" s="25" t="s">
        <v>2048</v>
      </c>
      <c r="H101" s="25" t="s">
        <v>2053</v>
      </c>
      <c r="I101" s="48">
        <v>0</v>
      </c>
      <c r="J101" s="18">
        <v>0</v>
      </c>
      <c r="K101" s="48">
        <v>0.12</v>
      </c>
      <c r="L101" s="18">
        <v>60</v>
      </c>
      <c r="M101" s="18">
        <v>3</v>
      </c>
      <c r="N101" s="48"/>
      <c r="O101" s="18"/>
      <c r="P101" s="48"/>
      <c r="Q101" s="18"/>
      <c r="R101" s="18"/>
      <c r="S101" s="48"/>
      <c r="T101" s="18"/>
      <c r="U101" s="18"/>
      <c r="V101" s="48">
        <v>-0.12</v>
      </c>
      <c r="W101" s="18">
        <v>-60</v>
      </c>
      <c r="X101" s="18">
        <v>0</v>
      </c>
      <c r="Y101" s="48"/>
      <c r="Z101" s="18"/>
      <c r="AA101" s="18"/>
      <c r="AB101" s="48"/>
      <c r="AC101" s="18"/>
      <c r="AD101" s="18"/>
      <c r="AE101" s="48"/>
      <c r="AF101" s="18"/>
      <c r="AG101" s="18"/>
      <c r="AH101" s="48"/>
      <c r="AI101" s="18"/>
      <c r="AJ101" s="18"/>
      <c r="AK101" s="48"/>
      <c r="AL101" s="18"/>
      <c r="AM101" s="48"/>
      <c r="AN101" s="18"/>
      <c r="AO101" s="18"/>
      <c r="AP101" s="48">
        <v>0</v>
      </c>
      <c r="AQ101" s="18">
        <v>0</v>
      </c>
      <c r="AU101"/>
    </row>
    <row r="102" spans="1:47" ht="15" hidden="1" customHeight="1">
      <c r="A102" s="45" t="s">
        <v>2816</v>
      </c>
      <c r="B102" s="25" t="s">
        <v>2817</v>
      </c>
      <c r="C102" s="25" t="s">
        <v>18</v>
      </c>
      <c r="D102" s="25" t="s">
        <v>2092</v>
      </c>
      <c r="E102" s="28" t="s">
        <v>2047</v>
      </c>
      <c r="F102" s="28"/>
      <c r="G102" s="25" t="s">
        <v>2048</v>
      </c>
      <c r="H102" s="25" t="s">
        <v>2053</v>
      </c>
      <c r="I102" s="48">
        <v>0</v>
      </c>
      <c r="J102" s="18">
        <v>0</v>
      </c>
      <c r="K102" s="48">
        <v>0.16</v>
      </c>
      <c r="L102" s="18">
        <v>60</v>
      </c>
      <c r="M102" s="18">
        <v>3</v>
      </c>
      <c r="N102" s="48"/>
      <c r="O102" s="18"/>
      <c r="P102" s="48"/>
      <c r="Q102" s="18"/>
      <c r="R102" s="18"/>
      <c r="S102" s="48"/>
      <c r="T102" s="18"/>
      <c r="U102" s="18"/>
      <c r="V102" s="48">
        <v>-0.16</v>
      </c>
      <c r="W102" s="18">
        <v>-60</v>
      </c>
      <c r="X102" s="18">
        <v>0</v>
      </c>
      <c r="Y102" s="48"/>
      <c r="Z102" s="18"/>
      <c r="AA102" s="18"/>
      <c r="AB102" s="48"/>
      <c r="AC102" s="18"/>
      <c r="AD102" s="18"/>
      <c r="AE102" s="48"/>
      <c r="AF102" s="18"/>
      <c r="AG102" s="18"/>
      <c r="AH102" s="48"/>
      <c r="AI102" s="18"/>
      <c r="AJ102" s="18"/>
      <c r="AK102" s="48"/>
      <c r="AL102" s="18"/>
      <c r="AM102" s="48"/>
      <c r="AN102" s="18"/>
      <c r="AO102" s="18"/>
      <c r="AP102" s="48">
        <v>0</v>
      </c>
      <c r="AQ102" s="18">
        <v>0</v>
      </c>
      <c r="AU102"/>
    </row>
    <row r="103" spans="1:47" ht="15" customHeight="1">
      <c r="A103" s="45" t="s">
        <v>2818</v>
      </c>
      <c r="B103" s="25" t="s">
        <v>2819</v>
      </c>
      <c r="C103" s="25" t="s">
        <v>18</v>
      </c>
      <c r="D103" s="25" t="s">
        <v>174</v>
      </c>
      <c r="E103" s="28" t="s">
        <v>2047</v>
      </c>
      <c r="F103" s="28"/>
      <c r="G103" s="25" t="s">
        <v>2048</v>
      </c>
      <c r="H103" s="25" t="s">
        <v>2053</v>
      </c>
      <c r="I103" s="48">
        <v>11.58</v>
      </c>
      <c r="J103" s="18">
        <v>130.25</v>
      </c>
      <c r="K103" s="48">
        <v>20</v>
      </c>
      <c r="L103" s="18">
        <v>254.48</v>
      </c>
      <c r="M103" s="18">
        <v>12.72</v>
      </c>
      <c r="N103" s="48">
        <v>-6.4</v>
      </c>
      <c r="O103" s="18">
        <v>-75.680000000000007</v>
      </c>
      <c r="P103" s="48"/>
      <c r="Q103" s="18"/>
      <c r="R103" s="18"/>
      <c r="S103" s="48">
        <v>-1.9</v>
      </c>
      <c r="T103" s="18">
        <v>-22.63</v>
      </c>
      <c r="U103" s="18">
        <v>0</v>
      </c>
      <c r="V103" s="48">
        <v>-4.78</v>
      </c>
      <c r="W103" s="18">
        <v>-58.81</v>
      </c>
      <c r="X103" s="18">
        <v>0</v>
      </c>
      <c r="Y103" s="48"/>
      <c r="Z103" s="18"/>
      <c r="AA103" s="18"/>
      <c r="AB103" s="48"/>
      <c r="AC103" s="18"/>
      <c r="AD103" s="18"/>
      <c r="AE103" s="48"/>
      <c r="AF103" s="18"/>
      <c r="AG103" s="18"/>
      <c r="AH103" s="48"/>
      <c r="AI103" s="18"/>
      <c r="AJ103" s="18"/>
      <c r="AK103" s="48"/>
      <c r="AL103" s="18"/>
      <c r="AM103" s="48"/>
      <c r="AN103" s="18"/>
      <c r="AO103" s="18"/>
      <c r="AP103" s="48">
        <v>18.5</v>
      </c>
      <c r="AQ103" s="18">
        <v>227.61</v>
      </c>
      <c r="AU103"/>
    </row>
    <row r="104" spans="1:47" ht="15" hidden="1" customHeight="1">
      <c r="A104" s="45" t="s">
        <v>2820</v>
      </c>
      <c r="B104" s="25" t="s">
        <v>2821</v>
      </c>
      <c r="C104" s="25" t="s">
        <v>18</v>
      </c>
      <c r="D104" s="25" t="s">
        <v>2092</v>
      </c>
      <c r="E104" s="28" t="s">
        <v>2047</v>
      </c>
      <c r="F104" s="28"/>
      <c r="G104" s="25" t="s">
        <v>2048</v>
      </c>
      <c r="H104" s="25" t="s">
        <v>2053</v>
      </c>
      <c r="I104" s="48">
        <v>1.3420000000000001</v>
      </c>
      <c r="J104" s="18">
        <v>50.33</v>
      </c>
      <c r="K104" s="48">
        <v>9.8000000000000007</v>
      </c>
      <c r="L104" s="18">
        <v>367.53</v>
      </c>
      <c r="M104" s="18">
        <v>18.39</v>
      </c>
      <c r="N104" s="48">
        <v>-5.7053980439999998</v>
      </c>
      <c r="O104" s="18">
        <v>-213.94</v>
      </c>
      <c r="P104" s="48">
        <v>-4.2000000000000003E-2</v>
      </c>
      <c r="Q104" s="18">
        <v>-1.58</v>
      </c>
      <c r="R104" s="18">
        <v>0</v>
      </c>
      <c r="S104" s="48">
        <v>-1.188098699</v>
      </c>
      <c r="T104" s="18">
        <v>-44.59</v>
      </c>
      <c r="U104" s="18">
        <v>0</v>
      </c>
      <c r="V104" s="48">
        <v>-1.481503257</v>
      </c>
      <c r="W104" s="18">
        <v>-55.56</v>
      </c>
      <c r="X104" s="18">
        <v>0</v>
      </c>
      <c r="Y104" s="48"/>
      <c r="Z104" s="18"/>
      <c r="AA104" s="18"/>
      <c r="AB104" s="48"/>
      <c r="AC104" s="18"/>
      <c r="AD104" s="18"/>
      <c r="AE104" s="48"/>
      <c r="AF104" s="18"/>
      <c r="AG104" s="18"/>
      <c r="AH104" s="48"/>
      <c r="AI104" s="18"/>
      <c r="AJ104" s="18"/>
      <c r="AK104" s="48"/>
      <c r="AL104" s="18"/>
      <c r="AM104" s="48"/>
      <c r="AN104" s="18"/>
      <c r="AO104" s="18"/>
      <c r="AP104" s="48">
        <v>2.7250000000000001</v>
      </c>
      <c r="AQ104" s="18">
        <v>102.19</v>
      </c>
      <c r="AU104"/>
    </row>
    <row r="105" spans="1:47" ht="15" hidden="1" customHeight="1">
      <c r="A105" s="45" t="s">
        <v>2822</v>
      </c>
      <c r="B105" s="25" t="s">
        <v>2823</v>
      </c>
      <c r="C105" s="25" t="s">
        <v>18</v>
      </c>
      <c r="D105" s="25" t="s">
        <v>2641</v>
      </c>
      <c r="E105" s="28" t="s">
        <v>2047</v>
      </c>
      <c r="F105" s="28"/>
      <c r="G105" s="25" t="s">
        <v>2048</v>
      </c>
      <c r="H105" s="25" t="s">
        <v>2053</v>
      </c>
      <c r="I105" s="48">
        <v>6.6</v>
      </c>
      <c r="J105" s="18">
        <v>219.31</v>
      </c>
      <c r="K105" s="48">
        <v>40.4</v>
      </c>
      <c r="L105" s="18">
        <v>2121.12</v>
      </c>
      <c r="M105" s="18">
        <v>106.05</v>
      </c>
      <c r="N105" s="48">
        <v>-36.020000000000003</v>
      </c>
      <c r="O105" s="18">
        <v>-1836.93</v>
      </c>
      <c r="P105" s="48">
        <v>-1.2809999999999999</v>
      </c>
      <c r="Q105" s="18">
        <v>-65.69</v>
      </c>
      <c r="R105" s="18">
        <v>0</v>
      </c>
      <c r="S105" s="48">
        <v>-6.0354653850000002</v>
      </c>
      <c r="T105" s="18">
        <v>-280.43</v>
      </c>
      <c r="U105" s="18">
        <v>0</v>
      </c>
      <c r="V105" s="48">
        <v>-1.263534615</v>
      </c>
      <c r="W105" s="18">
        <v>-54.28</v>
      </c>
      <c r="X105" s="18">
        <v>0</v>
      </c>
      <c r="Y105" s="48"/>
      <c r="Z105" s="18"/>
      <c r="AA105" s="18"/>
      <c r="AB105" s="48"/>
      <c r="AC105" s="18"/>
      <c r="AD105" s="18"/>
      <c r="AE105" s="48"/>
      <c r="AF105" s="18"/>
      <c r="AG105" s="18"/>
      <c r="AH105" s="48"/>
      <c r="AI105" s="18"/>
      <c r="AJ105" s="18"/>
      <c r="AK105" s="48"/>
      <c r="AL105" s="18"/>
      <c r="AM105" s="48"/>
      <c r="AN105" s="18"/>
      <c r="AO105" s="18"/>
      <c r="AP105" s="48">
        <v>2.4</v>
      </c>
      <c r="AQ105" s="18">
        <v>103.1</v>
      </c>
      <c r="AU105"/>
    </row>
    <row r="106" spans="1:47" ht="15" customHeight="1">
      <c r="A106" s="45" t="s">
        <v>2824</v>
      </c>
      <c r="B106" s="25" t="s">
        <v>2825</v>
      </c>
      <c r="C106" s="25" t="s">
        <v>18</v>
      </c>
      <c r="D106" s="25" t="s">
        <v>174</v>
      </c>
      <c r="E106" s="28" t="s">
        <v>2047</v>
      </c>
      <c r="F106" s="28"/>
      <c r="G106" s="25" t="s">
        <v>2048</v>
      </c>
      <c r="H106" s="25" t="s">
        <v>2053</v>
      </c>
      <c r="I106" s="48">
        <v>0.66</v>
      </c>
      <c r="J106" s="18">
        <v>154</v>
      </c>
      <c r="K106" s="48"/>
      <c r="L106" s="18"/>
      <c r="M106" s="18"/>
      <c r="N106" s="48"/>
      <c r="O106" s="18"/>
      <c r="P106" s="48"/>
      <c r="Q106" s="18"/>
      <c r="R106" s="18"/>
      <c r="S106" s="48"/>
      <c r="T106" s="18"/>
      <c r="U106" s="18"/>
      <c r="V106" s="48">
        <v>-0.23100000000000001</v>
      </c>
      <c r="W106" s="18">
        <v>-53.9</v>
      </c>
      <c r="X106" s="18">
        <v>0</v>
      </c>
      <c r="Y106" s="48"/>
      <c r="Z106" s="18"/>
      <c r="AA106" s="18"/>
      <c r="AB106" s="48"/>
      <c r="AC106" s="18"/>
      <c r="AD106" s="18"/>
      <c r="AE106" s="48"/>
      <c r="AF106" s="18"/>
      <c r="AG106" s="18"/>
      <c r="AH106" s="48"/>
      <c r="AI106" s="18"/>
      <c r="AJ106" s="18"/>
      <c r="AK106" s="48"/>
      <c r="AL106" s="18"/>
      <c r="AM106" s="48"/>
      <c r="AN106" s="18"/>
      <c r="AO106" s="18"/>
      <c r="AP106" s="48">
        <v>0.42899999999999999</v>
      </c>
      <c r="AQ106" s="18">
        <v>100.1</v>
      </c>
      <c r="AU106"/>
    </row>
    <row r="107" spans="1:47" ht="15" customHeight="1">
      <c r="A107" s="45" t="s">
        <v>2826</v>
      </c>
      <c r="B107" s="25" t="s">
        <v>2827</v>
      </c>
      <c r="C107" s="25" t="s">
        <v>18</v>
      </c>
      <c r="D107" s="25" t="s">
        <v>174</v>
      </c>
      <c r="E107" s="28" t="s">
        <v>2047</v>
      </c>
      <c r="F107" s="28"/>
      <c r="G107" s="25" t="s">
        <v>2048</v>
      </c>
      <c r="H107" s="25" t="s">
        <v>2042</v>
      </c>
      <c r="I107" s="48">
        <v>0.6</v>
      </c>
      <c r="J107" s="18">
        <v>15</v>
      </c>
      <c r="K107" s="48">
        <v>160</v>
      </c>
      <c r="L107" s="18">
        <v>250</v>
      </c>
      <c r="M107" s="18">
        <v>12.5</v>
      </c>
      <c r="N107" s="48"/>
      <c r="O107" s="18"/>
      <c r="P107" s="48"/>
      <c r="Q107" s="18"/>
      <c r="R107" s="18"/>
      <c r="S107" s="48"/>
      <c r="T107" s="18"/>
      <c r="U107" s="18"/>
      <c r="V107" s="48">
        <v>-32.6</v>
      </c>
      <c r="W107" s="18">
        <v>-53.79</v>
      </c>
      <c r="X107" s="18">
        <v>0</v>
      </c>
      <c r="Y107" s="48"/>
      <c r="Z107" s="18"/>
      <c r="AA107" s="18"/>
      <c r="AB107" s="48"/>
      <c r="AC107" s="18"/>
      <c r="AD107" s="18"/>
      <c r="AE107" s="48"/>
      <c r="AF107" s="18"/>
      <c r="AG107" s="18"/>
      <c r="AH107" s="48"/>
      <c r="AI107" s="18"/>
      <c r="AJ107" s="18"/>
      <c r="AK107" s="48"/>
      <c r="AL107" s="18"/>
      <c r="AM107" s="48"/>
      <c r="AN107" s="18"/>
      <c r="AO107" s="18"/>
      <c r="AP107" s="48">
        <v>128</v>
      </c>
      <c r="AQ107" s="18">
        <v>211.21</v>
      </c>
      <c r="AU107"/>
    </row>
    <row r="108" spans="1:47" ht="15" hidden="1" customHeight="1">
      <c r="A108" s="45" t="s">
        <v>2828</v>
      </c>
      <c r="B108" s="25" t="s">
        <v>2829</v>
      </c>
      <c r="C108" s="25" t="s">
        <v>18</v>
      </c>
      <c r="D108" s="25" t="s">
        <v>2092</v>
      </c>
      <c r="E108" s="28" t="s">
        <v>2047</v>
      </c>
      <c r="F108" s="28"/>
      <c r="G108" s="25" t="s">
        <v>2048</v>
      </c>
      <c r="H108" s="25" t="s">
        <v>2053</v>
      </c>
      <c r="I108" s="48">
        <v>1.5</v>
      </c>
      <c r="J108" s="18">
        <v>86.98</v>
      </c>
      <c r="K108" s="48">
        <v>4.75</v>
      </c>
      <c r="L108" s="18">
        <v>275.41000000000003</v>
      </c>
      <c r="M108" s="18">
        <v>13.77</v>
      </c>
      <c r="N108" s="48">
        <v>-2.4020000000000001</v>
      </c>
      <c r="O108" s="18">
        <v>-139.27000000000001</v>
      </c>
      <c r="P108" s="48">
        <v>-0.03</v>
      </c>
      <c r="Q108" s="18">
        <v>-1.74</v>
      </c>
      <c r="R108" s="18">
        <v>0</v>
      </c>
      <c r="S108" s="48">
        <v>-2.016</v>
      </c>
      <c r="T108" s="18">
        <v>-116.89</v>
      </c>
      <c r="U108" s="18">
        <v>0</v>
      </c>
      <c r="V108" s="48">
        <v>-0.90200000000000002</v>
      </c>
      <c r="W108" s="18">
        <v>-52.31</v>
      </c>
      <c r="X108" s="18">
        <v>0</v>
      </c>
      <c r="Y108" s="48"/>
      <c r="Z108" s="18"/>
      <c r="AA108" s="18"/>
      <c r="AB108" s="48"/>
      <c r="AC108" s="18"/>
      <c r="AD108" s="18"/>
      <c r="AE108" s="48"/>
      <c r="AF108" s="18"/>
      <c r="AG108" s="18"/>
      <c r="AH108" s="48"/>
      <c r="AI108" s="18"/>
      <c r="AJ108" s="18"/>
      <c r="AK108" s="48"/>
      <c r="AL108" s="18"/>
      <c r="AM108" s="48"/>
      <c r="AN108" s="18"/>
      <c r="AO108" s="18"/>
      <c r="AP108" s="48">
        <v>0.9</v>
      </c>
      <c r="AQ108" s="18">
        <v>52.18</v>
      </c>
      <c r="AU108"/>
    </row>
    <row r="109" spans="1:47" ht="15" customHeight="1">
      <c r="A109" s="45" t="s">
        <v>2830</v>
      </c>
      <c r="B109" s="25" t="s">
        <v>2831</v>
      </c>
      <c r="C109" s="25" t="s">
        <v>18</v>
      </c>
      <c r="D109" s="25" t="s">
        <v>174</v>
      </c>
      <c r="E109" s="28" t="s">
        <v>2047</v>
      </c>
      <c r="F109" s="28"/>
      <c r="G109" s="25" t="s">
        <v>2048</v>
      </c>
      <c r="H109" s="25" t="s">
        <v>2053</v>
      </c>
      <c r="I109" s="48">
        <v>0.3</v>
      </c>
      <c r="J109" s="18">
        <v>12.15</v>
      </c>
      <c r="K109" s="48">
        <v>4</v>
      </c>
      <c r="L109" s="18">
        <v>159.1</v>
      </c>
      <c r="M109" s="18">
        <v>7.96</v>
      </c>
      <c r="N109" s="48">
        <v>-1.046</v>
      </c>
      <c r="O109" s="18">
        <v>-40.43</v>
      </c>
      <c r="P109" s="48"/>
      <c r="Q109" s="18"/>
      <c r="R109" s="18"/>
      <c r="S109" s="48">
        <v>-0.67600000000000005</v>
      </c>
      <c r="T109" s="18">
        <v>-26.32</v>
      </c>
      <c r="U109" s="18">
        <v>0</v>
      </c>
      <c r="V109" s="48">
        <v>-1.278</v>
      </c>
      <c r="W109" s="18">
        <v>-51.8</v>
      </c>
      <c r="X109" s="18">
        <v>0</v>
      </c>
      <c r="Y109" s="48"/>
      <c r="Z109" s="18"/>
      <c r="AA109" s="18"/>
      <c r="AB109" s="48"/>
      <c r="AC109" s="18"/>
      <c r="AD109" s="18"/>
      <c r="AE109" s="48"/>
      <c r="AF109" s="18"/>
      <c r="AG109" s="18"/>
      <c r="AH109" s="48"/>
      <c r="AI109" s="18"/>
      <c r="AJ109" s="18"/>
      <c r="AK109" s="48"/>
      <c r="AL109" s="18"/>
      <c r="AM109" s="48"/>
      <c r="AN109" s="18"/>
      <c r="AO109" s="18"/>
      <c r="AP109" s="48">
        <v>1.3</v>
      </c>
      <c r="AQ109" s="18">
        <v>52.7</v>
      </c>
      <c r="AU109"/>
    </row>
    <row r="110" spans="1:47" ht="15" hidden="1" customHeight="1">
      <c r="A110" s="45" t="s">
        <v>2832</v>
      </c>
      <c r="B110" s="25" t="s">
        <v>2833</v>
      </c>
      <c r="C110" s="25" t="s">
        <v>18</v>
      </c>
      <c r="D110" s="25" t="s">
        <v>2092</v>
      </c>
      <c r="E110" s="28" t="s">
        <v>2047</v>
      </c>
      <c r="F110" s="28"/>
      <c r="G110" s="25" t="s">
        <v>2048</v>
      </c>
      <c r="H110" s="25" t="s">
        <v>2053</v>
      </c>
      <c r="I110" s="48">
        <v>1.9</v>
      </c>
      <c r="J110" s="18">
        <v>22.8</v>
      </c>
      <c r="K110" s="48">
        <v>12.8</v>
      </c>
      <c r="L110" s="18">
        <v>153.6</v>
      </c>
      <c r="M110" s="18">
        <v>7.68</v>
      </c>
      <c r="N110" s="48">
        <v>-7.8737500000000002</v>
      </c>
      <c r="O110" s="18">
        <v>-94.47</v>
      </c>
      <c r="P110" s="48"/>
      <c r="Q110" s="18"/>
      <c r="R110" s="18"/>
      <c r="S110" s="48">
        <v>-1.1200000000000001</v>
      </c>
      <c r="T110" s="18">
        <v>-13.45</v>
      </c>
      <c r="U110" s="18">
        <v>0</v>
      </c>
      <c r="V110" s="48">
        <v>-3.7062499999999998</v>
      </c>
      <c r="W110" s="18">
        <v>-44.48</v>
      </c>
      <c r="X110" s="18">
        <v>0</v>
      </c>
      <c r="Y110" s="48"/>
      <c r="Z110" s="18"/>
      <c r="AA110" s="18"/>
      <c r="AB110" s="48"/>
      <c r="AC110" s="18"/>
      <c r="AD110" s="18"/>
      <c r="AE110" s="48"/>
      <c r="AF110" s="18"/>
      <c r="AG110" s="18"/>
      <c r="AH110" s="48"/>
      <c r="AI110" s="18"/>
      <c r="AJ110" s="18"/>
      <c r="AK110" s="48"/>
      <c r="AL110" s="18"/>
      <c r="AM110" s="48"/>
      <c r="AN110" s="18"/>
      <c r="AO110" s="18"/>
      <c r="AP110" s="48">
        <v>2</v>
      </c>
      <c r="AQ110" s="18">
        <v>24</v>
      </c>
      <c r="AU110"/>
    </row>
    <row r="111" spans="1:47" ht="15" customHeight="1">
      <c r="A111" s="45" t="s">
        <v>2834</v>
      </c>
      <c r="B111" s="25" t="s">
        <v>2835</v>
      </c>
      <c r="C111" s="25" t="s">
        <v>18</v>
      </c>
      <c r="D111" s="25" t="s">
        <v>174</v>
      </c>
      <c r="E111" s="28" t="s">
        <v>2047</v>
      </c>
      <c r="F111" s="28"/>
      <c r="G111" s="25" t="s">
        <v>2048</v>
      </c>
      <c r="H111" s="25" t="s">
        <v>2053</v>
      </c>
      <c r="I111" s="48">
        <v>1.2</v>
      </c>
      <c r="J111" s="18">
        <v>43.43</v>
      </c>
      <c r="K111" s="48"/>
      <c r="L111" s="18"/>
      <c r="M111" s="18"/>
      <c r="N111" s="48"/>
      <c r="O111" s="18"/>
      <c r="P111" s="48"/>
      <c r="Q111" s="18"/>
      <c r="R111" s="18"/>
      <c r="S111" s="48"/>
      <c r="T111" s="18"/>
      <c r="U111" s="18"/>
      <c r="V111" s="48">
        <v>-1.2</v>
      </c>
      <c r="W111" s="18">
        <v>-43.43</v>
      </c>
      <c r="X111" s="18">
        <v>0</v>
      </c>
      <c r="Y111" s="48"/>
      <c r="Z111" s="18"/>
      <c r="AA111" s="18"/>
      <c r="AB111" s="48"/>
      <c r="AC111" s="18"/>
      <c r="AD111" s="18"/>
      <c r="AE111" s="48"/>
      <c r="AF111" s="18"/>
      <c r="AG111" s="18"/>
      <c r="AH111" s="48"/>
      <c r="AI111" s="18"/>
      <c r="AJ111" s="18"/>
      <c r="AK111" s="48"/>
      <c r="AL111" s="18"/>
      <c r="AM111" s="48"/>
      <c r="AN111" s="18"/>
      <c r="AO111" s="18"/>
      <c r="AP111" s="48">
        <v>0</v>
      </c>
      <c r="AQ111" s="18">
        <v>0</v>
      </c>
      <c r="AU111"/>
    </row>
    <row r="112" spans="1:47" ht="15" hidden="1" customHeight="1">
      <c r="A112" s="45" t="s">
        <v>2080</v>
      </c>
      <c r="B112" s="25" t="s">
        <v>2081</v>
      </c>
      <c r="C112" s="25" t="s">
        <v>24</v>
      </c>
      <c r="D112" s="25" t="s">
        <v>2037</v>
      </c>
      <c r="E112" s="28" t="s">
        <v>2041</v>
      </c>
      <c r="F112" s="28"/>
      <c r="G112" s="25" t="s">
        <v>2032</v>
      </c>
      <c r="H112" s="25" t="s">
        <v>2053</v>
      </c>
      <c r="I112" s="48">
        <v>0.246</v>
      </c>
      <c r="J112" s="18">
        <v>6.06</v>
      </c>
      <c r="K112" s="48"/>
      <c r="L112" s="18"/>
      <c r="M112" s="18"/>
      <c r="N112" s="48">
        <v>-0.24590163900000001</v>
      </c>
      <c r="O112" s="18">
        <v>-6.06</v>
      </c>
      <c r="P112" s="48">
        <v>1.48</v>
      </c>
      <c r="Q112" s="18">
        <v>39.57</v>
      </c>
      <c r="R112" s="18">
        <v>0</v>
      </c>
      <c r="S112" s="48"/>
      <c r="T112" s="18"/>
      <c r="U112" s="18"/>
      <c r="V112" s="48">
        <v>-1.480098361</v>
      </c>
      <c r="W112" s="18">
        <v>-39.57</v>
      </c>
      <c r="X112" s="18">
        <v>0</v>
      </c>
      <c r="Y112" s="48"/>
      <c r="Z112" s="18"/>
      <c r="AA112" s="18"/>
      <c r="AB112" s="48"/>
      <c r="AC112" s="18"/>
      <c r="AD112" s="18"/>
      <c r="AE112" s="48"/>
      <c r="AF112" s="18"/>
      <c r="AG112" s="18"/>
      <c r="AH112" s="48"/>
      <c r="AI112" s="18"/>
      <c r="AJ112" s="18"/>
      <c r="AK112" s="48"/>
      <c r="AL112" s="18"/>
      <c r="AM112" s="48"/>
      <c r="AN112" s="18"/>
      <c r="AO112" s="18"/>
      <c r="AP112" s="48">
        <v>0</v>
      </c>
      <c r="AQ112" s="18">
        <v>0</v>
      </c>
      <c r="AU112"/>
    </row>
    <row r="113" spans="1:47" ht="15" customHeight="1">
      <c r="A113" s="45" t="s">
        <v>2836</v>
      </c>
      <c r="B113" s="25" t="s">
        <v>2837</v>
      </c>
      <c r="C113" s="25" t="s">
        <v>18</v>
      </c>
      <c r="D113" s="25" t="s">
        <v>174</v>
      </c>
      <c r="E113" s="28" t="s">
        <v>2047</v>
      </c>
      <c r="F113" s="28"/>
      <c r="G113" s="25" t="s">
        <v>2048</v>
      </c>
      <c r="H113" s="25" t="s">
        <v>2042</v>
      </c>
      <c r="I113" s="48">
        <v>12</v>
      </c>
      <c r="J113" s="18">
        <v>17.34</v>
      </c>
      <c r="K113" s="48">
        <v>155</v>
      </c>
      <c r="L113" s="18">
        <v>221.43</v>
      </c>
      <c r="M113" s="18">
        <v>11.07</v>
      </c>
      <c r="N113" s="48">
        <v>-97</v>
      </c>
      <c r="O113" s="18">
        <v>-138.71</v>
      </c>
      <c r="P113" s="48"/>
      <c r="Q113" s="18"/>
      <c r="R113" s="18"/>
      <c r="S113" s="48">
        <v>-24</v>
      </c>
      <c r="T113" s="18">
        <v>-34.340000000000003</v>
      </c>
      <c r="U113" s="18">
        <v>0</v>
      </c>
      <c r="V113" s="48">
        <v>-27</v>
      </c>
      <c r="W113" s="18">
        <v>-38.58</v>
      </c>
      <c r="X113" s="18">
        <v>0</v>
      </c>
      <c r="Y113" s="48"/>
      <c r="Z113" s="18"/>
      <c r="AA113" s="18"/>
      <c r="AB113" s="48"/>
      <c r="AC113" s="18"/>
      <c r="AD113" s="18"/>
      <c r="AE113" s="48"/>
      <c r="AF113" s="18"/>
      <c r="AG113" s="18"/>
      <c r="AH113" s="48"/>
      <c r="AI113" s="18"/>
      <c r="AJ113" s="18"/>
      <c r="AK113" s="48"/>
      <c r="AL113" s="18"/>
      <c r="AM113" s="48"/>
      <c r="AN113" s="18"/>
      <c r="AO113" s="18"/>
      <c r="AP113" s="48">
        <v>19</v>
      </c>
      <c r="AQ113" s="18">
        <v>27.14</v>
      </c>
      <c r="AU113"/>
    </row>
    <row r="114" spans="1:47" ht="15" hidden="1" customHeight="1">
      <c r="A114" s="45" t="s">
        <v>2838</v>
      </c>
      <c r="B114" s="25" t="s">
        <v>2839</v>
      </c>
      <c r="C114" s="25" t="s">
        <v>18</v>
      </c>
      <c r="D114" s="25" t="s">
        <v>2092</v>
      </c>
      <c r="E114" s="28" t="s">
        <v>2047</v>
      </c>
      <c r="F114" s="28"/>
      <c r="G114" s="25" t="s">
        <v>2048</v>
      </c>
      <c r="H114" s="25" t="s">
        <v>2053</v>
      </c>
      <c r="I114" s="48">
        <v>2.9</v>
      </c>
      <c r="J114" s="18">
        <v>37.700000000000003</v>
      </c>
      <c r="K114" s="48"/>
      <c r="L114" s="18"/>
      <c r="M114" s="18"/>
      <c r="N114" s="48"/>
      <c r="O114" s="18"/>
      <c r="P114" s="48"/>
      <c r="Q114" s="18"/>
      <c r="R114" s="18"/>
      <c r="S114" s="48"/>
      <c r="T114" s="18"/>
      <c r="U114" s="18"/>
      <c r="V114" s="48">
        <v>-2.9</v>
      </c>
      <c r="W114" s="18">
        <v>-37.700000000000003</v>
      </c>
      <c r="X114" s="18">
        <v>0</v>
      </c>
      <c r="Y114" s="48"/>
      <c r="Z114" s="18"/>
      <c r="AA114" s="18"/>
      <c r="AB114" s="48"/>
      <c r="AC114" s="18"/>
      <c r="AD114" s="18"/>
      <c r="AE114" s="48"/>
      <c r="AF114" s="18"/>
      <c r="AG114" s="18"/>
      <c r="AH114" s="48"/>
      <c r="AI114" s="18"/>
      <c r="AJ114" s="18"/>
      <c r="AK114" s="48"/>
      <c r="AL114" s="18"/>
      <c r="AM114" s="48"/>
      <c r="AN114" s="18"/>
      <c r="AO114" s="18"/>
      <c r="AP114" s="48">
        <v>0</v>
      </c>
      <c r="AQ114" s="18">
        <v>0</v>
      </c>
      <c r="AU114"/>
    </row>
    <row r="115" spans="1:47" ht="15" hidden="1" customHeight="1">
      <c r="A115" s="45" t="s">
        <v>2840</v>
      </c>
      <c r="B115" s="25" t="s">
        <v>2841</v>
      </c>
      <c r="C115" s="25" t="s">
        <v>18</v>
      </c>
      <c r="D115" s="25" t="s">
        <v>2656</v>
      </c>
      <c r="E115" s="28" t="s">
        <v>2047</v>
      </c>
      <c r="F115" s="28"/>
      <c r="G115" s="25" t="s">
        <v>2048</v>
      </c>
      <c r="H115" s="25" t="s">
        <v>2053</v>
      </c>
      <c r="I115" s="48">
        <v>0</v>
      </c>
      <c r="J115" s="18">
        <v>0</v>
      </c>
      <c r="K115" s="48">
        <v>14.85</v>
      </c>
      <c r="L115" s="18">
        <v>415.8</v>
      </c>
      <c r="M115" s="18">
        <v>20.79</v>
      </c>
      <c r="N115" s="48"/>
      <c r="O115" s="18"/>
      <c r="P115" s="48"/>
      <c r="Q115" s="18"/>
      <c r="R115" s="18"/>
      <c r="S115" s="48">
        <v>-13.55</v>
      </c>
      <c r="T115" s="18">
        <v>-379.4</v>
      </c>
      <c r="U115" s="18">
        <v>0</v>
      </c>
      <c r="V115" s="48">
        <v>-1.3</v>
      </c>
      <c r="W115" s="18">
        <v>-36.4</v>
      </c>
      <c r="X115" s="18">
        <v>0</v>
      </c>
      <c r="Y115" s="48"/>
      <c r="Z115" s="18"/>
      <c r="AA115" s="18"/>
      <c r="AB115" s="48"/>
      <c r="AC115" s="18"/>
      <c r="AD115" s="18"/>
      <c r="AE115" s="48"/>
      <c r="AF115" s="18"/>
      <c r="AG115" s="18"/>
      <c r="AH115" s="48"/>
      <c r="AI115" s="18"/>
      <c r="AJ115" s="18"/>
      <c r="AK115" s="48"/>
      <c r="AL115" s="18"/>
      <c r="AM115" s="48"/>
      <c r="AN115" s="18"/>
      <c r="AO115" s="18"/>
      <c r="AP115" s="48">
        <v>0</v>
      </c>
      <c r="AQ115" s="18">
        <v>0</v>
      </c>
      <c r="AU115"/>
    </row>
    <row r="116" spans="1:47" ht="15" hidden="1" customHeight="1">
      <c r="A116" s="45" t="s">
        <v>2842</v>
      </c>
      <c r="B116" s="25" t="s">
        <v>2843</v>
      </c>
      <c r="C116" s="25" t="s">
        <v>18</v>
      </c>
      <c r="D116" s="25" t="s">
        <v>2047</v>
      </c>
      <c r="E116" s="28" t="s">
        <v>2048</v>
      </c>
      <c r="F116" s="28"/>
      <c r="G116" s="25"/>
      <c r="H116" s="25" t="s">
        <v>2053</v>
      </c>
      <c r="I116" s="48">
        <v>0.98</v>
      </c>
      <c r="J116" s="18">
        <v>53.9</v>
      </c>
      <c r="K116" s="48">
        <v>1</v>
      </c>
      <c r="L116" s="18">
        <v>55</v>
      </c>
      <c r="M116" s="18">
        <v>2.75</v>
      </c>
      <c r="N116" s="48">
        <v>-0.29399999999999998</v>
      </c>
      <c r="O116" s="18">
        <v>-16.170000000000002</v>
      </c>
      <c r="P116" s="48">
        <v>-0.01</v>
      </c>
      <c r="Q116" s="18">
        <v>-0.55000000000000004</v>
      </c>
      <c r="R116" s="18">
        <v>0</v>
      </c>
      <c r="S116" s="48">
        <v>-0.02</v>
      </c>
      <c r="T116" s="18">
        <v>-1.1000000000000001</v>
      </c>
      <c r="U116" s="18">
        <v>0</v>
      </c>
      <c r="V116" s="48">
        <v>-0.65600000000000003</v>
      </c>
      <c r="W116" s="18">
        <v>-36.08</v>
      </c>
      <c r="X116" s="18">
        <v>0</v>
      </c>
      <c r="Y116" s="48"/>
      <c r="Z116" s="18"/>
      <c r="AA116" s="18"/>
      <c r="AB116" s="48"/>
      <c r="AC116" s="18"/>
      <c r="AD116" s="18"/>
      <c r="AE116" s="48"/>
      <c r="AF116" s="18"/>
      <c r="AG116" s="18"/>
      <c r="AH116" s="48"/>
      <c r="AI116" s="18"/>
      <c r="AJ116" s="18"/>
      <c r="AK116" s="48"/>
      <c r="AL116" s="18"/>
      <c r="AM116" s="48"/>
      <c r="AN116" s="18"/>
      <c r="AO116" s="18"/>
      <c r="AP116" s="48">
        <v>1</v>
      </c>
      <c r="AQ116" s="18">
        <v>55</v>
      </c>
      <c r="AU116"/>
    </row>
    <row r="117" spans="1:47" ht="15" customHeight="1">
      <c r="A117" s="45" t="s">
        <v>2844</v>
      </c>
      <c r="B117" s="25" t="s">
        <v>2845</v>
      </c>
      <c r="C117" s="25" t="s">
        <v>18</v>
      </c>
      <c r="D117" s="25" t="s">
        <v>174</v>
      </c>
      <c r="E117" s="28" t="s">
        <v>2047</v>
      </c>
      <c r="F117" s="28"/>
      <c r="G117" s="25" t="s">
        <v>2048</v>
      </c>
      <c r="H117" s="25" t="s">
        <v>2033</v>
      </c>
      <c r="I117" s="48">
        <v>2</v>
      </c>
      <c r="J117" s="18">
        <v>140</v>
      </c>
      <c r="K117" s="48">
        <v>1</v>
      </c>
      <c r="L117" s="18">
        <v>70</v>
      </c>
      <c r="M117" s="18">
        <v>3.5</v>
      </c>
      <c r="N117" s="48">
        <v>-0.33660000000000001</v>
      </c>
      <c r="O117" s="18">
        <v>-23.56</v>
      </c>
      <c r="P117" s="48">
        <v>-6.0000000000000001E-3</v>
      </c>
      <c r="Q117" s="18">
        <v>-0.42</v>
      </c>
      <c r="R117" s="18">
        <v>0</v>
      </c>
      <c r="S117" s="48">
        <v>-0.06</v>
      </c>
      <c r="T117" s="18">
        <v>-4.2</v>
      </c>
      <c r="U117" s="18">
        <v>0</v>
      </c>
      <c r="V117" s="48">
        <v>-0.49740000000000001</v>
      </c>
      <c r="W117" s="18">
        <v>-34.82</v>
      </c>
      <c r="X117" s="18">
        <v>0</v>
      </c>
      <c r="Y117" s="48"/>
      <c r="Z117" s="18"/>
      <c r="AA117" s="18"/>
      <c r="AB117" s="48"/>
      <c r="AC117" s="18"/>
      <c r="AD117" s="18"/>
      <c r="AE117" s="48"/>
      <c r="AF117" s="18"/>
      <c r="AG117" s="18"/>
      <c r="AH117" s="48"/>
      <c r="AI117" s="18"/>
      <c r="AJ117" s="18"/>
      <c r="AK117" s="48"/>
      <c r="AL117" s="18"/>
      <c r="AM117" s="48"/>
      <c r="AN117" s="18"/>
      <c r="AO117" s="18"/>
      <c r="AP117" s="48">
        <v>2.1</v>
      </c>
      <c r="AQ117" s="18">
        <v>147</v>
      </c>
      <c r="AU117"/>
    </row>
    <row r="118" spans="1:47" ht="15" hidden="1" customHeight="1">
      <c r="A118" s="45" t="s">
        <v>2846</v>
      </c>
      <c r="B118" s="25" t="s">
        <v>2847</v>
      </c>
      <c r="C118" s="25" t="s">
        <v>18</v>
      </c>
      <c r="D118" s="25" t="s">
        <v>2641</v>
      </c>
      <c r="E118" s="28" t="s">
        <v>2047</v>
      </c>
      <c r="F118" s="28"/>
      <c r="G118" s="25" t="s">
        <v>2048</v>
      </c>
      <c r="H118" s="25" t="s">
        <v>2053</v>
      </c>
      <c r="I118" s="48">
        <v>0</v>
      </c>
      <c r="J118" s="18">
        <v>0</v>
      </c>
      <c r="K118" s="48">
        <v>42.5</v>
      </c>
      <c r="L118" s="18">
        <v>346.2</v>
      </c>
      <c r="M118" s="18">
        <v>17.309999999999999</v>
      </c>
      <c r="N118" s="48"/>
      <c r="O118" s="18"/>
      <c r="P118" s="48"/>
      <c r="Q118" s="18"/>
      <c r="R118" s="18"/>
      <c r="S118" s="48">
        <v>-26</v>
      </c>
      <c r="T118" s="18">
        <v>-208</v>
      </c>
      <c r="U118" s="18">
        <v>0</v>
      </c>
      <c r="V118" s="48">
        <v>-4</v>
      </c>
      <c r="W118" s="18">
        <v>-33.5</v>
      </c>
      <c r="X118" s="18">
        <v>0</v>
      </c>
      <c r="Y118" s="48"/>
      <c r="Z118" s="18"/>
      <c r="AA118" s="18"/>
      <c r="AB118" s="48"/>
      <c r="AC118" s="18"/>
      <c r="AD118" s="18"/>
      <c r="AE118" s="48"/>
      <c r="AF118" s="18"/>
      <c r="AG118" s="18"/>
      <c r="AH118" s="48"/>
      <c r="AI118" s="18"/>
      <c r="AJ118" s="18"/>
      <c r="AK118" s="48"/>
      <c r="AL118" s="18"/>
      <c r="AM118" s="48"/>
      <c r="AN118" s="18"/>
      <c r="AO118" s="18"/>
      <c r="AP118" s="48">
        <v>12.5</v>
      </c>
      <c r="AQ118" s="18">
        <v>104.7</v>
      </c>
      <c r="AU118"/>
    </row>
    <row r="119" spans="1:47" ht="15" customHeight="1">
      <c r="A119" s="45" t="s">
        <v>2848</v>
      </c>
      <c r="B119" s="25" t="s">
        <v>2849</v>
      </c>
      <c r="C119" s="25" t="s">
        <v>18</v>
      </c>
      <c r="D119" s="25" t="s">
        <v>174</v>
      </c>
      <c r="E119" s="28" t="s">
        <v>2047</v>
      </c>
      <c r="F119" s="28"/>
      <c r="G119" s="25" t="s">
        <v>2048</v>
      </c>
      <c r="H119" s="25" t="s">
        <v>2033</v>
      </c>
      <c r="I119" s="48">
        <v>2.0289999999999999</v>
      </c>
      <c r="J119" s="18">
        <v>41.67</v>
      </c>
      <c r="K119" s="48"/>
      <c r="L119" s="18"/>
      <c r="M119" s="18"/>
      <c r="N119" s="48">
        <v>-0.29399999999999998</v>
      </c>
      <c r="O119" s="18">
        <v>-6.03</v>
      </c>
      <c r="P119" s="48"/>
      <c r="Q119" s="18"/>
      <c r="R119" s="18"/>
      <c r="S119" s="48">
        <v>-5.0390999999999998E-2</v>
      </c>
      <c r="T119" s="18">
        <v>-1.05</v>
      </c>
      <c r="U119" s="18">
        <v>0</v>
      </c>
      <c r="V119" s="48">
        <v>-1.624609</v>
      </c>
      <c r="W119" s="18">
        <v>-33.36</v>
      </c>
      <c r="X119" s="18">
        <v>0</v>
      </c>
      <c r="Y119" s="48"/>
      <c r="Z119" s="18"/>
      <c r="AA119" s="18"/>
      <c r="AB119" s="48"/>
      <c r="AC119" s="18"/>
      <c r="AD119" s="18"/>
      <c r="AE119" s="48"/>
      <c r="AF119" s="18"/>
      <c r="AG119" s="18"/>
      <c r="AH119" s="48"/>
      <c r="AI119" s="18"/>
      <c r="AJ119" s="18"/>
      <c r="AK119" s="48"/>
      <c r="AL119" s="18"/>
      <c r="AM119" s="48"/>
      <c r="AN119" s="18"/>
      <c r="AO119" s="18"/>
      <c r="AP119" s="48">
        <v>0.06</v>
      </c>
      <c r="AQ119" s="18">
        <v>1.23</v>
      </c>
      <c r="AU119"/>
    </row>
    <row r="120" spans="1:47" ht="15" customHeight="1">
      <c r="A120" s="45" t="s">
        <v>2850</v>
      </c>
      <c r="B120" s="25" t="s">
        <v>2851</v>
      </c>
      <c r="C120" s="25" t="s">
        <v>18</v>
      </c>
      <c r="D120" s="25" t="s">
        <v>174</v>
      </c>
      <c r="E120" s="28" t="s">
        <v>2047</v>
      </c>
      <c r="F120" s="28"/>
      <c r="G120" s="25" t="s">
        <v>2048</v>
      </c>
      <c r="H120" s="25" t="s">
        <v>2053</v>
      </c>
      <c r="I120" s="48">
        <v>10.3</v>
      </c>
      <c r="J120" s="18">
        <v>213.91</v>
      </c>
      <c r="K120" s="48"/>
      <c r="L120" s="18"/>
      <c r="M120" s="18"/>
      <c r="N120" s="48">
        <v>-2.25</v>
      </c>
      <c r="O120" s="18">
        <v>-46.74</v>
      </c>
      <c r="P120" s="48"/>
      <c r="Q120" s="18"/>
      <c r="R120" s="18"/>
      <c r="S120" s="48">
        <v>-0.45</v>
      </c>
      <c r="T120" s="18">
        <v>-9.33</v>
      </c>
      <c r="U120" s="18">
        <v>0</v>
      </c>
      <c r="V120" s="48">
        <v>-1.6</v>
      </c>
      <c r="W120" s="18">
        <v>-33.229999999999997</v>
      </c>
      <c r="X120" s="18">
        <v>0</v>
      </c>
      <c r="Y120" s="48"/>
      <c r="Z120" s="18"/>
      <c r="AA120" s="18"/>
      <c r="AB120" s="48"/>
      <c r="AC120" s="18"/>
      <c r="AD120" s="18"/>
      <c r="AE120" s="48"/>
      <c r="AF120" s="18"/>
      <c r="AG120" s="18"/>
      <c r="AH120" s="48"/>
      <c r="AI120" s="18"/>
      <c r="AJ120" s="18"/>
      <c r="AK120" s="48"/>
      <c r="AL120" s="18"/>
      <c r="AM120" s="48"/>
      <c r="AN120" s="18"/>
      <c r="AO120" s="18"/>
      <c r="AP120" s="48">
        <v>6</v>
      </c>
      <c r="AQ120" s="18">
        <v>124.61</v>
      </c>
      <c r="AU120"/>
    </row>
    <row r="121" spans="1:47" ht="15" hidden="1" customHeight="1">
      <c r="A121" s="45" t="s">
        <v>2852</v>
      </c>
      <c r="B121" s="25" t="s">
        <v>2853</v>
      </c>
      <c r="C121" s="25" t="s">
        <v>18</v>
      </c>
      <c r="D121" s="25" t="s">
        <v>2092</v>
      </c>
      <c r="E121" s="28" t="s">
        <v>2047</v>
      </c>
      <c r="F121" s="28"/>
      <c r="G121" s="25" t="s">
        <v>2048</v>
      </c>
      <c r="H121" s="25" t="s">
        <v>2053</v>
      </c>
      <c r="I121" s="48">
        <v>0</v>
      </c>
      <c r="J121" s="18">
        <v>0</v>
      </c>
      <c r="K121" s="48">
        <v>0.25</v>
      </c>
      <c r="L121" s="18">
        <v>32</v>
      </c>
      <c r="M121" s="18">
        <v>1.6</v>
      </c>
      <c r="N121" s="48"/>
      <c r="O121" s="18"/>
      <c r="P121" s="48"/>
      <c r="Q121" s="18"/>
      <c r="R121" s="18"/>
      <c r="S121" s="48"/>
      <c r="T121" s="18"/>
      <c r="U121" s="18"/>
      <c r="V121" s="48">
        <v>-0.25</v>
      </c>
      <c r="W121" s="18">
        <v>-32</v>
      </c>
      <c r="X121" s="18">
        <v>0</v>
      </c>
      <c r="Y121" s="48"/>
      <c r="Z121" s="18"/>
      <c r="AA121" s="18"/>
      <c r="AB121" s="48"/>
      <c r="AC121" s="18"/>
      <c r="AD121" s="18"/>
      <c r="AE121" s="48"/>
      <c r="AF121" s="18"/>
      <c r="AG121" s="18"/>
      <c r="AH121" s="48"/>
      <c r="AI121" s="18"/>
      <c r="AJ121" s="18"/>
      <c r="AK121" s="48"/>
      <c r="AL121" s="18"/>
      <c r="AM121" s="48"/>
      <c r="AN121" s="18"/>
      <c r="AO121" s="18"/>
      <c r="AP121" s="48">
        <v>0</v>
      </c>
      <c r="AQ121" s="18">
        <v>0</v>
      </c>
      <c r="AU121"/>
    </row>
    <row r="122" spans="1:47" ht="15" hidden="1" customHeight="1">
      <c r="A122" s="45" t="s">
        <v>2854</v>
      </c>
      <c r="B122" s="25" t="s">
        <v>2855</v>
      </c>
      <c r="C122" s="25"/>
      <c r="D122" s="25" t="s">
        <v>2046</v>
      </c>
      <c r="E122" s="28" t="s">
        <v>2047</v>
      </c>
      <c r="F122" s="28"/>
      <c r="G122" s="25" t="s">
        <v>2048</v>
      </c>
      <c r="H122" s="25" t="s">
        <v>2053</v>
      </c>
      <c r="I122" s="48"/>
      <c r="J122" s="18"/>
      <c r="K122" s="48">
        <v>1</v>
      </c>
      <c r="L122" s="18">
        <v>31</v>
      </c>
      <c r="M122" s="18">
        <v>1.55</v>
      </c>
      <c r="N122" s="48"/>
      <c r="O122" s="18"/>
      <c r="P122" s="48"/>
      <c r="Q122" s="18"/>
      <c r="R122" s="18"/>
      <c r="S122" s="48"/>
      <c r="T122" s="18"/>
      <c r="U122" s="18"/>
      <c r="V122" s="48">
        <v>-1</v>
      </c>
      <c r="W122" s="18">
        <v>-31</v>
      </c>
      <c r="X122" s="18">
        <v>0</v>
      </c>
      <c r="Y122" s="48"/>
      <c r="Z122" s="18"/>
      <c r="AA122" s="18"/>
      <c r="AB122" s="48"/>
      <c r="AC122" s="18"/>
      <c r="AD122" s="18"/>
      <c r="AE122" s="48"/>
      <c r="AF122" s="18"/>
      <c r="AG122" s="18"/>
      <c r="AH122" s="48"/>
      <c r="AI122" s="18"/>
      <c r="AJ122" s="18"/>
      <c r="AK122" s="48"/>
      <c r="AL122" s="18"/>
      <c r="AM122" s="48"/>
      <c r="AN122" s="18"/>
      <c r="AO122" s="18"/>
      <c r="AP122" s="48">
        <v>0</v>
      </c>
      <c r="AQ122" s="18">
        <v>0</v>
      </c>
      <c r="AU122"/>
    </row>
    <row r="123" spans="1:47" ht="15" hidden="1" customHeight="1">
      <c r="A123" s="45" t="s">
        <v>2856</v>
      </c>
      <c r="B123" s="25" t="s">
        <v>2857</v>
      </c>
      <c r="C123" s="25" t="s">
        <v>18</v>
      </c>
      <c r="D123" s="25" t="s">
        <v>2092</v>
      </c>
      <c r="E123" s="28" t="s">
        <v>2047</v>
      </c>
      <c r="F123" s="28"/>
      <c r="G123" s="25" t="s">
        <v>2048</v>
      </c>
      <c r="H123" s="25" t="s">
        <v>2053</v>
      </c>
      <c r="I123" s="48">
        <v>0</v>
      </c>
      <c r="J123" s="18">
        <v>0</v>
      </c>
      <c r="K123" s="48">
        <v>0.08</v>
      </c>
      <c r="L123" s="18">
        <v>30</v>
      </c>
      <c r="M123" s="18">
        <v>1.5</v>
      </c>
      <c r="N123" s="48"/>
      <c r="O123" s="18"/>
      <c r="P123" s="48"/>
      <c r="Q123" s="18"/>
      <c r="R123" s="18"/>
      <c r="S123" s="48"/>
      <c r="T123" s="18"/>
      <c r="U123" s="18"/>
      <c r="V123" s="48">
        <v>-0.08</v>
      </c>
      <c r="W123" s="18">
        <v>-30</v>
      </c>
      <c r="X123" s="18">
        <v>0</v>
      </c>
      <c r="Y123" s="48"/>
      <c r="Z123" s="18"/>
      <c r="AA123" s="18"/>
      <c r="AB123" s="48"/>
      <c r="AC123" s="18"/>
      <c r="AD123" s="18"/>
      <c r="AE123" s="48"/>
      <c r="AF123" s="18"/>
      <c r="AG123" s="18"/>
      <c r="AH123" s="48"/>
      <c r="AI123" s="18"/>
      <c r="AJ123" s="18"/>
      <c r="AK123" s="48"/>
      <c r="AL123" s="18"/>
      <c r="AM123" s="48"/>
      <c r="AN123" s="18"/>
      <c r="AO123" s="18"/>
      <c r="AP123" s="48">
        <v>0</v>
      </c>
      <c r="AQ123" s="18">
        <v>0</v>
      </c>
      <c r="AU123"/>
    </row>
    <row r="124" spans="1:47" ht="15" hidden="1" customHeight="1">
      <c r="A124" s="45" t="s">
        <v>2858</v>
      </c>
      <c r="B124" s="25" t="s">
        <v>2859</v>
      </c>
      <c r="C124" s="25" t="s">
        <v>18</v>
      </c>
      <c r="D124" s="25" t="s">
        <v>2092</v>
      </c>
      <c r="E124" s="28" t="s">
        <v>2047</v>
      </c>
      <c r="F124" s="28"/>
      <c r="G124" s="25" t="s">
        <v>2048</v>
      </c>
      <c r="H124" s="25" t="s">
        <v>2053</v>
      </c>
      <c r="I124" s="48">
        <v>0</v>
      </c>
      <c r="J124" s="18">
        <v>0</v>
      </c>
      <c r="K124" s="48">
        <v>0.06</v>
      </c>
      <c r="L124" s="18">
        <v>30</v>
      </c>
      <c r="M124" s="18">
        <v>1.5</v>
      </c>
      <c r="N124" s="48"/>
      <c r="O124" s="18"/>
      <c r="P124" s="48"/>
      <c r="Q124" s="18"/>
      <c r="R124" s="18"/>
      <c r="S124" s="48"/>
      <c r="T124" s="18"/>
      <c r="U124" s="18"/>
      <c r="V124" s="48">
        <v>-0.06</v>
      </c>
      <c r="W124" s="18">
        <v>-30</v>
      </c>
      <c r="X124" s="18">
        <v>0</v>
      </c>
      <c r="Y124" s="48"/>
      <c r="Z124" s="18"/>
      <c r="AA124" s="18"/>
      <c r="AB124" s="48"/>
      <c r="AC124" s="18"/>
      <c r="AD124" s="18"/>
      <c r="AE124" s="48"/>
      <c r="AF124" s="18"/>
      <c r="AG124" s="18"/>
      <c r="AH124" s="48"/>
      <c r="AI124" s="18"/>
      <c r="AJ124" s="18"/>
      <c r="AK124" s="48"/>
      <c r="AL124" s="18"/>
      <c r="AM124" s="48"/>
      <c r="AN124" s="18"/>
      <c r="AO124" s="18"/>
      <c r="AP124" s="48">
        <v>0</v>
      </c>
      <c r="AQ124" s="18">
        <v>0</v>
      </c>
      <c r="AU124"/>
    </row>
    <row r="125" spans="1:47" ht="15" hidden="1" customHeight="1">
      <c r="A125" s="45" t="s">
        <v>2860</v>
      </c>
      <c r="B125" s="25" t="s">
        <v>2861</v>
      </c>
      <c r="C125" s="25" t="s">
        <v>18</v>
      </c>
      <c r="D125" s="25" t="s">
        <v>2656</v>
      </c>
      <c r="E125" s="28" t="s">
        <v>2047</v>
      </c>
      <c r="F125" s="28"/>
      <c r="G125" s="25" t="s">
        <v>2048</v>
      </c>
      <c r="H125" s="25" t="s">
        <v>2053</v>
      </c>
      <c r="I125" s="48">
        <v>2.9</v>
      </c>
      <c r="J125" s="18">
        <v>73.81</v>
      </c>
      <c r="K125" s="48"/>
      <c r="L125" s="18"/>
      <c r="M125" s="18"/>
      <c r="N125" s="48"/>
      <c r="O125" s="18"/>
      <c r="P125" s="48"/>
      <c r="Q125" s="18"/>
      <c r="R125" s="18"/>
      <c r="S125" s="48">
        <v>-0.38</v>
      </c>
      <c r="T125" s="18">
        <v>-9.67</v>
      </c>
      <c r="U125" s="18">
        <v>0</v>
      </c>
      <c r="V125" s="48">
        <v>-1.1599999999999999</v>
      </c>
      <c r="W125" s="18">
        <v>-29.53</v>
      </c>
      <c r="X125" s="18">
        <v>0</v>
      </c>
      <c r="Y125" s="48"/>
      <c r="Z125" s="18"/>
      <c r="AA125" s="18"/>
      <c r="AB125" s="48"/>
      <c r="AC125" s="18"/>
      <c r="AD125" s="18"/>
      <c r="AE125" s="48"/>
      <c r="AF125" s="18"/>
      <c r="AG125" s="18"/>
      <c r="AH125" s="48"/>
      <c r="AI125" s="18"/>
      <c r="AJ125" s="18"/>
      <c r="AK125" s="48"/>
      <c r="AL125" s="18"/>
      <c r="AM125" s="48"/>
      <c r="AN125" s="18"/>
      <c r="AO125" s="18"/>
      <c r="AP125" s="48">
        <v>1.36</v>
      </c>
      <c r="AQ125" s="18">
        <v>34.61</v>
      </c>
      <c r="AU125"/>
    </row>
    <row r="126" spans="1:47" ht="15" hidden="1" customHeight="1">
      <c r="A126" s="45" t="s">
        <v>2093</v>
      </c>
      <c r="B126" s="25" t="s">
        <v>2094</v>
      </c>
      <c r="C126" s="25" t="s">
        <v>24</v>
      </c>
      <c r="D126" s="25" t="s">
        <v>2066</v>
      </c>
      <c r="E126" s="28" t="s">
        <v>2041</v>
      </c>
      <c r="F126" s="28"/>
      <c r="G126" s="25" t="s">
        <v>2032</v>
      </c>
      <c r="H126" s="25" t="s">
        <v>2033</v>
      </c>
      <c r="I126" s="48">
        <v>0</v>
      </c>
      <c r="J126" s="18">
        <v>0</v>
      </c>
      <c r="K126" s="48"/>
      <c r="L126" s="18"/>
      <c r="M126" s="18"/>
      <c r="N126" s="48">
        <v>-0.2</v>
      </c>
      <c r="O126" s="18">
        <v>-0.91</v>
      </c>
      <c r="P126" s="48">
        <v>6</v>
      </c>
      <c r="Q126" s="18">
        <v>27.69</v>
      </c>
      <c r="R126" s="18">
        <v>0</v>
      </c>
      <c r="S126" s="48"/>
      <c r="T126" s="18"/>
      <c r="U126" s="18"/>
      <c r="V126" s="48">
        <v>-5.8</v>
      </c>
      <c r="W126" s="18">
        <v>-26.78</v>
      </c>
      <c r="X126" s="18">
        <v>0</v>
      </c>
      <c r="Y126" s="48"/>
      <c r="Z126" s="18"/>
      <c r="AA126" s="18"/>
      <c r="AB126" s="48"/>
      <c r="AC126" s="18"/>
      <c r="AD126" s="18"/>
      <c r="AE126" s="48"/>
      <c r="AF126" s="18"/>
      <c r="AG126" s="18"/>
      <c r="AH126" s="48"/>
      <c r="AI126" s="18"/>
      <c r="AJ126" s="18"/>
      <c r="AK126" s="48"/>
      <c r="AL126" s="18"/>
      <c r="AM126" s="48"/>
      <c r="AN126" s="18"/>
      <c r="AO126" s="18"/>
      <c r="AP126" s="48">
        <v>0</v>
      </c>
      <c r="AQ126" s="18">
        <v>0</v>
      </c>
      <c r="AU126"/>
    </row>
    <row r="127" spans="1:47" ht="15" customHeight="1">
      <c r="A127" s="45" t="s">
        <v>2862</v>
      </c>
      <c r="B127" s="25" t="s">
        <v>2863</v>
      </c>
      <c r="C127" s="25" t="s">
        <v>18</v>
      </c>
      <c r="D127" s="25" t="s">
        <v>174</v>
      </c>
      <c r="E127" s="28" t="s">
        <v>2047</v>
      </c>
      <c r="F127" s="28"/>
      <c r="G127" s="25" t="s">
        <v>2048</v>
      </c>
      <c r="H127" s="25" t="s">
        <v>2053</v>
      </c>
      <c r="I127" s="48">
        <v>6.3</v>
      </c>
      <c r="J127" s="18">
        <v>86.21</v>
      </c>
      <c r="K127" s="48">
        <v>10</v>
      </c>
      <c r="L127" s="18">
        <v>140</v>
      </c>
      <c r="M127" s="18">
        <v>7</v>
      </c>
      <c r="N127" s="48">
        <v>-5.61</v>
      </c>
      <c r="O127" s="18">
        <v>-77.180000000000007</v>
      </c>
      <c r="P127" s="48"/>
      <c r="Q127" s="18"/>
      <c r="R127" s="18"/>
      <c r="S127" s="48">
        <v>-0.38</v>
      </c>
      <c r="T127" s="18">
        <v>-5.19</v>
      </c>
      <c r="U127" s="18">
        <v>0</v>
      </c>
      <c r="V127" s="48">
        <v>-1.91</v>
      </c>
      <c r="W127" s="18">
        <v>-26.65</v>
      </c>
      <c r="X127" s="18">
        <v>0</v>
      </c>
      <c r="Y127" s="48"/>
      <c r="Z127" s="18"/>
      <c r="AA127" s="18"/>
      <c r="AB127" s="48"/>
      <c r="AC127" s="18"/>
      <c r="AD127" s="18"/>
      <c r="AE127" s="48"/>
      <c r="AF127" s="18"/>
      <c r="AG127" s="18"/>
      <c r="AH127" s="48"/>
      <c r="AI127" s="18"/>
      <c r="AJ127" s="18"/>
      <c r="AK127" s="48"/>
      <c r="AL127" s="18"/>
      <c r="AM127" s="48"/>
      <c r="AN127" s="18"/>
      <c r="AO127" s="18"/>
      <c r="AP127" s="48">
        <v>8.4</v>
      </c>
      <c r="AQ127" s="18">
        <v>117.19</v>
      </c>
      <c r="AU127"/>
    </row>
    <row r="128" spans="1:47" ht="15" hidden="1" customHeight="1">
      <c r="A128" s="45" t="s">
        <v>2864</v>
      </c>
      <c r="B128" s="25" t="s">
        <v>2865</v>
      </c>
      <c r="C128" s="25" t="s">
        <v>18</v>
      </c>
      <c r="D128" s="25" t="s">
        <v>2092</v>
      </c>
      <c r="E128" s="28" t="s">
        <v>2047</v>
      </c>
      <c r="F128" s="28"/>
      <c r="G128" s="25" t="s">
        <v>2048</v>
      </c>
      <c r="H128" s="25" t="s">
        <v>2053</v>
      </c>
      <c r="I128" s="48"/>
      <c r="J128" s="18"/>
      <c r="K128" s="48">
        <v>0.8</v>
      </c>
      <c r="L128" s="18">
        <v>26.4</v>
      </c>
      <c r="M128" s="18">
        <v>1.32</v>
      </c>
      <c r="N128" s="48"/>
      <c r="O128" s="18"/>
      <c r="P128" s="48"/>
      <c r="Q128" s="18"/>
      <c r="R128" s="18"/>
      <c r="S128" s="48"/>
      <c r="T128" s="18"/>
      <c r="U128" s="18"/>
      <c r="V128" s="48">
        <v>-0.8</v>
      </c>
      <c r="W128" s="18">
        <v>-26.4</v>
      </c>
      <c r="X128" s="18">
        <v>0</v>
      </c>
      <c r="Y128" s="48"/>
      <c r="Z128" s="18"/>
      <c r="AA128" s="18"/>
      <c r="AB128" s="48"/>
      <c r="AC128" s="18"/>
      <c r="AD128" s="18"/>
      <c r="AE128" s="48"/>
      <c r="AF128" s="18"/>
      <c r="AG128" s="18"/>
      <c r="AH128" s="48"/>
      <c r="AI128" s="18"/>
      <c r="AJ128" s="18"/>
      <c r="AK128" s="48"/>
      <c r="AL128" s="18"/>
      <c r="AM128" s="48"/>
      <c r="AN128" s="18"/>
      <c r="AO128" s="18"/>
      <c r="AP128" s="48">
        <v>0</v>
      </c>
      <c r="AQ128" s="18">
        <v>0</v>
      </c>
      <c r="AU128"/>
    </row>
    <row r="129" spans="1:47" ht="15" hidden="1" customHeight="1">
      <c r="A129" s="45" t="s">
        <v>2090</v>
      </c>
      <c r="B129" s="25" t="s">
        <v>2091</v>
      </c>
      <c r="C129" s="25" t="s">
        <v>18</v>
      </c>
      <c r="D129" s="25" t="s">
        <v>2092</v>
      </c>
      <c r="E129" s="28" t="s">
        <v>2047</v>
      </c>
      <c r="F129" s="28"/>
      <c r="G129" s="25" t="s">
        <v>2048</v>
      </c>
      <c r="H129" s="25" t="s">
        <v>2042</v>
      </c>
      <c r="I129" s="48">
        <v>1</v>
      </c>
      <c r="J129" s="18">
        <v>26</v>
      </c>
      <c r="K129" s="48"/>
      <c r="L129" s="18"/>
      <c r="M129" s="18"/>
      <c r="N129" s="48"/>
      <c r="O129" s="18"/>
      <c r="P129" s="48"/>
      <c r="Q129" s="18"/>
      <c r="R129" s="18"/>
      <c r="S129" s="48"/>
      <c r="T129" s="18"/>
      <c r="U129" s="18"/>
      <c r="V129" s="48">
        <v>-1</v>
      </c>
      <c r="W129" s="18">
        <v>-26</v>
      </c>
      <c r="X129" s="18">
        <v>0</v>
      </c>
      <c r="Y129" s="48"/>
      <c r="Z129" s="18"/>
      <c r="AA129" s="18"/>
      <c r="AB129" s="48"/>
      <c r="AC129" s="18"/>
      <c r="AD129" s="18"/>
      <c r="AE129" s="48"/>
      <c r="AF129" s="18"/>
      <c r="AG129" s="18"/>
      <c r="AH129" s="48"/>
      <c r="AI129" s="18"/>
      <c r="AJ129" s="18"/>
      <c r="AK129" s="48"/>
      <c r="AL129" s="18"/>
      <c r="AM129" s="48"/>
      <c r="AN129" s="18"/>
      <c r="AO129" s="18"/>
      <c r="AP129" s="48">
        <v>0</v>
      </c>
      <c r="AQ129" s="18">
        <v>0</v>
      </c>
      <c r="AU129"/>
    </row>
    <row r="130" spans="1:47" ht="15" hidden="1" customHeight="1">
      <c r="A130" s="45" t="s">
        <v>2866</v>
      </c>
      <c r="B130" s="25" t="s">
        <v>2867</v>
      </c>
      <c r="C130" s="25" t="s">
        <v>18</v>
      </c>
      <c r="D130" s="25" t="s">
        <v>2092</v>
      </c>
      <c r="E130" s="28" t="s">
        <v>2047</v>
      </c>
      <c r="F130" s="28"/>
      <c r="G130" s="25" t="s">
        <v>2048</v>
      </c>
      <c r="H130" s="25" t="s">
        <v>2053</v>
      </c>
      <c r="I130" s="48">
        <v>0.37</v>
      </c>
      <c r="J130" s="18">
        <v>14.8</v>
      </c>
      <c r="K130" s="48">
        <v>5</v>
      </c>
      <c r="L130" s="18">
        <v>200</v>
      </c>
      <c r="M130" s="18">
        <v>10</v>
      </c>
      <c r="N130" s="48">
        <v>-2.4812163549999999</v>
      </c>
      <c r="O130" s="18">
        <v>-99.24</v>
      </c>
      <c r="P130" s="48">
        <v>-5.7000000000000002E-2</v>
      </c>
      <c r="Q130" s="18">
        <v>-2.2799999999999998</v>
      </c>
      <c r="R130" s="18">
        <v>0</v>
      </c>
      <c r="S130" s="48">
        <v>-0.79238051899999995</v>
      </c>
      <c r="T130" s="18">
        <v>-31.7</v>
      </c>
      <c r="U130" s="18">
        <v>0</v>
      </c>
      <c r="V130" s="48">
        <v>-0.62940312600000003</v>
      </c>
      <c r="W130" s="18">
        <v>-25.18</v>
      </c>
      <c r="X130" s="18">
        <v>0</v>
      </c>
      <c r="Y130" s="48"/>
      <c r="Z130" s="18"/>
      <c r="AA130" s="18"/>
      <c r="AB130" s="48"/>
      <c r="AC130" s="18"/>
      <c r="AD130" s="18"/>
      <c r="AE130" s="48"/>
      <c r="AF130" s="18"/>
      <c r="AG130" s="18"/>
      <c r="AH130" s="48"/>
      <c r="AI130" s="18"/>
      <c r="AJ130" s="18"/>
      <c r="AK130" s="48"/>
      <c r="AL130" s="18"/>
      <c r="AM130" s="48"/>
      <c r="AN130" s="18"/>
      <c r="AO130" s="18"/>
      <c r="AP130" s="48">
        <v>1.41</v>
      </c>
      <c r="AQ130" s="18">
        <v>56.4</v>
      </c>
      <c r="AU130"/>
    </row>
    <row r="131" spans="1:47" ht="15" hidden="1" customHeight="1">
      <c r="A131" s="45" t="s">
        <v>2456</v>
      </c>
      <c r="B131" s="25" t="s">
        <v>2457</v>
      </c>
      <c r="C131" s="25" t="s">
        <v>18</v>
      </c>
      <c r="D131" s="25" t="s">
        <v>2092</v>
      </c>
      <c r="E131" s="28" t="s">
        <v>2047</v>
      </c>
      <c r="F131" s="28"/>
      <c r="G131" s="25" t="s">
        <v>2048</v>
      </c>
      <c r="H131" s="25" t="s">
        <v>2053</v>
      </c>
      <c r="I131" s="48">
        <v>2.7650000000000001</v>
      </c>
      <c r="J131" s="18">
        <v>26.27</v>
      </c>
      <c r="K131" s="48">
        <v>3.5</v>
      </c>
      <c r="L131" s="18">
        <v>33.26</v>
      </c>
      <c r="M131" s="18">
        <v>1.67</v>
      </c>
      <c r="N131" s="48">
        <v>-1.681851083</v>
      </c>
      <c r="O131" s="18">
        <v>-15.98</v>
      </c>
      <c r="P131" s="48">
        <v>-2E-3</v>
      </c>
      <c r="Q131" s="18">
        <v>-0.02</v>
      </c>
      <c r="R131" s="18">
        <v>0</v>
      </c>
      <c r="S131" s="48">
        <v>-1.688324248</v>
      </c>
      <c r="T131" s="18">
        <v>-16.04</v>
      </c>
      <c r="U131" s="18">
        <v>0</v>
      </c>
      <c r="V131" s="48">
        <v>-2.508824669</v>
      </c>
      <c r="W131" s="18">
        <v>-23.84</v>
      </c>
      <c r="X131" s="18">
        <v>0</v>
      </c>
      <c r="Y131" s="48"/>
      <c r="Z131" s="18"/>
      <c r="AA131" s="18"/>
      <c r="AB131" s="48"/>
      <c r="AC131" s="18"/>
      <c r="AD131" s="18"/>
      <c r="AE131" s="48"/>
      <c r="AF131" s="18"/>
      <c r="AG131" s="18"/>
      <c r="AH131" s="48"/>
      <c r="AI131" s="18"/>
      <c r="AJ131" s="18"/>
      <c r="AK131" s="48"/>
      <c r="AL131" s="18"/>
      <c r="AM131" s="48"/>
      <c r="AN131" s="18"/>
      <c r="AO131" s="18"/>
      <c r="AP131" s="48">
        <v>0.38400000000000001</v>
      </c>
      <c r="AQ131" s="18">
        <v>3.65</v>
      </c>
      <c r="AU131"/>
    </row>
    <row r="132" spans="1:47" ht="15" hidden="1" customHeight="1">
      <c r="A132" s="45" t="s">
        <v>2868</v>
      </c>
      <c r="B132" s="25" t="s">
        <v>2869</v>
      </c>
      <c r="C132" s="25" t="s">
        <v>18</v>
      </c>
      <c r="D132" s="25" t="s">
        <v>2092</v>
      </c>
      <c r="E132" s="28" t="s">
        <v>2047</v>
      </c>
      <c r="F132" s="28"/>
      <c r="G132" s="25" t="s">
        <v>2048</v>
      </c>
      <c r="H132" s="25" t="s">
        <v>2053</v>
      </c>
      <c r="I132" s="48">
        <v>0.7</v>
      </c>
      <c r="J132" s="18">
        <v>11.56</v>
      </c>
      <c r="K132" s="48">
        <v>2.75</v>
      </c>
      <c r="L132" s="18">
        <v>45.4</v>
      </c>
      <c r="M132" s="18">
        <v>2.27</v>
      </c>
      <c r="N132" s="48">
        <v>-1.115</v>
      </c>
      <c r="O132" s="18">
        <v>-18.420000000000002</v>
      </c>
      <c r="P132" s="48"/>
      <c r="Q132" s="18"/>
      <c r="R132" s="18"/>
      <c r="S132" s="48">
        <v>-0.83199999999999996</v>
      </c>
      <c r="T132" s="18">
        <v>-13.73</v>
      </c>
      <c r="U132" s="18">
        <v>0</v>
      </c>
      <c r="V132" s="48">
        <v>-1.4430000000000001</v>
      </c>
      <c r="W132" s="18">
        <v>-23.82</v>
      </c>
      <c r="X132" s="18">
        <v>0</v>
      </c>
      <c r="Y132" s="48"/>
      <c r="Z132" s="18"/>
      <c r="AA132" s="18"/>
      <c r="AB132" s="48"/>
      <c r="AC132" s="18"/>
      <c r="AD132" s="18"/>
      <c r="AE132" s="48"/>
      <c r="AF132" s="18"/>
      <c r="AG132" s="18"/>
      <c r="AH132" s="48"/>
      <c r="AI132" s="18"/>
      <c r="AJ132" s="18"/>
      <c r="AK132" s="48"/>
      <c r="AL132" s="18"/>
      <c r="AM132" s="48"/>
      <c r="AN132" s="18"/>
      <c r="AO132" s="18"/>
      <c r="AP132" s="48">
        <v>0.06</v>
      </c>
      <c r="AQ132" s="18">
        <v>0.99</v>
      </c>
      <c r="AU132"/>
    </row>
    <row r="133" spans="1:47" ht="15" customHeight="1">
      <c r="A133" s="45" t="s">
        <v>2870</v>
      </c>
      <c r="B133" s="25" t="s">
        <v>2871</v>
      </c>
      <c r="C133" s="25" t="s">
        <v>18</v>
      </c>
      <c r="D133" s="25" t="s">
        <v>174</v>
      </c>
      <c r="E133" s="28" t="s">
        <v>2047</v>
      </c>
      <c r="F133" s="28"/>
      <c r="G133" s="25" t="s">
        <v>2048</v>
      </c>
      <c r="H133" s="25" t="s">
        <v>2042</v>
      </c>
      <c r="I133" s="48">
        <v>27</v>
      </c>
      <c r="J133" s="18">
        <v>22.5</v>
      </c>
      <c r="K133" s="48"/>
      <c r="L133" s="18"/>
      <c r="M133" s="18"/>
      <c r="N133" s="48"/>
      <c r="O133" s="18"/>
      <c r="P133" s="48"/>
      <c r="Q133" s="18"/>
      <c r="R133" s="18"/>
      <c r="S133" s="48"/>
      <c r="T133" s="18"/>
      <c r="U133" s="18"/>
      <c r="V133" s="48">
        <v>-27</v>
      </c>
      <c r="W133" s="18">
        <v>-22.5</v>
      </c>
      <c r="X133" s="18">
        <v>0</v>
      </c>
      <c r="Y133" s="48"/>
      <c r="Z133" s="18"/>
      <c r="AA133" s="18"/>
      <c r="AB133" s="48"/>
      <c r="AC133" s="18"/>
      <c r="AD133" s="18"/>
      <c r="AE133" s="48"/>
      <c r="AF133" s="18"/>
      <c r="AG133" s="18"/>
      <c r="AH133" s="48"/>
      <c r="AI133" s="18"/>
      <c r="AJ133" s="18"/>
      <c r="AK133" s="48"/>
      <c r="AL133" s="18"/>
      <c r="AM133" s="48"/>
      <c r="AN133" s="18"/>
      <c r="AO133" s="18"/>
      <c r="AP133" s="48">
        <v>0</v>
      </c>
      <c r="AQ133" s="18">
        <v>0</v>
      </c>
      <c r="AU133"/>
    </row>
    <row r="134" spans="1:47" ht="15" customHeight="1">
      <c r="A134" s="45" t="s">
        <v>2872</v>
      </c>
      <c r="B134" s="25" t="s">
        <v>2873</v>
      </c>
      <c r="C134" s="25" t="s">
        <v>18</v>
      </c>
      <c r="D134" s="25" t="s">
        <v>174</v>
      </c>
      <c r="E134" s="28" t="s">
        <v>2047</v>
      </c>
      <c r="F134" s="28"/>
      <c r="G134" s="25" t="s">
        <v>2048</v>
      </c>
      <c r="H134" s="25" t="s">
        <v>2053</v>
      </c>
      <c r="I134" s="48">
        <v>2.9569999999999999</v>
      </c>
      <c r="J134" s="18">
        <v>103.5</v>
      </c>
      <c r="K134" s="48">
        <v>1</v>
      </c>
      <c r="L134" s="18">
        <v>40</v>
      </c>
      <c r="M134" s="18">
        <v>2</v>
      </c>
      <c r="N134" s="48">
        <v>-0.16447555599999999</v>
      </c>
      <c r="O134" s="18">
        <v>-5.88</v>
      </c>
      <c r="P134" s="48"/>
      <c r="Q134" s="18"/>
      <c r="R134" s="18"/>
      <c r="S134" s="48">
        <v>-2.0139864E-2</v>
      </c>
      <c r="T134" s="18">
        <v>-0.73</v>
      </c>
      <c r="U134" s="18">
        <v>0</v>
      </c>
      <c r="V134" s="48">
        <v>-0.61338457999999996</v>
      </c>
      <c r="W134" s="18">
        <v>-22.26</v>
      </c>
      <c r="X134" s="18">
        <v>0</v>
      </c>
      <c r="Y134" s="48"/>
      <c r="Z134" s="18"/>
      <c r="AA134" s="18"/>
      <c r="AB134" s="48"/>
      <c r="AC134" s="18"/>
      <c r="AD134" s="18"/>
      <c r="AE134" s="48"/>
      <c r="AF134" s="18"/>
      <c r="AG134" s="18"/>
      <c r="AH134" s="48"/>
      <c r="AI134" s="18"/>
      <c r="AJ134" s="18"/>
      <c r="AK134" s="48"/>
      <c r="AL134" s="18"/>
      <c r="AM134" s="48"/>
      <c r="AN134" s="18"/>
      <c r="AO134" s="18"/>
      <c r="AP134" s="48">
        <v>3.1589999999999998</v>
      </c>
      <c r="AQ134" s="18">
        <v>114.63</v>
      </c>
      <c r="AU134"/>
    </row>
    <row r="135" spans="1:47" ht="15" hidden="1" customHeight="1">
      <c r="A135" s="45" t="s">
        <v>2874</v>
      </c>
      <c r="B135" s="25" t="s">
        <v>2875</v>
      </c>
      <c r="C135" s="25" t="s">
        <v>24</v>
      </c>
      <c r="D135" s="25" t="s">
        <v>2034</v>
      </c>
      <c r="E135" s="28" t="s">
        <v>2041</v>
      </c>
      <c r="F135" s="28"/>
      <c r="G135" s="25" t="s">
        <v>2032</v>
      </c>
      <c r="H135" s="25" t="s">
        <v>2053</v>
      </c>
      <c r="I135" s="48">
        <v>0.4</v>
      </c>
      <c r="J135" s="18">
        <v>22</v>
      </c>
      <c r="K135" s="48"/>
      <c r="L135" s="18"/>
      <c r="M135" s="18"/>
      <c r="N135" s="48"/>
      <c r="O135" s="18"/>
      <c r="P135" s="48"/>
      <c r="Q135" s="18"/>
      <c r="R135" s="18"/>
      <c r="S135" s="48"/>
      <c r="T135" s="18"/>
      <c r="U135" s="18"/>
      <c r="V135" s="48">
        <v>-0.4</v>
      </c>
      <c r="W135" s="18">
        <v>-22</v>
      </c>
      <c r="X135" s="18">
        <v>0</v>
      </c>
      <c r="Y135" s="48"/>
      <c r="Z135" s="18"/>
      <c r="AA135" s="18"/>
      <c r="AB135" s="48"/>
      <c r="AC135" s="18"/>
      <c r="AD135" s="18"/>
      <c r="AE135" s="48"/>
      <c r="AF135" s="18"/>
      <c r="AG135" s="18"/>
      <c r="AH135" s="48"/>
      <c r="AI135" s="18"/>
      <c r="AJ135" s="18"/>
      <c r="AK135" s="48"/>
      <c r="AL135" s="18"/>
      <c r="AM135" s="48"/>
      <c r="AN135" s="18"/>
      <c r="AO135" s="18"/>
      <c r="AP135" s="48">
        <v>0</v>
      </c>
      <c r="AQ135" s="18">
        <v>0</v>
      </c>
      <c r="AU135"/>
    </row>
    <row r="136" spans="1:47" ht="15" hidden="1" customHeight="1">
      <c r="A136" s="45" t="s">
        <v>2112</v>
      </c>
      <c r="B136" s="25" t="s">
        <v>2113</v>
      </c>
      <c r="C136" s="25" t="s">
        <v>24</v>
      </c>
      <c r="D136" s="25" t="s">
        <v>2037</v>
      </c>
      <c r="E136" s="28" t="s">
        <v>2041</v>
      </c>
      <c r="F136" s="28"/>
      <c r="G136" s="25" t="s">
        <v>2032</v>
      </c>
      <c r="H136" s="25" t="s">
        <v>2033</v>
      </c>
      <c r="I136" s="48">
        <v>1.3</v>
      </c>
      <c r="J136" s="18">
        <v>16.850000000000001</v>
      </c>
      <c r="K136" s="48"/>
      <c r="L136" s="18"/>
      <c r="M136" s="18"/>
      <c r="N136" s="48">
        <v>-0.6</v>
      </c>
      <c r="O136" s="18">
        <v>-7.78</v>
      </c>
      <c r="P136" s="48">
        <v>1</v>
      </c>
      <c r="Q136" s="18">
        <v>12.9</v>
      </c>
      <c r="R136" s="18">
        <v>0</v>
      </c>
      <c r="S136" s="48"/>
      <c r="T136" s="18"/>
      <c r="U136" s="18"/>
      <c r="V136" s="48">
        <v>-1.7</v>
      </c>
      <c r="W136" s="18">
        <v>-21.97</v>
      </c>
      <c r="X136" s="18">
        <v>0</v>
      </c>
      <c r="Y136" s="48"/>
      <c r="Z136" s="18"/>
      <c r="AA136" s="18"/>
      <c r="AB136" s="48"/>
      <c r="AC136" s="18"/>
      <c r="AD136" s="18"/>
      <c r="AE136" s="48"/>
      <c r="AF136" s="18"/>
      <c r="AG136" s="18"/>
      <c r="AH136" s="48"/>
      <c r="AI136" s="18"/>
      <c r="AJ136" s="18"/>
      <c r="AK136" s="48"/>
      <c r="AL136" s="18"/>
      <c r="AM136" s="48"/>
      <c r="AN136" s="18"/>
      <c r="AO136" s="18"/>
      <c r="AP136" s="48">
        <v>0</v>
      </c>
      <c r="AQ136" s="18">
        <v>0</v>
      </c>
      <c r="AU136"/>
    </row>
    <row r="137" spans="1:47" ht="15" customHeight="1">
      <c r="A137" s="45" t="s">
        <v>2876</v>
      </c>
      <c r="B137" s="25" t="s">
        <v>2877</v>
      </c>
      <c r="C137" s="25" t="s">
        <v>18</v>
      </c>
      <c r="D137" s="25" t="s">
        <v>174</v>
      </c>
      <c r="E137" s="28" t="s">
        <v>2047</v>
      </c>
      <c r="F137" s="28"/>
      <c r="G137" s="25" t="s">
        <v>2048</v>
      </c>
      <c r="H137" s="25" t="s">
        <v>2053</v>
      </c>
      <c r="I137" s="48">
        <v>1</v>
      </c>
      <c r="J137" s="18">
        <v>21.94</v>
      </c>
      <c r="K137" s="48"/>
      <c r="L137" s="18"/>
      <c r="M137" s="18"/>
      <c r="N137" s="48"/>
      <c r="O137" s="18"/>
      <c r="P137" s="48"/>
      <c r="Q137" s="18"/>
      <c r="R137" s="18"/>
      <c r="S137" s="48"/>
      <c r="T137" s="18"/>
      <c r="U137" s="18"/>
      <c r="V137" s="48">
        <v>-1</v>
      </c>
      <c r="W137" s="18">
        <v>-21.94</v>
      </c>
      <c r="X137" s="18">
        <v>0</v>
      </c>
      <c r="Y137" s="48"/>
      <c r="Z137" s="18"/>
      <c r="AA137" s="18"/>
      <c r="AB137" s="48"/>
      <c r="AC137" s="18"/>
      <c r="AD137" s="18"/>
      <c r="AE137" s="48"/>
      <c r="AF137" s="18"/>
      <c r="AG137" s="18"/>
      <c r="AH137" s="48"/>
      <c r="AI137" s="18"/>
      <c r="AJ137" s="18"/>
      <c r="AK137" s="48"/>
      <c r="AL137" s="18"/>
      <c r="AM137" s="48"/>
      <c r="AN137" s="18"/>
      <c r="AO137" s="18"/>
      <c r="AP137" s="48">
        <v>0</v>
      </c>
      <c r="AQ137" s="18">
        <v>0</v>
      </c>
      <c r="AU137"/>
    </row>
    <row r="138" spans="1:47" ht="15" hidden="1" customHeight="1">
      <c r="A138" s="45" t="s">
        <v>2878</v>
      </c>
      <c r="B138" s="25" t="s">
        <v>2879</v>
      </c>
      <c r="C138" s="25" t="s">
        <v>18</v>
      </c>
      <c r="D138" s="25" t="s">
        <v>2092</v>
      </c>
      <c r="E138" s="28" t="s">
        <v>2047</v>
      </c>
      <c r="F138" s="28"/>
      <c r="G138" s="25" t="s">
        <v>2048</v>
      </c>
      <c r="H138" s="25" t="s">
        <v>2053</v>
      </c>
      <c r="I138" s="48">
        <v>0.41799999999999998</v>
      </c>
      <c r="J138" s="18">
        <v>9.4</v>
      </c>
      <c r="K138" s="48">
        <v>1.7</v>
      </c>
      <c r="L138" s="18">
        <v>38.25</v>
      </c>
      <c r="M138" s="18">
        <v>1.9</v>
      </c>
      <c r="N138" s="48">
        <v>-0.39800000000000002</v>
      </c>
      <c r="O138" s="18">
        <v>-8.94</v>
      </c>
      <c r="P138" s="48"/>
      <c r="Q138" s="18"/>
      <c r="R138" s="18"/>
      <c r="S138" s="48">
        <v>-0.26200000000000001</v>
      </c>
      <c r="T138" s="18">
        <v>-5.9</v>
      </c>
      <c r="U138" s="18">
        <v>0</v>
      </c>
      <c r="V138" s="48">
        <v>-0.95</v>
      </c>
      <c r="W138" s="18">
        <v>-21.38</v>
      </c>
      <c r="X138" s="18">
        <v>0</v>
      </c>
      <c r="Y138" s="48"/>
      <c r="Z138" s="18"/>
      <c r="AA138" s="18"/>
      <c r="AB138" s="48"/>
      <c r="AC138" s="18"/>
      <c r="AD138" s="18"/>
      <c r="AE138" s="48"/>
      <c r="AF138" s="18"/>
      <c r="AG138" s="18"/>
      <c r="AH138" s="48"/>
      <c r="AI138" s="18"/>
      <c r="AJ138" s="18"/>
      <c r="AK138" s="48"/>
      <c r="AL138" s="18"/>
      <c r="AM138" s="48"/>
      <c r="AN138" s="18"/>
      <c r="AO138" s="18"/>
      <c r="AP138" s="48">
        <v>0.50800000000000001</v>
      </c>
      <c r="AQ138" s="18">
        <v>11.43</v>
      </c>
      <c r="AU138"/>
    </row>
    <row r="139" spans="1:47" ht="15" hidden="1" customHeight="1">
      <c r="A139" s="45" t="s">
        <v>2880</v>
      </c>
      <c r="B139" s="25" t="s">
        <v>2881</v>
      </c>
      <c r="C139" s="25" t="s">
        <v>18</v>
      </c>
      <c r="D139" s="25" t="s">
        <v>2092</v>
      </c>
      <c r="E139" s="28" t="s">
        <v>2047</v>
      </c>
      <c r="F139" s="28"/>
      <c r="G139" s="25" t="s">
        <v>2048</v>
      </c>
      <c r="H139" s="25" t="s">
        <v>2053</v>
      </c>
      <c r="I139" s="48">
        <v>0.49</v>
      </c>
      <c r="J139" s="18">
        <v>29.4</v>
      </c>
      <c r="K139" s="48"/>
      <c r="L139" s="18"/>
      <c r="M139" s="18"/>
      <c r="N139" s="48">
        <v>-0.05</v>
      </c>
      <c r="O139" s="18">
        <v>-3</v>
      </c>
      <c r="P139" s="48"/>
      <c r="Q139" s="18"/>
      <c r="R139" s="18"/>
      <c r="S139" s="48">
        <v>-0.01</v>
      </c>
      <c r="T139" s="18">
        <v>-0.6</v>
      </c>
      <c r="U139" s="18">
        <v>0</v>
      </c>
      <c r="V139" s="48">
        <v>-0.35</v>
      </c>
      <c r="W139" s="18">
        <v>-21</v>
      </c>
      <c r="X139" s="18">
        <v>0</v>
      </c>
      <c r="Y139" s="48"/>
      <c r="Z139" s="18"/>
      <c r="AA139" s="18"/>
      <c r="AB139" s="48"/>
      <c r="AC139" s="18"/>
      <c r="AD139" s="18"/>
      <c r="AE139" s="48"/>
      <c r="AF139" s="18"/>
      <c r="AG139" s="18"/>
      <c r="AH139" s="48"/>
      <c r="AI139" s="18"/>
      <c r="AJ139" s="18"/>
      <c r="AK139" s="48"/>
      <c r="AL139" s="18"/>
      <c r="AM139" s="48"/>
      <c r="AN139" s="18"/>
      <c r="AO139" s="18"/>
      <c r="AP139" s="48">
        <v>0.08</v>
      </c>
      <c r="AQ139" s="18">
        <v>4.8</v>
      </c>
      <c r="AU139"/>
    </row>
    <row r="140" spans="1:47" ht="15" customHeight="1">
      <c r="A140" s="45" t="s">
        <v>2882</v>
      </c>
      <c r="B140" s="25" t="s">
        <v>2883</v>
      </c>
      <c r="C140" s="25" t="s">
        <v>18</v>
      </c>
      <c r="D140" s="25" t="s">
        <v>174</v>
      </c>
      <c r="E140" s="28" t="s">
        <v>2047</v>
      </c>
      <c r="F140" s="28"/>
      <c r="G140" s="25" t="s">
        <v>2048</v>
      </c>
      <c r="H140" s="25" t="s">
        <v>2053</v>
      </c>
      <c r="I140" s="48">
        <v>1.04</v>
      </c>
      <c r="J140" s="18">
        <v>39.520000000000003</v>
      </c>
      <c r="K140" s="48"/>
      <c r="L140" s="18"/>
      <c r="M140" s="18"/>
      <c r="N140" s="48"/>
      <c r="O140" s="18"/>
      <c r="P140" s="48"/>
      <c r="Q140" s="18"/>
      <c r="R140" s="18"/>
      <c r="S140" s="48"/>
      <c r="T140" s="18"/>
      <c r="U140" s="18"/>
      <c r="V140" s="48">
        <v>-0.54</v>
      </c>
      <c r="W140" s="18">
        <v>-20.52</v>
      </c>
      <c r="X140" s="18">
        <v>0</v>
      </c>
      <c r="Y140" s="48"/>
      <c r="Z140" s="18"/>
      <c r="AA140" s="18"/>
      <c r="AB140" s="48"/>
      <c r="AC140" s="18"/>
      <c r="AD140" s="18"/>
      <c r="AE140" s="48"/>
      <c r="AF140" s="18"/>
      <c r="AG140" s="18"/>
      <c r="AH140" s="48"/>
      <c r="AI140" s="18"/>
      <c r="AJ140" s="18"/>
      <c r="AK140" s="48"/>
      <c r="AL140" s="18"/>
      <c r="AM140" s="48"/>
      <c r="AN140" s="18"/>
      <c r="AO140" s="18"/>
      <c r="AP140" s="48">
        <v>0.5</v>
      </c>
      <c r="AQ140" s="18">
        <v>19</v>
      </c>
      <c r="AU140"/>
    </row>
    <row r="141" spans="1:47" ht="15" customHeight="1">
      <c r="A141" s="45" t="s">
        <v>2884</v>
      </c>
      <c r="B141" s="25" t="s">
        <v>2885</v>
      </c>
      <c r="C141" s="25" t="s">
        <v>18</v>
      </c>
      <c r="D141" s="25" t="s">
        <v>174</v>
      </c>
      <c r="E141" s="28" t="s">
        <v>2047</v>
      </c>
      <c r="F141" s="28"/>
      <c r="G141" s="25" t="s">
        <v>2048</v>
      </c>
      <c r="H141" s="25" t="s">
        <v>2053</v>
      </c>
      <c r="I141" s="48">
        <v>1</v>
      </c>
      <c r="J141" s="18">
        <v>20.079999999999998</v>
      </c>
      <c r="K141" s="48"/>
      <c r="L141" s="18"/>
      <c r="M141" s="18"/>
      <c r="N141" s="48"/>
      <c r="O141" s="18"/>
      <c r="P141" s="48"/>
      <c r="Q141" s="18"/>
      <c r="R141" s="18"/>
      <c r="S141" s="48"/>
      <c r="T141" s="18"/>
      <c r="U141" s="18"/>
      <c r="V141" s="48">
        <v>-1</v>
      </c>
      <c r="W141" s="18">
        <v>-20.079999999999998</v>
      </c>
      <c r="X141" s="18">
        <v>0</v>
      </c>
      <c r="Y141" s="48"/>
      <c r="Z141" s="18"/>
      <c r="AA141" s="18"/>
      <c r="AB141" s="48"/>
      <c r="AC141" s="18"/>
      <c r="AD141" s="18"/>
      <c r="AE141" s="48"/>
      <c r="AF141" s="18"/>
      <c r="AG141" s="18"/>
      <c r="AH141" s="48"/>
      <c r="AI141" s="18"/>
      <c r="AJ141" s="18"/>
      <c r="AK141" s="48"/>
      <c r="AL141" s="18"/>
      <c r="AM141" s="48"/>
      <c r="AN141" s="18"/>
      <c r="AO141" s="18"/>
      <c r="AP141" s="48">
        <v>0</v>
      </c>
      <c r="AQ141" s="18">
        <v>0</v>
      </c>
      <c r="AU141"/>
    </row>
    <row r="142" spans="1:47" ht="15" hidden="1" customHeight="1">
      <c r="A142" s="45" t="s">
        <v>2886</v>
      </c>
      <c r="B142" s="25" t="s">
        <v>2887</v>
      </c>
      <c r="C142" s="25" t="s">
        <v>18</v>
      </c>
      <c r="D142" s="25" t="s">
        <v>2092</v>
      </c>
      <c r="E142" s="28" t="s">
        <v>2047</v>
      </c>
      <c r="F142" s="28"/>
      <c r="G142" s="25" t="s">
        <v>2048</v>
      </c>
      <c r="H142" s="25" t="s">
        <v>2053</v>
      </c>
      <c r="I142" s="48">
        <v>2</v>
      </c>
      <c r="J142" s="18">
        <v>28</v>
      </c>
      <c r="K142" s="48">
        <v>1</v>
      </c>
      <c r="L142" s="18">
        <v>14</v>
      </c>
      <c r="M142" s="18">
        <v>0.7</v>
      </c>
      <c r="N142" s="48">
        <v>-0.34</v>
      </c>
      <c r="O142" s="18">
        <v>-4.76</v>
      </c>
      <c r="P142" s="48">
        <v>-0.04</v>
      </c>
      <c r="Q142" s="18">
        <v>-0.56000000000000005</v>
      </c>
      <c r="R142" s="18">
        <v>0</v>
      </c>
      <c r="S142" s="48">
        <v>-0.308</v>
      </c>
      <c r="T142" s="18">
        <v>-4.3099999999999996</v>
      </c>
      <c r="U142" s="18">
        <v>0</v>
      </c>
      <c r="V142" s="48">
        <v>-1.4119999999999999</v>
      </c>
      <c r="W142" s="18">
        <v>-19.77</v>
      </c>
      <c r="X142" s="18">
        <v>0</v>
      </c>
      <c r="Y142" s="48"/>
      <c r="Z142" s="18"/>
      <c r="AA142" s="18"/>
      <c r="AB142" s="48"/>
      <c r="AC142" s="18"/>
      <c r="AD142" s="18"/>
      <c r="AE142" s="48"/>
      <c r="AF142" s="18"/>
      <c r="AG142" s="18"/>
      <c r="AH142" s="48"/>
      <c r="AI142" s="18"/>
      <c r="AJ142" s="18"/>
      <c r="AK142" s="48"/>
      <c r="AL142" s="18"/>
      <c r="AM142" s="48"/>
      <c r="AN142" s="18"/>
      <c r="AO142" s="18"/>
      <c r="AP142" s="48">
        <v>0.9</v>
      </c>
      <c r="AQ142" s="18">
        <v>12.6</v>
      </c>
      <c r="AU142"/>
    </row>
    <row r="143" spans="1:47" ht="15" hidden="1" customHeight="1">
      <c r="A143" s="45" t="s">
        <v>2888</v>
      </c>
      <c r="B143" s="25" t="s">
        <v>2889</v>
      </c>
      <c r="C143" s="25" t="s">
        <v>18</v>
      </c>
      <c r="D143" s="25" t="s">
        <v>2092</v>
      </c>
      <c r="E143" s="28" t="s">
        <v>2047</v>
      </c>
      <c r="F143" s="28"/>
      <c r="G143" s="25" t="s">
        <v>2048</v>
      </c>
      <c r="H143" s="25" t="s">
        <v>2053</v>
      </c>
      <c r="I143" s="48">
        <v>0.13800000000000001</v>
      </c>
      <c r="J143" s="18">
        <v>9.3699999999999992</v>
      </c>
      <c r="K143" s="48">
        <v>0.2</v>
      </c>
      <c r="L143" s="18">
        <v>13.6</v>
      </c>
      <c r="M143" s="18">
        <v>0.68</v>
      </c>
      <c r="N143" s="48"/>
      <c r="O143" s="18"/>
      <c r="P143" s="48"/>
      <c r="Q143" s="18"/>
      <c r="R143" s="18"/>
      <c r="S143" s="48"/>
      <c r="T143" s="18"/>
      <c r="U143" s="18"/>
      <c r="V143" s="48">
        <v>-0.28799999999999998</v>
      </c>
      <c r="W143" s="18">
        <v>-19.57</v>
      </c>
      <c r="X143" s="18">
        <v>0</v>
      </c>
      <c r="Y143" s="48"/>
      <c r="Z143" s="18"/>
      <c r="AA143" s="18"/>
      <c r="AB143" s="48"/>
      <c r="AC143" s="18"/>
      <c r="AD143" s="18"/>
      <c r="AE143" s="48"/>
      <c r="AF143" s="18"/>
      <c r="AG143" s="18"/>
      <c r="AH143" s="48"/>
      <c r="AI143" s="18"/>
      <c r="AJ143" s="18"/>
      <c r="AK143" s="48"/>
      <c r="AL143" s="18"/>
      <c r="AM143" s="48"/>
      <c r="AN143" s="18"/>
      <c r="AO143" s="18"/>
      <c r="AP143" s="48">
        <v>0.05</v>
      </c>
      <c r="AQ143" s="18">
        <v>3.4</v>
      </c>
      <c r="AU143"/>
    </row>
    <row r="144" spans="1:47" ht="15" hidden="1" customHeight="1">
      <c r="A144" s="45" t="s">
        <v>2890</v>
      </c>
      <c r="B144" s="25" t="s">
        <v>2891</v>
      </c>
      <c r="C144" s="25" t="s">
        <v>18</v>
      </c>
      <c r="D144" s="25" t="s">
        <v>2092</v>
      </c>
      <c r="E144" s="28" t="s">
        <v>2047</v>
      </c>
      <c r="F144" s="28"/>
      <c r="G144" s="25" t="s">
        <v>2048</v>
      </c>
      <c r="H144" s="25" t="s">
        <v>2053</v>
      </c>
      <c r="I144" s="48">
        <v>0.41599999999999998</v>
      </c>
      <c r="J144" s="18">
        <v>8.11</v>
      </c>
      <c r="K144" s="48">
        <v>3.2</v>
      </c>
      <c r="L144" s="18">
        <v>62.4</v>
      </c>
      <c r="M144" s="18">
        <v>3.14</v>
      </c>
      <c r="N144" s="48">
        <v>-1.4434</v>
      </c>
      <c r="O144" s="18">
        <v>-28.12</v>
      </c>
      <c r="P144" s="48">
        <v>-8.0000000000000002E-3</v>
      </c>
      <c r="Q144" s="18">
        <v>-0.16</v>
      </c>
      <c r="R144" s="18">
        <v>0</v>
      </c>
      <c r="S144" s="48">
        <v>-0.53086846200000004</v>
      </c>
      <c r="T144" s="18">
        <v>-10.37</v>
      </c>
      <c r="U144" s="18">
        <v>0</v>
      </c>
      <c r="V144" s="48">
        <v>-1.001731538</v>
      </c>
      <c r="W144" s="18">
        <v>-19.54</v>
      </c>
      <c r="X144" s="18">
        <v>0</v>
      </c>
      <c r="Y144" s="48"/>
      <c r="Z144" s="18"/>
      <c r="AA144" s="18"/>
      <c r="AB144" s="48"/>
      <c r="AC144" s="18"/>
      <c r="AD144" s="18"/>
      <c r="AE144" s="48"/>
      <c r="AF144" s="18"/>
      <c r="AG144" s="18"/>
      <c r="AH144" s="48"/>
      <c r="AI144" s="18"/>
      <c r="AJ144" s="18"/>
      <c r="AK144" s="48"/>
      <c r="AL144" s="18"/>
      <c r="AM144" s="48"/>
      <c r="AN144" s="18"/>
      <c r="AO144" s="18"/>
      <c r="AP144" s="48">
        <v>0.63200000000000001</v>
      </c>
      <c r="AQ144" s="18">
        <v>12.32</v>
      </c>
      <c r="AU144"/>
    </row>
    <row r="145" spans="1:47" ht="15" hidden="1" customHeight="1">
      <c r="A145" s="45" t="s">
        <v>2892</v>
      </c>
      <c r="B145" s="25" t="s">
        <v>2893</v>
      </c>
      <c r="C145" s="25" t="s">
        <v>18</v>
      </c>
      <c r="D145" s="25" t="s">
        <v>2047</v>
      </c>
      <c r="E145" s="28" t="s">
        <v>2048</v>
      </c>
      <c r="F145" s="28"/>
      <c r="G145" s="25"/>
      <c r="H145" s="25" t="s">
        <v>2053</v>
      </c>
      <c r="I145" s="48">
        <v>0.49299999999999999</v>
      </c>
      <c r="J145" s="18">
        <v>0</v>
      </c>
      <c r="K145" s="48">
        <v>6</v>
      </c>
      <c r="L145" s="18">
        <v>45</v>
      </c>
      <c r="M145" s="18">
        <v>2.25</v>
      </c>
      <c r="N145" s="48">
        <v>-2.0951725250000002</v>
      </c>
      <c r="O145" s="18">
        <v>-12.14</v>
      </c>
      <c r="P145" s="48">
        <v>-4.8000000000000001E-2</v>
      </c>
      <c r="Q145" s="18">
        <v>-0.36</v>
      </c>
      <c r="R145" s="18">
        <v>0</v>
      </c>
      <c r="S145" s="48">
        <v>-0.27061684000000003</v>
      </c>
      <c r="T145" s="18">
        <v>-1.9</v>
      </c>
      <c r="U145" s="18">
        <v>0</v>
      </c>
      <c r="V145" s="48">
        <v>-2.5932106350000002</v>
      </c>
      <c r="W145" s="18">
        <v>-19.45</v>
      </c>
      <c r="X145" s="18">
        <v>0</v>
      </c>
      <c r="Y145" s="48"/>
      <c r="Z145" s="18"/>
      <c r="AA145" s="18"/>
      <c r="AB145" s="48"/>
      <c r="AC145" s="18"/>
      <c r="AD145" s="18"/>
      <c r="AE145" s="48"/>
      <c r="AF145" s="18"/>
      <c r="AG145" s="18"/>
      <c r="AH145" s="48"/>
      <c r="AI145" s="18"/>
      <c r="AJ145" s="18"/>
      <c r="AK145" s="48"/>
      <c r="AL145" s="18"/>
      <c r="AM145" s="48"/>
      <c r="AN145" s="18"/>
      <c r="AO145" s="18"/>
      <c r="AP145" s="48">
        <v>1.486</v>
      </c>
      <c r="AQ145" s="18">
        <v>11.15</v>
      </c>
      <c r="AU145"/>
    </row>
    <row r="146" spans="1:47" ht="15" hidden="1" customHeight="1">
      <c r="A146" s="45" t="s">
        <v>2894</v>
      </c>
      <c r="B146" s="25" t="s">
        <v>2895</v>
      </c>
      <c r="C146" s="25" t="s">
        <v>18</v>
      </c>
      <c r="D146" s="25" t="s">
        <v>2659</v>
      </c>
      <c r="E146" s="28" t="s">
        <v>2047</v>
      </c>
      <c r="F146" s="28"/>
      <c r="G146" s="25" t="s">
        <v>2048</v>
      </c>
      <c r="H146" s="25" t="s">
        <v>2053</v>
      </c>
      <c r="I146" s="48">
        <v>0.65400000000000003</v>
      </c>
      <c r="J146" s="18">
        <v>21.91</v>
      </c>
      <c r="K146" s="48">
        <v>3.2</v>
      </c>
      <c r="L146" s="18">
        <v>89.2</v>
      </c>
      <c r="M146" s="18">
        <v>4.46</v>
      </c>
      <c r="N146" s="48">
        <v>-1.5350989180000001</v>
      </c>
      <c r="O146" s="18">
        <v>-43.47</v>
      </c>
      <c r="P146" s="48">
        <v>-4.2000000000000003E-2</v>
      </c>
      <c r="Q146" s="18">
        <v>-1.25</v>
      </c>
      <c r="R146" s="18">
        <v>0</v>
      </c>
      <c r="S146" s="48">
        <v>-0.405225803</v>
      </c>
      <c r="T146" s="18">
        <v>-10.99</v>
      </c>
      <c r="U146" s="18">
        <v>0</v>
      </c>
      <c r="V146" s="48">
        <v>-0.650675279</v>
      </c>
      <c r="W146" s="18">
        <v>-19.260000000000002</v>
      </c>
      <c r="X146" s="18">
        <v>0</v>
      </c>
      <c r="Y146" s="48"/>
      <c r="Z146" s="18"/>
      <c r="AA146" s="18"/>
      <c r="AB146" s="48"/>
      <c r="AC146" s="18"/>
      <c r="AD146" s="18"/>
      <c r="AE146" s="48"/>
      <c r="AF146" s="18"/>
      <c r="AG146" s="18"/>
      <c r="AH146" s="48"/>
      <c r="AI146" s="18"/>
      <c r="AJ146" s="18"/>
      <c r="AK146" s="48"/>
      <c r="AL146" s="18"/>
      <c r="AM146" s="48"/>
      <c r="AN146" s="18"/>
      <c r="AO146" s="18"/>
      <c r="AP146" s="48">
        <v>1.2210000000000001</v>
      </c>
      <c r="AQ146" s="18">
        <v>36.14</v>
      </c>
      <c r="AU146"/>
    </row>
    <row r="147" spans="1:47" ht="15" customHeight="1">
      <c r="A147" s="45" t="s">
        <v>2896</v>
      </c>
      <c r="B147" s="25" t="s">
        <v>2897</v>
      </c>
      <c r="C147" s="25" t="s">
        <v>18</v>
      </c>
      <c r="D147" s="25" t="s">
        <v>174</v>
      </c>
      <c r="E147" s="28" t="s">
        <v>2047</v>
      </c>
      <c r="F147" s="28"/>
      <c r="G147" s="25" t="s">
        <v>2048</v>
      </c>
      <c r="H147" s="25" t="s">
        <v>2053</v>
      </c>
      <c r="I147" s="48"/>
      <c r="J147" s="18"/>
      <c r="K147" s="48">
        <v>6</v>
      </c>
      <c r="L147" s="18">
        <v>142.86000000000001</v>
      </c>
      <c r="M147" s="18">
        <v>7.14</v>
      </c>
      <c r="N147" s="48"/>
      <c r="O147" s="18"/>
      <c r="P147" s="48"/>
      <c r="Q147" s="18"/>
      <c r="R147" s="18"/>
      <c r="S147" s="48"/>
      <c r="T147" s="18"/>
      <c r="U147" s="18"/>
      <c r="V147" s="48">
        <v>-0.8</v>
      </c>
      <c r="W147" s="18">
        <v>-19.05</v>
      </c>
      <c r="X147" s="18">
        <v>0</v>
      </c>
      <c r="Y147" s="48"/>
      <c r="Z147" s="18"/>
      <c r="AA147" s="18"/>
      <c r="AB147" s="48"/>
      <c r="AC147" s="18"/>
      <c r="AD147" s="18"/>
      <c r="AE147" s="48"/>
      <c r="AF147" s="18"/>
      <c r="AG147" s="18"/>
      <c r="AH147" s="48"/>
      <c r="AI147" s="18"/>
      <c r="AJ147" s="18"/>
      <c r="AK147" s="48"/>
      <c r="AL147" s="18"/>
      <c r="AM147" s="48"/>
      <c r="AN147" s="18"/>
      <c r="AO147" s="18"/>
      <c r="AP147" s="48">
        <v>5.2</v>
      </c>
      <c r="AQ147" s="18">
        <v>123.81</v>
      </c>
      <c r="AU147"/>
    </row>
    <row r="148" spans="1:47" ht="15" hidden="1" customHeight="1">
      <c r="A148" s="45" t="s">
        <v>2898</v>
      </c>
      <c r="B148" s="25" t="s">
        <v>2899</v>
      </c>
      <c r="C148" s="25" t="s">
        <v>18</v>
      </c>
      <c r="D148" s="25" t="s">
        <v>2659</v>
      </c>
      <c r="E148" s="28" t="s">
        <v>2047</v>
      </c>
      <c r="F148" s="28"/>
      <c r="G148" s="25" t="s">
        <v>2048</v>
      </c>
      <c r="H148" s="25" t="s">
        <v>2053</v>
      </c>
      <c r="I148" s="48">
        <v>4</v>
      </c>
      <c r="J148" s="18">
        <v>64.099999999999994</v>
      </c>
      <c r="K148" s="48">
        <v>6</v>
      </c>
      <c r="L148" s="18">
        <v>98.4</v>
      </c>
      <c r="M148" s="18">
        <v>2.4</v>
      </c>
      <c r="N148" s="48">
        <v>-5.46</v>
      </c>
      <c r="O148" s="18">
        <v>-88.43</v>
      </c>
      <c r="P148" s="48"/>
      <c r="Q148" s="18"/>
      <c r="R148" s="18"/>
      <c r="S148" s="48">
        <v>-0.98</v>
      </c>
      <c r="T148" s="18">
        <v>-15.96</v>
      </c>
      <c r="U148" s="18">
        <v>0</v>
      </c>
      <c r="V148" s="48">
        <v>-1.1599999999999999</v>
      </c>
      <c r="W148" s="18">
        <v>-18.940000000000001</v>
      </c>
      <c r="X148" s="18">
        <v>0</v>
      </c>
      <c r="Y148" s="48"/>
      <c r="Z148" s="18"/>
      <c r="AA148" s="18"/>
      <c r="AB148" s="48"/>
      <c r="AC148" s="18"/>
      <c r="AD148" s="18"/>
      <c r="AE148" s="48"/>
      <c r="AF148" s="18"/>
      <c r="AG148" s="18"/>
      <c r="AH148" s="48"/>
      <c r="AI148" s="18"/>
      <c r="AJ148" s="18"/>
      <c r="AK148" s="48"/>
      <c r="AL148" s="18"/>
      <c r="AM148" s="48"/>
      <c r="AN148" s="18"/>
      <c r="AO148" s="18"/>
      <c r="AP148" s="48">
        <v>2.4</v>
      </c>
      <c r="AQ148" s="18">
        <v>39.17</v>
      </c>
      <c r="AU148"/>
    </row>
    <row r="149" spans="1:47" ht="15" customHeight="1">
      <c r="A149" s="45" t="s">
        <v>2900</v>
      </c>
      <c r="B149" s="25" t="s">
        <v>2901</v>
      </c>
      <c r="C149" s="25" t="s">
        <v>18</v>
      </c>
      <c r="D149" s="25" t="s">
        <v>174</v>
      </c>
      <c r="E149" s="28" t="s">
        <v>2047</v>
      </c>
      <c r="F149" s="28"/>
      <c r="G149" s="25" t="s">
        <v>2048</v>
      </c>
      <c r="H149" s="25" t="s">
        <v>2053</v>
      </c>
      <c r="I149" s="48">
        <v>3.1</v>
      </c>
      <c r="J149" s="18">
        <v>204.6</v>
      </c>
      <c r="K149" s="48">
        <v>3</v>
      </c>
      <c r="L149" s="18">
        <v>198</v>
      </c>
      <c r="M149" s="18">
        <v>9.9</v>
      </c>
      <c r="N149" s="48">
        <v>-3.2123076429999999</v>
      </c>
      <c r="O149" s="18">
        <v>-212.02</v>
      </c>
      <c r="P149" s="48">
        <v>-0.11</v>
      </c>
      <c r="Q149" s="18">
        <v>-7.26</v>
      </c>
      <c r="R149" s="18">
        <v>0</v>
      </c>
      <c r="S149" s="48">
        <v>-0.25608974000000001</v>
      </c>
      <c r="T149" s="18">
        <v>-16.89</v>
      </c>
      <c r="U149" s="18">
        <v>0</v>
      </c>
      <c r="V149" s="48">
        <v>-0.281602617</v>
      </c>
      <c r="W149" s="18">
        <v>-18.59</v>
      </c>
      <c r="X149" s="18">
        <v>0</v>
      </c>
      <c r="Y149" s="48"/>
      <c r="Z149" s="18"/>
      <c r="AA149" s="18"/>
      <c r="AB149" s="48"/>
      <c r="AC149" s="18"/>
      <c r="AD149" s="18"/>
      <c r="AE149" s="48"/>
      <c r="AF149" s="18"/>
      <c r="AG149" s="18"/>
      <c r="AH149" s="48"/>
      <c r="AI149" s="18"/>
      <c r="AJ149" s="18"/>
      <c r="AK149" s="48"/>
      <c r="AL149" s="18"/>
      <c r="AM149" s="48"/>
      <c r="AN149" s="18"/>
      <c r="AO149" s="18"/>
      <c r="AP149" s="48">
        <v>2.2400000000000002</v>
      </c>
      <c r="AQ149" s="18">
        <v>147.84</v>
      </c>
      <c r="AU149"/>
    </row>
    <row r="150" spans="1:47" ht="15" hidden="1" customHeight="1">
      <c r="A150" s="45" t="s">
        <v>2604</v>
      </c>
      <c r="B150" s="25" t="s">
        <v>2605</v>
      </c>
      <c r="C150" s="25" t="s">
        <v>18</v>
      </c>
      <c r="D150" s="25" t="s">
        <v>2034</v>
      </c>
      <c r="E150" s="28" t="s">
        <v>2047</v>
      </c>
      <c r="F150" s="28"/>
      <c r="G150" s="25" t="s">
        <v>2048</v>
      </c>
      <c r="H150" s="25" t="s">
        <v>2053</v>
      </c>
      <c r="I150" s="48">
        <v>0</v>
      </c>
      <c r="J150" s="18">
        <v>0</v>
      </c>
      <c r="K150" s="48">
        <v>3</v>
      </c>
      <c r="L150" s="18">
        <v>17.399999999999999</v>
      </c>
      <c r="M150" s="18">
        <v>0.87</v>
      </c>
      <c r="N150" s="48"/>
      <c r="O150" s="18"/>
      <c r="P150" s="48"/>
      <c r="Q150" s="18"/>
      <c r="R150" s="18"/>
      <c r="S150" s="48"/>
      <c r="T150" s="18"/>
      <c r="U150" s="18"/>
      <c r="V150" s="48">
        <v>-3</v>
      </c>
      <c r="W150" s="18">
        <v>-17.399999999999999</v>
      </c>
      <c r="X150" s="18">
        <v>0</v>
      </c>
      <c r="Y150" s="48"/>
      <c r="Z150" s="18"/>
      <c r="AA150" s="18"/>
      <c r="AB150" s="48"/>
      <c r="AC150" s="18"/>
      <c r="AD150" s="18"/>
      <c r="AE150" s="48"/>
      <c r="AF150" s="18"/>
      <c r="AG150" s="18"/>
      <c r="AH150" s="48"/>
      <c r="AI150" s="18"/>
      <c r="AJ150" s="18"/>
      <c r="AK150" s="48"/>
      <c r="AL150" s="18"/>
      <c r="AM150" s="48"/>
      <c r="AN150" s="18"/>
      <c r="AO150" s="18"/>
      <c r="AP150" s="48">
        <v>0</v>
      </c>
      <c r="AQ150" s="18">
        <v>0</v>
      </c>
      <c r="AU150"/>
    </row>
    <row r="151" spans="1:47" ht="15" hidden="1" customHeight="1">
      <c r="A151" s="45" t="s">
        <v>2216</v>
      </c>
      <c r="B151" s="25" t="s">
        <v>2217</v>
      </c>
      <c r="C151" s="25" t="s">
        <v>24</v>
      </c>
      <c r="D151" s="25" t="s">
        <v>2037</v>
      </c>
      <c r="E151" s="28" t="s">
        <v>2041</v>
      </c>
      <c r="F151" s="28"/>
      <c r="G151" s="25" t="s">
        <v>2032</v>
      </c>
      <c r="H151" s="25" t="s">
        <v>2033</v>
      </c>
      <c r="I151" s="48">
        <v>0.4</v>
      </c>
      <c r="J151" s="18">
        <v>4.93</v>
      </c>
      <c r="K151" s="48"/>
      <c r="L151" s="18"/>
      <c r="M151" s="18"/>
      <c r="N151" s="48"/>
      <c r="O151" s="18"/>
      <c r="P151" s="48">
        <v>1</v>
      </c>
      <c r="Q151" s="18">
        <v>12.34</v>
      </c>
      <c r="R151" s="18">
        <v>0</v>
      </c>
      <c r="S151" s="48"/>
      <c r="T151" s="18"/>
      <c r="U151" s="18"/>
      <c r="V151" s="48">
        <v>-1.4</v>
      </c>
      <c r="W151" s="18">
        <v>-17.27</v>
      </c>
      <c r="X151" s="18">
        <v>0</v>
      </c>
      <c r="Y151" s="48"/>
      <c r="Z151" s="18"/>
      <c r="AA151" s="18"/>
      <c r="AB151" s="48"/>
      <c r="AC151" s="18"/>
      <c r="AD151" s="18"/>
      <c r="AE151" s="48"/>
      <c r="AF151" s="18"/>
      <c r="AG151" s="18"/>
      <c r="AH151" s="48"/>
      <c r="AI151" s="18"/>
      <c r="AJ151" s="18"/>
      <c r="AK151" s="48"/>
      <c r="AL151" s="18"/>
      <c r="AM151" s="48"/>
      <c r="AN151" s="18"/>
      <c r="AO151" s="18"/>
      <c r="AP151" s="48">
        <v>0</v>
      </c>
      <c r="AQ151" s="18">
        <v>0</v>
      </c>
      <c r="AU151"/>
    </row>
    <row r="152" spans="1:47" ht="15" hidden="1" customHeight="1">
      <c r="A152" s="45" t="s">
        <v>2560</v>
      </c>
      <c r="B152" s="25" t="s">
        <v>2561</v>
      </c>
      <c r="C152" s="25" t="s">
        <v>24</v>
      </c>
      <c r="D152" s="25" t="s">
        <v>2034</v>
      </c>
      <c r="E152" s="28" t="s">
        <v>2041</v>
      </c>
      <c r="F152" s="28"/>
      <c r="G152" s="25" t="s">
        <v>2032</v>
      </c>
      <c r="H152" s="25" t="s">
        <v>2053</v>
      </c>
      <c r="I152" s="48">
        <v>1.75</v>
      </c>
      <c r="J152" s="18">
        <v>10.5</v>
      </c>
      <c r="K152" s="48">
        <v>1</v>
      </c>
      <c r="L152" s="18">
        <v>6</v>
      </c>
      <c r="M152" s="18">
        <v>0.3</v>
      </c>
      <c r="N152" s="48"/>
      <c r="O152" s="18"/>
      <c r="P152" s="48"/>
      <c r="Q152" s="18"/>
      <c r="R152" s="18"/>
      <c r="S152" s="48"/>
      <c r="T152" s="18"/>
      <c r="U152" s="18"/>
      <c r="V152" s="48">
        <v>-2.75</v>
      </c>
      <c r="W152" s="18">
        <v>-16.5</v>
      </c>
      <c r="X152" s="18">
        <v>0</v>
      </c>
      <c r="Y152" s="48"/>
      <c r="Z152" s="18"/>
      <c r="AA152" s="18"/>
      <c r="AB152" s="48"/>
      <c r="AC152" s="18"/>
      <c r="AD152" s="18"/>
      <c r="AE152" s="48"/>
      <c r="AF152" s="18"/>
      <c r="AG152" s="18"/>
      <c r="AH152" s="48"/>
      <c r="AI152" s="18"/>
      <c r="AJ152" s="18"/>
      <c r="AK152" s="48"/>
      <c r="AL152" s="18"/>
      <c r="AM152" s="48"/>
      <c r="AN152" s="18"/>
      <c r="AO152" s="18"/>
      <c r="AP152" s="48">
        <v>0</v>
      </c>
      <c r="AQ152" s="18">
        <v>0</v>
      </c>
      <c r="AU152"/>
    </row>
    <row r="153" spans="1:47" ht="15" customHeight="1">
      <c r="A153" s="45" t="s">
        <v>2902</v>
      </c>
      <c r="B153" s="25" t="s">
        <v>2903</v>
      </c>
      <c r="C153" s="25" t="s">
        <v>18</v>
      </c>
      <c r="D153" s="25" t="s">
        <v>174</v>
      </c>
      <c r="E153" s="28" t="s">
        <v>2047</v>
      </c>
      <c r="F153" s="28"/>
      <c r="G153" s="25" t="s">
        <v>2048</v>
      </c>
      <c r="H153" s="25" t="s">
        <v>2033</v>
      </c>
      <c r="I153" s="48">
        <v>3</v>
      </c>
      <c r="J153" s="18">
        <v>45.6</v>
      </c>
      <c r="K153" s="48"/>
      <c r="L153" s="18"/>
      <c r="M153" s="18"/>
      <c r="N153" s="48"/>
      <c r="O153" s="18"/>
      <c r="P153" s="48"/>
      <c r="Q153" s="18"/>
      <c r="R153" s="18"/>
      <c r="S153" s="48">
        <v>-2</v>
      </c>
      <c r="T153" s="18">
        <v>-30.4</v>
      </c>
      <c r="U153" s="18">
        <v>0</v>
      </c>
      <c r="V153" s="48">
        <v>-1</v>
      </c>
      <c r="W153" s="18">
        <v>-15.2</v>
      </c>
      <c r="X153" s="18">
        <v>0</v>
      </c>
      <c r="Y153" s="48"/>
      <c r="Z153" s="18"/>
      <c r="AA153" s="18"/>
      <c r="AB153" s="48"/>
      <c r="AC153" s="18"/>
      <c r="AD153" s="18"/>
      <c r="AE153" s="48"/>
      <c r="AF153" s="18"/>
      <c r="AG153" s="18"/>
      <c r="AH153" s="48"/>
      <c r="AI153" s="18"/>
      <c r="AJ153" s="18"/>
      <c r="AK153" s="48"/>
      <c r="AL153" s="18"/>
      <c r="AM153" s="48"/>
      <c r="AN153" s="18"/>
      <c r="AO153" s="18"/>
      <c r="AP153" s="48">
        <v>0</v>
      </c>
      <c r="AQ153" s="18">
        <v>0</v>
      </c>
      <c r="AU153"/>
    </row>
    <row r="154" spans="1:47" ht="15" hidden="1" customHeight="1">
      <c r="A154" s="45" t="s">
        <v>2904</v>
      </c>
      <c r="B154" s="25" t="s">
        <v>2905</v>
      </c>
      <c r="C154" s="25" t="s">
        <v>18</v>
      </c>
      <c r="D154" s="25" t="s">
        <v>2092</v>
      </c>
      <c r="E154" s="28" t="s">
        <v>2047</v>
      </c>
      <c r="F154" s="28"/>
      <c r="G154" s="25" t="s">
        <v>2048</v>
      </c>
      <c r="H154" s="25" t="s">
        <v>2053</v>
      </c>
      <c r="I154" s="48">
        <v>0</v>
      </c>
      <c r="J154" s="18">
        <v>0</v>
      </c>
      <c r="K154" s="48">
        <v>17.600000000000001</v>
      </c>
      <c r="L154" s="18">
        <v>73.92</v>
      </c>
      <c r="M154" s="18">
        <v>3.69</v>
      </c>
      <c r="N154" s="48">
        <v>-6.787931027</v>
      </c>
      <c r="O154" s="18">
        <v>-28.49</v>
      </c>
      <c r="P154" s="48"/>
      <c r="Q154" s="18"/>
      <c r="R154" s="18"/>
      <c r="S154" s="48">
        <v>-1.786950992</v>
      </c>
      <c r="T154" s="18">
        <v>-7.53</v>
      </c>
      <c r="U154" s="18">
        <v>0</v>
      </c>
      <c r="V154" s="48">
        <v>-3.6181179810000001</v>
      </c>
      <c r="W154" s="18">
        <v>-15.19</v>
      </c>
      <c r="X154" s="18">
        <v>0</v>
      </c>
      <c r="Y154" s="48"/>
      <c r="Z154" s="18"/>
      <c r="AA154" s="18"/>
      <c r="AB154" s="48"/>
      <c r="AC154" s="18"/>
      <c r="AD154" s="18"/>
      <c r="AE154" s="48"/>
      <c r="AF154" s="18"/>
      <c r="AG154" s="18"/>
      <c r="AH154" s="48"/>
      <c r="AI154" s="18"/>
      <c r="AJ154" s="18"/>
      <c r="AK154" s="48"/>
      <c r="AL154" s="18"/>
      <c r="AM154" s="48"/>
      <c r="AN154" s="18"/>
      <c r="AO154" s="18"/>
      <c r="AP154" s="48">
        <v>5.407</v>
      </c>
      <c r="AQ154" s="18">
        <v>22.71</v>
      </c>
      <c r="AU154"/>
    </row>
    <row r="155" spans="1:47" ht="15" hidden="1" customHeight="1">
      <c r="A155" s="45" t="s">
        <v>2906</v>
      </c>
      <c r="B155" s="25" t="s">
        <v>2907</v>
      </c>
      <c r="C155" s="25" t="s">
        <v>18</v>
      </c>
      <c r="D155" s="25" t="s">
        <v>2092</v>
      </c>
      <c r="E155" s="28" t="s">
        <v>2047</v>
      </c>
      <c r="F155" s="28"/>
      <c r="G155" s="25" t="s">
        <v>2048</v>
      </c>
      <c r="H155" s="25" t="s">
        <v>2053</v>
      </c>
      <c r="I155" s="48">
        <v>1.6</v>
      </c>
      <c r="J155" s="18">
        <v>4.16</v>
      </c>
      <c r="K155" s="48">
        <v>15.8</v>
      </c>
      <c r="L155" s="18">
        <v>41.08</v>
      </c>
      <c r="M155" s="18">
        <v>2.06</v>
      </c>
      <c r="N155" s="48">
        <v>-4.4000000000000004</v>
      </c>
      <c r="O155" s="18">
        <v>-11.44</v>
      </c>
      <c r="P155" s="48"/>
      <c r="Q155" s="18"/>
      <c r="R155" s="18"/>
      <c r="S155" s="48">
        <v>-5.181</v>
      </c>
      <c r="T155" s="18">
        <v>-13.47</v>
      </c>
      <c r="U155" s="18">
        <v>0</v>
      </c>
      <c r="V155" s="48">
        <v>-5.4189999999999996</v>
      </c>
      <c r="W155" s="18">
        <v>-14.09</v>
      </c>
      <c r="X155" s="18">
        <v>0</v>
      </c>
      <c r="Y155" s="48"/>
      <c r="Z155" s="18"/>
      <c r="AA155" s="18"/>
      <c r="AB155" s="48"/>
      <c r="AC155" s="18"/>
      <c r="AD155" s="18"/>
      <c r="AE155" s="48"/>
      <c r="AF155" s="18"/>
      <c r="AG155" s="18"/>
      <c r="AH155" s="48"/>
      <c r="AI155" s="18"/>
      <c r="AJ155" s="18"/>
      <c r="AK155" s="48"/>
      <c r="AL155" s="18"/>
      <c r="AM155" s="48"/>
      <c r="AN155" s="18"/>
      <c r="AO155" s="18"/>
      <c r="AP155" s="48">
        <v>2.4</v>
      </c>
      <c r="AQ155" s="18">
        <v>6.24</v>
      </c>
      <c r="AU155"/>
    </row>
    <row r="156" spans="1:47" ht="15" hidden="1" customHeight="1">
      <c r="A156" s="45" t="s">
        <v>2114</v>
      </c>
      <c r="B156" s="25" t="s">
        <v>2115</v>
      </c>
      <c r="C156" s="25" t="s">
        <v>24</v>
      </c>
      <c r="D156" s="25" t="s">
        <v>2037</v>
      </c>
      <c r="E156" s="28" t="s">
        <v>2041</v>
      </c>
      <c r="F156" s="28"/>
      <c r="G156" s="25" t="s">
        <v>2032</v>
      </c>
      <c r="H156" s="25" t="s">
        <v>2033</v>
      </c>
      <c r="I156" s="48">
        <v>1.4</v>
      </c>
      <c r="J156" s="18">
        <v>13.32</v>
      </c>
      <c r="K156" s="48"/>
      <c r="L156" s="18"/>
      <c r="M156" s="18"/>
      <c r="N156" s="48"/>
      <c r="O156" s="18"/>
      <c r="P156" s="48"/>
      <c r="Q156" s="18"/>
      <c r="R156" s="18"/>
      <c r="S156" s="48"/>
      <c r="T156" s="18"/>
      <c r="U156" s="18"/>
      <c r="V156" s="48">
        <v>-1.4</v>
      </c>
      <c r="W156" s="18">
        <v>-13.32</v>
      </c>
      <c r="X156" s="18">
        <v>0</v>
      </c>
      <c r="Y156" s="48"/>
      <c r="Z156" s="18"/>
      <c r="AA156" s="18"/>
      <c r="AB156" s="48"/>
      <c r="AC156" s="18"/>
      <c r="AD156" s="18"/>
      <c r="AE156" s="48"/>
      <c r="AF156" s="18"/>
      <c r="AG156" s="18"/>
      <c r="AH156" s="48"/>
      <c r="AI156" s="18"/>
      <c r="AJ156" s="18"/>
      <c r="AK156" s="48"/>
      <c r="AL156" s="18"/>
      <c r="AM156" s="48"/>
      <c r="AN156" s="18"/>
      <c r="AO156" s="18"/>
      <c r="AP156" s="48">
        <v>0</v>
      </c>
      <c r="AQ156" s="18">
        <v>0</v>
      </c>
      <c r="AU156"/>
    </row>
    <row r="157" spans="1:47" ht="15" hidden="1" customHeight="1">
      <c r="A157" s="45" t="s">
        <v>2908</v>
      </c>
      <c r="B157" s="25" t="s">
        <v>2909</v>
      </c>
      <c r="C157" s="25" t="s">
        <v>18</v>
      </c>
      <c r="D157" s="25" t="s">
        <v>2092</v>
      </c>
      <c r="E157" s="28" t="s">
        <v>2047</v>
      </c>
      <c r="F157" s="28"/>
      <c r="G157" s="25" t="s">
        <v>2048</v>
      </c>
      <c r="H157" s="25" t="s">
        <v>2053</v>
      </c>
      <c r="I157" s="48">
        <v>1.8</v>
      </c>
      <c r="J157" s="18">
        <v>78</v>
      </c>
      <c r="K157" s="48">
        <v>0.9</v>
      </c>
      <c r="L157" s="18">
        <v>39</v>
      </c>
      <c r="M157" s="18">
        <v>1.95</v>
      </c>
      <c r="N157" s="48">
        <v>-0.96</v>
      </c>
      <c r="O157" s="18">
        <v>-41.6</v>
      </c>
      <c r="P157" s="48">
        <v>-0.15</v>
      </c>
      <c r="Q157" s="18">
        <v>-6.5</v>
      </c>
      <c r="R157" s="18">
        <v>0</v>
      </c>
      <c r="S157" s="48">
        <v>-0.69</v>
      </c>
      <c r="T157" s="18">
        <v>-29.9</v>
      </c>
      <c r="U157" s="18">
        <v>0</v>
      </c>
      <c r="V157" s="48">
        <v>-0.3</v>
      </c>
      <c r="W157" s="18">
        <v>-13</v>
      </c>
      <c r="X157" s="18">
        <v>0</v>
      </c>
      <c r="Y157" s="48"/>
      <c r="Z157" s="18"/>
      <c r="AA157" s="18"/>
      <c r="AB157" s="48"/>
      <c r="AC157" s="18"/>
      <c r="AD157" s="18"/>
      <c r="AE157" s="48"/>
      <c r="AF157" s="18"/>
      <c r="AG157" s="18"/>
      <c r="AH157" s="48"/>
      <c r="AI157" s="18"/>
      <c r="AJ157" s="18"/>
      <c r="AK157" s="48"/>
      <c r="AL157" s="18"/>
      <c r="AM157" s="48"/>
      <c r="AN157" s="18"/>
      <c r="AO157" s="18"/>
      <c r="AP157" s="48">
        <v>0.6</v>
      </c>
      <c r="AQ157" s="18">
        <v>26</v>
      </c>
      <c r="AU157"/>
    </row>
    <row r="158" spans="1:47" ht="15" hidden="1" customHeight="1">
      <c r="A158" s="45" t="s">
        <v>2910</v>
      </c>
      <c r="B158" s="25" t="s">
        <v>2911</v>
      </c>
      <c r="C158" s="25" t="s">
        <v>18</v>
      </c>
      <c r="D158" s="25" t="s">
        <v>2092</v>
      </c>
      <c r="E158" s="28" t="s">
        <v>2047</v>
      </c>
      <c r="F158" s="28"/>
      <c r="G158" s="25" t="s">
        <v>2048</v>
      </c>
      <c r="H158" s="25" t="s">
        <v>2053</v>
      </c>
      <c r="I158" s="48">
        <v>0.18</v>
      </c>
      <c r="J158" s="18">
        <v>12.6</v>
      </c>
      <c r="K158" s="48"/>
      <c r="L158" s="18"/>
      <c r="M158" s="18"/>
      <c r="N158" s="48"/>
      <c r="O158" s="18"/>
      <c r="P158" s="48"/>
      <c r="Q158" s="18"/>
      <c r="R158" s="18"/>
      <c r="S158" s="48"/>
      <c r="T158" s="18"/>
      <c r="U158" s="18"/>
      <c r="V158" s="48">
        <v>-0.18</v>
      </c>
      <c r="W158" s="18">
        <v>-12.6</v>
      </c>
      <c r="X158" s="18">
        <v>0</v>
      </c>
      <c r="Y158" s="48"/>
      <c r="Z158" s="18"/>
      <c r="AA158" s="18"/>
      <c r="AB158" s="48"/>
      <c r="AC158" s="18"/>
      <c r="AD158" s="18"/>
      <c r="AE158" s="48"/>
      <c r="AF158" s="18"/>
      <c r="AG158" s="18"/>
      <c r="AH158" s="48"/>
      <c r="AI158" s="18"/>
      <c r="AJ158" s="18"/>
      <c r="AK158" s="48"/>
      <c r="AL158" s="18"/>
      <c r="AM158" s="48"/>
      <c r="AN158" s="18"/>
      <c r="AO158" s="18"/>
      <c r="AP158" s="48">
        <v>0</v>
      </c>
      <c r="AQ158" s="18">
        <v>0</v>
      </c>
      <c r="AU158"/>
    </row>
    <row r="159" spans="1:47" ht="15" customHeight="1">
      <c r="A159" s="45" t="s">
        <v>2912</v>
      </c>
      <c r="B159" s="25" t="s">
        <v>2913</v>
      </c>
      <c r="C159" s="25" t="s">
        <v>18</v>
      </c>
      <c r="D159" s="25" t="s">
        <v>174</v>
      </c>
      <c r="E159" s="28" t="s">
        <v>2047</v>
      </c>
      <c r="F159" s="28"/>
      <c r="G159" s="25" t="s">
        <v>2048</v>
      </c>
      <c r="H159" s="25" t="s">
        <v>2033</v>
      </c>
      <c r="I159" s="48">
        <v>2</v>
      </c>
      <c r="J159" s="18">
        <v>12.52</v>
      </c>
      <c r="K159" s="48"/>
      <c r="L159" s="18"/>
      <c r="M159" s="18"/>
      <c r="N159" s="48"/>
      <c r="O159" s="18"/>
      <c r="P159" s="48"/>
      <c r="Q159" s="18"/>
      <c r="R159" s="18"/>
      <c r="S159" s="48"/>
      <c r="T159" s="18"/>
      <c r="U159" s="18"/>
      <c r="V159" s="48">
        <v>-2</v>
      </c>
      <c r="W159" s="18">
        <v>-12.52</v>
      </c>
      <c r="X159" s="18">
        <v>0</v>
      </c>
      <c r="Y159" s="48"/>
      <c r="Z159" s="18"/>
      <c r="AA159" s="18"/>
      <c r="AB159" s="48"/>
      <c r="AC159" s="18"/>
      <c r="AD159" s="18"/>
      <c r="AE159" s="48"/>
      <c r="AF159" s="18"/>
      <c r="AG159" s="18"/>
      <c r="AH159" s="48"/>
      <c r="AI159" s="18"/>
      <c r="AJ159" s="18"/>
      <c r="AK159" s="48"/>
      <c r="AL159" s="18"/>
      <c r="AM159" s="48"/>
      <c r="AN159" s="18"/>
      <c r="AO159" s="18"/>
      <c r="AP159" s="48">
        <v>0</v>
      </c>
      <c r="AQ159" s="18">
        <v>0</v>
      </c>
      <c r="AU159"/>
    </row>
    <row r="160" spans="1:47" ht="15" hidden="1" customHeight="1">
      <c r="A160" s="45" t="s">
        <v>2914</v>
      </c>
      <c r="B160" s="25" t="s">
        <v>2915</v>
      </c>
      <c r="C160" s="25" t="s">
        <v>18</v>
      </c>
      <c r="D160" s="25" t="s">
        <v>2034</v>
      </c>
      <c r="E160" s="28" t="s">
        <v>2047</v>
      </c>
      <c r="F160" s="28"/>
      <c r="G160" s="25" t="s">
        <v>2048</v>
      </c>
      <c r="H160" s="25" t="s">
        <v>2053</v>
      </c>
      <c r="I160" s="48">
        <v>0.7</v>
      </c>
      <c r="J160" s="18">
        <v>8.4</v>
      </c>
      <c r="K160" s="48">
        <v>2</v>
      </c>
      <c r="L160" s="18">
        <v>24</v>
      </c>
      <c r="M160" s="18">
        <v>1.2</v>
      </c>
      <c r="N160" s="48">
        <v>-0.6</v>
      </c>
      <c r="O160" s="18">
        <v>-7.2</v>
      </c>
      <c r="P160" s="48"/>
      <c r="Q160" s="18"/>
      <c r="R160" s="18"/>
      <c r="S160" s="48">
        <v>-0.1</v>
      </c>
      <c r="T160" s="18">
        <v>-1.2</v>
      </c>
      <c r="U160" s="18">
        <v>0</v>
      </c>
      <c r="V160" s="48">
        <v>-1</v>
      </c>
      <c r="W160" s="18">
        <v>-12</v>
      </c>
      <c r="X160" s="18">
        <v>0</v>
      </c>
      <c r="Y160" s="48"/>
      <c r="Z160" s="18"/>
      <c r="AA160" s="18"/>
      <c r="AB160" s="48"/>
      <c r="AC160" s="18"/>
      <c r="AD160" s="18"/>
      <c r="AE160" s="48"/>
      <c r="AF160" s="18"/>
      <c r="AG160" s="18"/>
      <c r="AH160" s="48"/>
      <c r="AI160" s="18"/>
      <c r="AJ160" s="18"/>
      <c r="AK160" s="48"/>
      <c r="AL160" s="18"/>
      <c r="AM160" s="48"/>
      <c r="AN160" s="18"/>
      <c r="AO160" s="18"/>
      <c r="AP160" s="48">
        <v>1</v>
      </c>
      <c r="AQ160" s="18">
        <v>12</v>
      </c>
      <c r="AU160"/>
    </row>
    <row r="161" spans="1:47" ht="15" hidden="1" customHeight="1">
      <c r="A161" s="45" t="s">
        <v>2142</v>
      </c>
      <c r="B161" s="25" t="s">
        <v>2143</v>
      </c>
      <c r="C161" s="25" t="s">
        <v>18</v>
      </c>
      <c r="D161" s="25" t="s">
        <v>2034</v>
      </c>
      <c r="E161" s="28" t="s">
        <v>2047</v>
      </c>
      <c r="F161" s="28"/>
      <c r="G161" s="25" t="s">
        <v>2048</v>
      </c>
      <c r="H161" s="25" t="s">
        <v>2053</v>
      </c>
      <c r="I161" s="48">
        <v>0</v>
      </c>
      <c r="J161" s="18">
        <v>0</v>
      </c>
      <c r="K161" s="48">
        <v>16.3</v>
      </c>
      <c r="L161" s="18">
        <v>97.03</v>
      </c>
      <c r="M161" s="18">
        <v>4.8499999999999996</v>
      </c>
      <c r="N161" s="48">
        <v>-8.4</v>
      </c>
      <c r="O161" s="18">
        <v>-50.01</v>
      </c>
      <c r="P161" s="48"/>
      <c r="Q161" s="18"/>
      <c r="R161" s="18"/>
      <c r="S161" s="48">
        <v>-2.2000000000000002</v>
      </c>
      <c r="T161" s="18">
        <v>-13.09</v>
      </c>
      <c r="U161" s="18">
        <v>0</v>
      </c>
      <c r="V161" s="48">
        <v>-2</v>
      </c>
      <c r="W161" s="18">
        <v>-11.9</v>
      </c>
      <c r="X161" s="18">
        <v>0</v>
      </c>
      <c r="Y161" s="48"/>
      <c r="Z161" s="18"/>
      <c r="AA161" s="18"/>
      <c r="AB161" s="48"/>
      <c r="AC161" s="18"/>
      <c r="AD161" s="18"/>
      <c r="AE161" s="48"/>
      <c r="AF161" s="18"/>
      <c r="AG161" s="18"/>
      <c r="AH161" s="48"/>
      <c r="AI161" s="18"/>
      <c r="AJ161" s="18"/>
      <c r="AK161" s="48"/>
      <c r="AL161" s="18"/>
      <c r="AM161" s="48"/>
      <c r="AN161" s="18"/>
      <c r="AO161" s="18"/>
      <c r="AP161" s="48">
        <v>3.7</v>
      </c>
      <c r="AQ161" s="18">
        <v>22.03</v>
      </c>
      <c r="AU161"/>
    </row>
    <row r="162" spans="1:47" ht="15" customHeight="1">
      <c r="A162" s="45" t="s">
        <v>2916</v>
      </c>
      <c r="B162" s="25" t="s">
        <v>2917</v>
      </c>
      <c r="C162" s="25" t="s">
        <v>18</v>
      </c>
      <c r="D162" s="25" t="s">
        <v>174</v>
      </c>
      <c r="E162" s="28" t="s">
        <v>2047</v>
      </c>
      <c r="F162" s="28"/>
      <c r="G162" s="25" t="s">
        <v>2048</v>
      </c>
      <c r="H162" s="25" t="s">
        <v>2053</v>
      </c>
      <c r="I162" s="48">
        <v>2.68</v>
      </c>
      <c r="J162" s="18">
        <v>29.48</v>
      </c>
      <c r="K162" s="48"/>
      <c r="L162" s="18"/>
      <c r="M162" s="18"/>
      <c r="N162" s="48"/>
      <c r="O162" s="18"/>
      <c r="P162" s="48"/>
      <c r="Q162" s="18"/>
      <c r="R162" s="18"/>
      <c r="S162" s="48">
        <v>-0.01</v>
      </c>
      <c r="T162" s="18">
        <v>-0.11</v>
      </c>
      <c r="U162" s="18">
        <v>0</v>
      </c>
      <c r="V162" s="48">
        <v>-1.03</v>
      </c>
      <c r="W162" s="18">
        <v>-11.33</v>
      </c>
      <c r="X162" s="18">
        <v>0</v>
      </c>
      <c r="Y162" s="48"/>
      <c r="Z162" s="18"/>
      <c r="AA162" s="18"/>
      <c r="AB162" s="48"/>
      <c r="AC162" s="18"/>
      <c r="AD162" s="18"/>
      <c r="AE162" s="48"/>
      <c r="AF162" s="18"/>
      <c r="AG162" s="18"/>
      <c r="AH162" s="48"/>
      <c r="AI162" s="18"/>
      <c r="AJ162" s="18"/>
      <c r="AK162" s="48"/>
      <c r="AL162" s="18"/>
      <c r="AM162" s="48"/>
      <c r="AN162" s="18"/>
      <c r="AO162" s="18"/>
      <c r="AP162" s="48">
        <v>1.64</v>
      </c>
      <c r="AQ162" s="18">
        <v>18.04</v>
      </c>
      <c r="AU162"/>
    </row>
    <row r="163" spans="1:47" ht="15" customHeight="1">
      <c r="A163" s="45" t="s">
        <v>2918</v>
      </c>
      <c r="B163" s="25" t="s">
        <v>2919</v>
      </c>
      <c r="C163" s="25" t="s">
        <v>18</v>
      </c>
      <c r="D163" s="25" t="s">
        <v>174</v>
      </c>
      <c r="E163" s="28" t="s">
        <v>2047</v>
      </c>
      <c r="F163" s="28"/>
      <c r="G163" s="25" t="s">
        <v>2048</v>
      </c>
      <c r="H163" s="25" t="s">
        <v>2053</v>
      </c>
      <c r="I163" s="48">
        <v>0.1</v>
      </c>
      <c r="J163" s="18">
        <v>1.32</v>
      </c>
      <c r="K163" s="48">
        <v>1</v>
      </c>
      <c r="L163" s="18">
        <v>13.5</v>
      </c>
      <c r="M163" s="18">
        <v>0.68</v>
      </c>
      <c r="N163" s="48">
        <v>-0.16125</v>
      </c>
      <c r="O163" s="18">
        <v>-2.15</v>
      </c>
      <c r="P163" s="48"/>
      <c r="Q163" s="18"/>
      <c r="R163" s="18"/>
      <c r="S163" s="48">
        <v>-7.1165000000000006E-2</v>
      </c>
      <c r="T163" s="18">
        <v>-0.96</v>
      </c>
      <c r="U163" s="18">
        <v>0</v>
      </c>
      <c r="V163" s="48">
        <v>-0.67758499999999999</v>
      </c>
      <c r="W163" s="18">
        <v>-9.14</v>
      </c>
      <c r="X163" s="18">
        <v>0</v>
      </c>
      <c r="Y163" s="48"/>
      <c r="Z163" s="18"/>
      <c r="AA163" s="18"/>
      <c r="AB163" s="48"/>
      <c r="AC163" s="18"/>
      <c r="AD163" s="18"/>
      <c r="AE163" s="48"/>
      <c r="AF163" s="18"/>
      <c r="AG163" s="18"/>
      <c r="AH163" s="48"/>
      <c r="AI163" s="18"/>
      <c r="AJ163" s="18"/>
      <c r="AK163" s="48"/>
      <c r="AL163" s="18"/>
      <c r="AM163" s="48"/>
      <c r="AN163" s="18"/>
      <c r="AO163" s="18"/>
      <c r="AP163" s="48">
        <v>0.19</v>
      </c>
      <c r="AQ163" s="18">
        <v>2.57</v>
      </c>
      <c r="AU163"/>
    </row>
    <row r="164" spans="1:47" ht="15" hidden="1" customHeight="1">
      <c r="A164" s="45" t="s">
        <v>2920</v>
      </c>
      <c r="B164" s="25" t="s">
        <v>2921</v>
      </c>
      <c r="C164" s="25" t="s">
        <v>18</v>
      </c>
      <c r="D164" s="25" t="s">
        <v>2092</v>
      </c>
      <c r="E164" s="28" t="s">
        <v>2047</v>
      </c>
      <c r="F164" s="28"/>
      <c r="G164" s="25" t="s">
        <v>2048</v>
      </c>
      <c r="H164" s="25" t="s">
        <v>2053</v>
      </c>
      <c r="I164" s="48">
        <v>0</v>
      </c>
      <c r="J164" s="18">
        <v>0</v>
      </c>
      <c r="K164" s="48">
        <v>1</v>
      </c>
      <c r="L164" s="18">
        <v>10.5</v>
      </c>
      <c r="M164" s="18">
        <v>0.53</v>
      </c>
      <c r="N164" s="48"/>
      <c r="O164" s="18"/>
      <c r="P164" s="48"/>
      <c r="Q164" s="18"/>
      <c r="R164" s="18"/>
      <c r="S164" s="48">
        <v>-0.2</v>
      </c>
      <c r="T164" s="18">
        <v>-2.1</v>
      </c>
      <c r="U164" s="18">
        <v>0</v>
      </c>
      <c r="V164" s="48">
        <v>-0.8</v>
      </c>
      <c r="W164" s="18">
        <v>-8.4</v>
      </c>
      <c r="X164" s="18">
        <v>0</v>
      </c>
      <c r="Y164" s="48"/>
      <c r="Z164" s="18"/>
      <c r="AA164" s="18"/>
      <c r="AB164" s="48"/>
      <c r="AC164" s="18"/>
      <c r="AD164" s="18"/>
      <c r="AE164" s="48"/>
      <c r="AF164" s="18"/>
      <c r="AG164" s="18"/>
      <c r="AH164" s="48"/>
      <c r="AI164" s="18"/>
      <c r="AJ164" s="18"/>
      <c r="AK164" s="48"/>
      <c r="AL164" s="18"/>
      <c r="AM164" s="48"/>
      <c r="AN164" s="18"/>
      <c r="AO164" s="18"/>
      <c r="AP164" s="48">
        <v>0</v>
      </c>
      <c r="AQ164" s="18">
        <v>0</v>
      </c>
      <c r="AU164"/>
    </row>
    <row r="165" spans="1:47" ht="15" hidden="1" customHeight="1">
      <c r="A165" s="45" t="s">
        <v>2922</v>
      </c>
      <c r="B165" s="25" t="s">
        <v>2923</v>
      </c>
      <c r="C165" s="25" t="s">
        <v>24</v>
      </c>
      <c r="D165" s="25" t="s">
        <v>2034</v>
      </c>
      <c r="E165" s="28" t="s">
        <v>2041</v>
      </c>
      <c r="F165" s="28"/>
      <c r="G165" s="25" t="s">
        <v>2032</v>
      </c>
      <c r="H165" s="25" t="s">
        <v>2053</v>
      </c>
      <c r="I165" s="48">
        <v>0.3</v>
      </c>
      <c r="J165" s="18">
        <v>9.9</v>
      </c>
      <c r="K165" s="48"/>
      <c r="L165" s="18"/>
      <c r="M165" s="18"/>
      <c r="N165" s="48"/>
      <c r="O165" s="18"/>
      <c r="P165" s="48"/>
      <c r="Q165" s="18"/>
      <c r="R165" s="18"/>
      <c r="S165" s="48">
        <v>-0.05</v>
      </c>
      <c r="T165" s="18">
        <v>-1.65</v>
      </c>
      <c r="U165" s="18">
        <v>0</v>
      </c>
      <c r="V165" s="48">
        <v>-0.25</v>
      </c>
      <c r="W165" s="18">
        <v>-8.25</v>
      </c>
      <c r="X165" s="18">
        <v>0</v>
      </c>
      <c r="Y165" s="48"/>
      <c r="Z165" s="18"/>
      <c r="AA165" s="18"/>
      <c r="AB165" s="48"/>
      <c r="AC165" s="18"/>
      <c r="AD165" s="18"/>
      <c r="AE165" s="48"/>
      <c r="AF165" s="18"/>
      <c r="AG165" s="18"/>
      <c r="AH165" s="48"/>
      <c r="AI165" s="18"/>
      <c r="AJ165" s="18"/>
      <c r="AK165" s="48"/>
      <c r="AL165" s="18"/>
      <c r="AM165" s="48"/>
      <c r="AN165" s="18"/>
      <c r="AO165" s="18"/>
      <c r="AP165" s="48">
        <v>0</v>
      </c>
      <c r="AQ165" s="18">
        <v>0</v>
      </c>
      <c r="AU165"/>
    </row>
    <row r="166" spans="1:47" ht="15" hidden="1" customHeight="1">
      <c r="A166" s="45" t="s">
        <v>2586</v>
      </c>
      <c r="B166" s="25" t="s">
        <v>2587</v>
      </c>
      <c r="C166" s="25" t="s">
        <v>24</v>
      </c>
      <c r="D166" s="25" t="s">
        <v>2052</v>
      </c>
      <c r="E166" s="28" t="s">
        <v>2041</v>
      </c>
      <c r="F166" s="28"/>
      <c r="G166" s="25" t="s">
        <v>2032</v>
      </c>
      <c r="H166" s="25" t="s">
        <v>2033</v>
      </c>
      <c r="I166" s="48">
        <v>0</v>
      </c>
      <c r="J166" s="18">
        <v>0</v>
      </c>
      <c r="K166" s="48"/>
      <c r="L166" s="18"/>
      <c r="M166" s="18"/>
      <c r="N166" s="48"/>
      <c r="O166" s="18"/>
      <c r="P166" s="48">
        <v>0.15</v>
      </c>
      <c r="Q166" s="18">
        <v>7.65</v>
      </c>
      <c r="R166" s="18">
        <v>0</v>
      </c>
      <c r="S166" s="48"/>
      <c r="T166" s="18"/>
      <c r="U166" s="18"/>
      <c r="V166" s="48">
        <v>-0.15</v>
      </c>
      <c r="W166" s="18">
        <v>-7.65</v>
      </c>
      <c r="X166" s="18">
        <v>0</v>
      </c>
      <c r="Y166" s="48"/>
      <c r="Z166" s="18"/>
      <c r="AA166" s="18"/>
      <c r="AB166" s="48"/>
      <c r="AC166" s="18"/>
      <c r="AD166" s="18"/>
      <c r="AE166" s="48"/>
      <c r="AF166" s="18"/>
      <c r="AG166" s="18"/>
      <c r="AH166" s="48"/>
      <c r="AI166" s="18"/>
      <c r="AJ166" s="18"/>
      <c r="AK166" s="48"/>
      <c r="AL166" s="18"/>
      <c r="AM166" s="48"/>
      <c r="AN166" s="18"/>
      <c r="AO166" s="18"/>
      <c r="AP166" s="48">
        <v>0</v>
      </c>
      <c r="AQ166" s="18">
        <v>0</v>
      </c>
      <c r="AU166"/>
    </row>
    <row r="167" spans="1:47" ht="15" customHeight="1">
      <c r="A167" s="45" t="s">
        <v>2924</v>
      </c>
      <c r="B167" s="25" t="s">
        <v>2925</v>
      </c>
      <c r="C167" s="25" t="s">
        <v>18</v>
      </c>
      <c r="D167" s="25" t="s">
        <v>174</v>
      </c>
      <c r="E167" s="28" t="s">
        <v>2047</v>
      </c>
      <c r="F167" s="28"/>
      <c r="G167" s="25" t="s">
        <v>2048</v>
      </c>
      <c r="H167" s="25" t="s">
        <v>2033</v>
      </c>
      <c r="I167" s="48">
        <v>0</v>
      </c>
      <c r="J167" s="18">
        <v>0</v>
      </c>
      <c r="K167" s="48">
        <v>2</v>
      </c>
      <c r="L167" s="18">
        <v>16</v>
      </c>
      <c r="M167" s="18">
        <v>0.8</v>
      </c>
      <c r="N167" s="48"/>
      <c r="O167" s="18"/>
      <c r="P167" s="48"/>
      <c r="Q167" s="18"/>
      <c r="R167" s="18"/>
      <c r="S167" s="48"/>
      <c r="T167" s="18"/>
      <c r="U167" s="18"/>
      <c r="V167" s="48">
        <v>-0.9</v>
      </c>
      <c r="W167" s="18">
        <v>-7.2</v>
      </c>
      <c r="X167" s="18">
        <v>0</v>
      </c>
      <c r="Y167" s="48"/>
      <c r="Z167" s="18"/>
      <c r="AA167" s="18"/>
      <c r="AB167" s="48"/>
      <c r="AC167" s="18"/>
      <c r="AD167" s="18"/>
      <c r="AE167" s="48"/>
      <c r="AF167" s="18"/>
      <c r="AG167" s="18"/>
      <c r="AH167" s="48"/>
      <c r="AI167" s="18"/>
      <c r="AJ167" s="18"/>
      <c r="AK167" s="48"/>
      <c r="AL167" s="18"/>
      <c r="AM167" s="48"/>
      <c r="AN167" s="18"/>
      <c r="AO167" s="18"/>
      <c r="AP167" s="48">
        <v>1.1000000000000001</v>
      </c>
      <c r="AQ167" s="18">
        <v>8.8000000000000007</v>
      </c>
      <c r="AU167"/>
    </row>
    <row r="168" spans="1:47" ht="15" hidden="1" customHeight="1">
      <c r="A168" s="45" t="s">
        <v>2194</v>
      </c>
      <c r="B168" s="25" t="s">
        <v>2195</v>
      </c>
      <c r="C168" s="25" t="s">
        <v>24</v>
      </c>
      <c r="D168" s="25" t="s">
        <v>2037</v>
      </c>
      <c r="E168" s="28" t="s">
        <v>2041</v>
      </c>
      <c r="F168" s="28"/>
      <c r="G168" s="25" t="s">
        <v>2032</v>
      </c>
      <c r="H168" s="25" t="s">
        <v>2033</v>
      </c>
      <c r="I168" s="48"/>
      <c r="J168" s="18"/>
      <c r="K168" s="48"/>
      <c r="L168" s="18"/>
      <c r="M168" s="18"/>
      <c r="N168" s="48"/>
      <c r="O168" s="18"/>
      <c r="P168" s="48">
        <v>0.15</v>
      </c>
      <c r="Q168" s="18">
        <v>6.75</v>
      </c>
      <c r="R168" s="18">
        <v>0</v>
      </c>
      <c r="S168" s="48"/>
      <c r="T168" s="18"/>
      <c r="U168" s="18"/>
      <c r="V168" s="48">
        <v>-0.15</v>
      </c>
      <c r="W168" s="18">
        <v>-6.75</v>
      </c>
      <c r="X168" s="18">
        <v>0</v>
      </c>
      <c r="Y168" s="48"/>
      <c r="Z168" s="18"/>
      <c r="AA168" s="18"/>
      <c r="AB168" s="48"/>
      <c r="AC168" s="18"/>
      <c r="AD168" s="18"/>
      <c r="AE168" s="48"/>
      <c r="AF168" s="18"/>
      <c r="AG168" s="18"/>
      <c r="AH168" s="48"/>
      <c r="AI168" s="18"/>
      <c r="AJ168" s="18"/>
      <c r="AK168" s="48"/>
      <c r="AL168" s="18"/>
      <c r="AM168" s="48"/>
      <c r="AN168" s="18"/>
      <c r="AO168" s="18"/>
      <c r="AP168" s="48">
        <v>0</v>
      </c>
      <c r="AQ168" s="18">
        <v>0</v>
      </c>
      <c r="AU168"/>
    </row>
    <row r="169" spans="1:47" ht="15" hidden="1" customHeight="1">
      <c r="A169" s="45" t="s">
        <v>2518</v>
      </c>
      <c r="B169" s="25" t="s">
        <v>2519</v>
      </c>
      <c r="C169" s="25" t="s">
        <v>24</v>
      </c>
      <c r="D169" s="25" t="s">
        <v>2047</v>
      </c>
      <c r="E169" s="28" t="s">
        <v>2048</v>
      </c>
      <c r="F169" s="28"/>
      <c r="G169" s="25"/>
      <c r="H169" s="25" t="s">
        <v>2033</v>
      </c>
      <c r="I169" s="48"/>
      <c r="J169" s="18"/>
      <c r="K169" s="48"/>
      <c r="L169" s="18"/>
      <c r="M169" s="18"/>
      <c r="N169" s="48"/>
      <c r="O169" s="18"/>
      <c r="P169" s="48">
        <v>0.15</v>
      </c>
      <c r="Q169" s="18">
        <v>6.75</v>
      </c>
      <c r="R169" s="18">
        <v>0</v>
      </c>
      <c r="S169" s="48"/>
      <c r="T169" s="18"/>
      <c r="U169" s="18"/>
      <c r="V169" s="48">
        <v>-0.15</v>
      </c>
      <c r="W169" s="18">
        <v>-6.75</v>
      </c>
      <c r="X169" s="18">
        <v>0</v>
      </c>
      <c r="Y169" s="48"/>
      <c r="Z169" s="18"/>
      <c r="AA169" s="18"/>
      <c r="AB169" s="48"/>
      <c r="AC169" s="18"/>
      <c r="AD169" s="18"/>
      <c r="AE169" s="48"/>
      <c r="AF169" s="18"/>
      <c r="AG169" s="18"/>
      <c r="AH169" s="48"/>
      <c r="AI169" s="18"/>
      <c r="AJ169" s="18"/>
      <c r="AK169" s="48"/>
      <c r="AL169" s="18"/>
      <c r="AM169" s="48"/>
      <c r="AN169" s="18"/>
      <c r="AO169" s="18"/>
      <c r="AP169" s="48">
        <v>0</v>
      </c>
      <c r="AQ169" s="18">
        <v>0</v>
      </c>
      <c r="AU169"/>
    </row>
    <row r="170" spans="1:47" ht="15" hidden="1" customHeight="1">
      <c r="A170" s="45" t="s">
        <v>2594</v>
      </c>
      <c r="B170" s="25" t="s">
        <v>2595</v>
      </c>
      <c r="C170" s="25" t="s">
        <v>24</v>
      </c>
      <c r="D170" s="25" t="s">
        <v>2037</v>
      </c>
      <c r="E170" s="28" t="s">
        <v>2041</v>
      </c>
      <c r="F170" s="28"/>
      <c r="G170" s="25" t="s">
        <v>2032</v>
      </c>
      <c r="H170" s="25" t="s">
        <v>2033</v>
      </c>
      <c r="I170" s="48">
        <v>0.74</v>
      </c>
      <c r="J170" s="18">
        <v>8.65</v>
      </c>
      <c r="K170" s="48"/>
      <c r="L170" s="18"/>
      <c r="M170" s="18"/>
      <c r="N170" s="48">
        <v>-0.2</v>
      </c>
      <c r="O170" s="18">
        <v>-2.34</v>
      </c>
      <c r="P170" s="48"/>
      <c r="Q170" s="18"/>
      <c r="R170" s="18"/>
      <c r="S170" s="48"/>
      <c r="T170" s="18"/>
      <c r="U170" s="18"/>
      <c r="V170" s="48">
        <v>-0.54</v>
      </c>
      <c r="W170" s="18">
        <v>-6.31</v>
      </c>
      <c r="X170" s="18">
        <v>0</v>
      </c>
      <c r="Y170" s="48"/>
      <c r="Z170" s="18"/>
      <c r="AA170" s="18"/>
      <c r="AB170" s="48"/>
      <c r="AC170" s="18"/>
      <c r="AD170" s="18"/>
      <c r="AE170" s="48"/>
      <c r="AF170" s="18"/>
      <c r="AG170" s="18"/>
      <c r="AH170" s="48"/>
      <c r="AI170" s="18"/>
      <c r="AJ170" s="18"/>
      <c r="AK170" s="48"/>
      <c r="AL170" s="18"/>
      <c r="AM170" s="48"/>
      <c r="AN170" s="18"/>
      <c r="AO170" s="18"/>
      <c r="AP170" s="48">
        <v>0</v>
      </c>
      <c r="AQ170" s="18">
        <v>0</v>
      </c>
      <c r="AU170"/>
    </row>
    <row r="171" spans="1:47" ht="15" hidden="1" customHeight="1">
      <c r="A171" s="45" t="s">
        <v>2926</v>
      </c>
      <c r="B171" s="25" t="s">
        <v>2927</v>
      </c>
      <c r="C171" s="25" t="s">
        <v>18</v>
      </c>
      <c r="D171" s="25" t="s">
        <v>2034</v>
      </c>
      <c r="E171" s="28" t="s">
        <v>2047</v>
      </c>
      <c r="F171" s="28"/>
      <c r="G171" s="25" t="s">
        <v>2048</v>
      </c>
      <c r="H171" s="25" t="s">
        <v>2053</v>
      </c>
      <c r="I171" s="48">
        <v>0</v>
      </c>
      <c r="J171" s="18">
        <v>0</v>
      </c>
      <c r="K171" s="48">
        <v>11.1</v>
      </c>
      <c r="L171" s="18">
        <v>105.5</v>
      </c>
      <c r="M171" s="18">
        <v>5.27</v>
      </c>
      <c r="N171" s="48">
        <v>-7.05</v>
      </c>
      <c r="O171" s="18">
        <v>-67.010000000000005</v>
      </c>
      <c r="P171" s="48"/>
      <c r="Q171" s="18"/>
      <c r="R171" s="18"/>
      <c r="S171" s="48">
        <v>-0.8</v>
      </c>
      <c r="T171" s="18">
        <v>-7.6</v>
      </c>
      <c r="U171" s="18">
        <v>0</v>
      </c>
      <c r="V171" s="48">
        <v>-0.65</v>
      </c>
      <c r="W171" s="18">
        <v>-6.18</v>
      </c>
      <c r="X171" s="18">
        <v>0</v>
      </c>
      <c r="Y171" s="48"/>
      <c r="Z171" s="18"/>
      <c r="AA171" s="18"/>
      <c r="AB171" s="48"/>
      <c r="AC171" s="18"/>
      <c r="AD171" s="18"/>
      <c r="AE171" s="48"/>
      <c r="AF171" s="18"/>
      <c r="AG171" s="18"/>
      <c r="AH171" s="48"/>
      <c r="AI171" s="18"/>
      <c r="AJ171" s="18"/>
      <c r="AK171" s="48"/>
      <c r="AL171" s="18"/>
      <c r="AM171" s="48"/>
      <c r="AN171" s="18"/>
      <c r="AO171" s="18"/>
      <c r="AP171" s="48">
        <v>2.6</v>
      </c>
      <c r="AQ171" s="18">
        <v>24.71</v>
      </c>
      <c r="AU171"/>
    </row>
    <row r="172" spans="1:47" ht="15" customHeight="1">
      <c r="A172" s="45" t="s">
        <v>2928</v>
      </c>
      <c r="B172" s="25" t="s">
        <v>2929</v>
      </c>
      <c r="C172" s="25" t="s">
        <v>18</v>
      </c>
      <c r="D172" s="25" t="s">
        <v>174</v>
      </c>
      <c r="E172" s="28" t="s">
        <v>2047</v>
      </c>
      <c r="F172" s="28"/>
      <c r="G172" s="25" t="s">
        <v>2048</v>
      </c>
      <c r="H172" s="25" t="s">
        <v>2053</v>
      </c>
      <c r="I172" s="48">
        <v>0.309</v>
      </c>
      <c r="J172" s="18">
        <v>5.56</v>
      </c>
      <c r="K172" s="48">
        <v>2</v>
      </c>
      <c r="L172" s="18">
        <v>36</v>
      </c>
      <c r="M172" s="18">
        <v>1.8</v>
      </c>
      <c r="N172" s="48">
        <v>-0.13796</v>
      </c>
      <c r="O172" s="18">
        <v>-2.48</v>
      </c>
      <c r="P172" s="48"/>
      <c r="Q172" s="18"/>
      <c r="R172" s="18"/>
      <c r="S172" s="48">
        <v>-3.5999999999999997E-2</v>
      </c>
      <c r="T172" s="18">
        <v>-0.65</v>
      </c>
      <c r="U172" s="18">
        <v>0</v>
      </c>
      <c r="V172" s="48">
        <v>-0.33404</v>
      </c>
      <c r="W172" s="18">
        <v>-6.02</v>
      </c>
      <c r="X172" s="18">
        <v>0</v>
      </c>
      <c r="Y172" s="48"/>
      <c r="Z172" s="18"/>
      <c r="AA172" s="18"/>
      <c r="AB172" s="48"/>
      <c r="AC172" s="18"/>
      <c r="AD172" s="18"/>
      <c r="AE172" s="48"/>
      <c r="AF172" s="18"/>
      <c r="AG172" s="18"/>
      <c r="AH172" s="48"/>
      <c r="AI172" s="18"/>
      <c r="AJ172" s="18"/>
      <c r="AK172" s="48"/>
      <c r="AL172" s="18"/>
      <c r="AM172" s="48"/>
      <c r="AN172" s="18"/>
      <c r="AO172" s="18"/>
      <c r="AP172" s="48">
        <v>1.8009999999999999</v>
      </c>
      <c r="AQ172" s="18">
        <v>32.409999999999997</v>
      </c>
      <c r="AU172"/>
    </row>
    <row r="173" spans="1:47" ht="15" customHeight="1">
      <c r="A173" s="45" t="s">
        <v>2930</v>
      </c>
      <c r="B173" s="25" t="s">
        <v>2931</v>
      </c>
      <c r="C173" s="25" t="s">
        <v>18</v>
      </c>
      <c r="D173" s="25" t="s">
        <v>174</v>
      </c>
      <c r="E173" s="28" t="s">
        <v>2047</v>
      </c>
      <c r="F173" s="28"/>
      <c r="G173" s="25" t="s">
        <v>2048</v>
      </c>
      <c r="H173" s="25" t="s">
        <v>2053</v>
      </c>
      <c r="I173" s="48">
        <v>0.15</v>
      </c>
      <c r="J173" s="18">
        <v>6.3</v>
      </c>
      <c r="K173" s="48">
        <v>1</v>
      </c>
      <c r="L173" s="18">
        <v>39</v>
      </c>
      <c r="M173" s="18">
        <v>1.95</v>
      </c>
      <c r="N173" s="48"/>
      <c r="O173" s="18"/>
      <c r="P173" s="48"/>
      <c r="Q173" s="18"/>
      <c r="R173" s="18"/>
      <c r="S173" s="48"/>
      <c r="T173" s="18"/>
      <c r="U173" s="18"/>
      <c r="V173" s="48">
        <v>-0.15</v>
      </c>
      <c r="W173" s="18">
        <v>-5.91</v>
      </c>
      <c r="X173" s="18">
        <v>0</v>
      </c>
      <c r="Y173" s="48"/>
      <c r="Z173" s="18"/>
      <c r="AA173" s="18"/>
      <c r="AB173" s="48"/>
      <c r="AC173" s="18"/>
      <c r="AD173" s="18"/>
      <c r="AE173" s="48"/>
      <c r="AF173" s="18"/>
      <c r="AG173" s="18"/>
      <c r="AH173" s="48"/>
      <c r="AI173" s="18"/>
      <c r="AJ173" s="18"/>
      <c r="AK173" s="48"/>
      <c r="AL173" s="18"/>
      <c r="AM173" s="48"/>
      <c r="AN173" s="18"/>
      <c r="AO173" s="18"/>
      <c r="AP173" s="48">
        <v>1</v>
      </c>
      <c r="AQ173" s="18">
        <v>39.39</v>
      </c>
      <c r="AU173"/>
    </row>
    <row r="174" spans="1:47" ht="15" hidden="1" customHeight="1">
      <c r="A174" s="45" t="s">
        <v>2932</v>
      </c>
      <c r="B174" s="25" t="s">
        <v>2933</v>
      </c>
      <c r="C174" s="25" t="s">
        <v>18</v>
      </c>
      <c r="D174" s="25" t="s">
        <v>2092</v>
      </c>
      <c r="E174" s="28" t="s">
        <v>2047</v>
      </c>
      <c r="F174" s="28"/>
      <c r="G174" s="25" t="s">
        <v>2048</v>
      </c>
      <c r="H174" s="25" t="s">
        <v>2053</v>
      </c>
      <c r="I174" s="48">
        <v>0.18</v>
      </c>
      <c r="J174" s="18">
        <v>5.61</v>
      </c>
      <c r="K174" s="48">
        <v>0.3</v>
      </c>
      <c r="L174" s="18">
        <v>9.6</v>
      </c>
      <c r="M174" s="18">
        <v>0.48</v>
      </c>
      <c r="N174" s="48"/>
      <c r="O174" s="18"/>
      <c r="P174" s="48"/>
      <c r="Q174" s="18"/>
      <c r="R174" s="18"/>
      <c r="S174" s="48"/>
      <c r="T174" s="18"/>
      <c r="U174" s="18"/>
      <c r="V174" s="48">
        <v>-0.18</v>
      </c>
      <c r="W174" s="18">
        <v>-5.7</v>
      </c>
      <c r="X174" s="18">
        <v>0</v>
      </c>
      <c r="Y174" s="48"/>
      <c r="Z174" s="18"/>
      <c r="AA174" s="18"/>
      <c r="AB174" s="48"/>
      <c r="AC174" s="18"/>
      <c r="AD174" s="18"/>
      <c r="AE174" s="48"/>
      <c r="AF174" s="18"/>
      <c r="AG174" s="18"/>
      <c r="AH174" s="48"/>
      <c r="AI174" s="18"/>
      <c r="AJ174" s="18"/>
      <c r="AK174" s="48"/>
      <c r="AL174" s="18"/>
      <c r="AM174" s="48"/>
      <c r="AN174" s="18"/>
      <c r="AO174" s="18"/>
      <c r="AP174" s="48">
        <v>0.3</v>
      </c>
      <c r="AQ174" s="18">
        <v>9.51</v>
      </c>
      <c r="AU174"/>
    </row>
    <row r="175" spans="1:47" ht="15" hidden="1" customHeight="1">
      <c r="A175" s="45" t="s">
        <v>2528</v>
      </c>
      <c r="B175" s="25" t="s">
        <v>2529</v>
      </c>
      <c r="C175" s="25" t="s">
        <v>24</v>
      </c>
      <c r="D175" s="25" t="s">
        <v>2034</v>
      </c>
      <c r="E175" s="28" t="s">
        <v>2041</v>
      </c>
      <c r="F175" s="28"/>
      <c r="G175" s="25" t="s">
        <v>2032</v>
      </c>
      <c r="H175" s="25" t="s">
        <v>2053</v>
      </c>
      <c r="I175" s="48">
        <v>0</v>
      </c>
      <c r="J175" s="18">
        <v>0</v>
      </c>
      <c r="K175" s="48">
        <v>0.25</v>
      </c>
      <c r="L175" s="18">
        <v>5.25</v>
      </c>
      <c r="M175" s="18">
        <v>0.26</v>
      </c>
      <c r="N175" s="48"/>
      <c r="O175" s="18"/>
      <c r="P175" s="48"/>
      <c r="Q175" s="18"/>
      <c r="R175" s="18"/>
      <c r="S175" s="48"/>
      <c r="T175" s="18"/>
      <c r="U175" s="18"/>
      <c r="V175" s="48">
        <v>-0.25</v>
      </c>
      <c r="W175" s="18">
        <v>-5.25</v>
      </c>
      <c r="X175" s="18">
        <v>0</v>
      </c>
      <c r="Y175" s="48"/>
      <c r="Z175" s="18"/>
      <c r="AA175" s="18"/>
      <c r="AB175" s="48"/>
      <c r="AC175" s="18"/>
      <c r="AD175" s="18"/>
      <c r="AE175" s="48"/>
      <c r="AF175" s="18"/>
      <c r="AG175" s="18"/>
      <c r="AH175" s="48"/>
      <c r="AI175" s="18"/>
      <c r="AJ175" s="18"/>
      <c r="AK175" s="48"/>
      <c r="AL175" s="18"/>
      <c r="AM175" s="48"/>
      <c r="AN175" s="18"/>
      <c r="AO175" s="18"/>
      <c r="AP175" s="48">
        <v>0</v>
      </c>
      <c r="AQ175" s="18">
        <v>0</v>
      </c>
      <c r="AU175"/>
    </row>
    <row r="176" spans="1:47" ht="15" hidden="1" customHeight="1">
      <c r="A176" s="45" t="s">
        <v>2934</v>
      </c>
      <c r="B176" s="25" t="s">
        <v>2935</v>
      </c>
      <c r="C176" s="25" t="s">
        <v>18</v>
      </c>
      <c r="D176" s="25" t="s">
        <v>2047</v>
      </c>
      <c r="E176" s="28" t="s">
        <v>2048</v>
      </c>
      <c r="F176" s="28"/>
      <c r="G176" s="25"/>
      <c r="H176" s="25" t="s">
        <v>2053</v>
      </c>
      <c r="I176" s="48"/>
      <c r="J176" s="18"/>
      <c r="K176" s="48">
        <v>0.3</v>
      </c>
      <c r="L176" s="18">
        <v>19</v>
      </c>
      <c r="M176" s="18">
        <v>0.95</v>
      </c>
      <c r="N176" s="48"/>
      <c r="O176" s="18"/>
      <c r="P176" s="48"/>
      <c r="Q176" s="18"/>
      <c r="R176" s="18"/>
      <c r="S176" s="48"/>
      <c r="T176" s="18"/>
      <c r="U176" s="18"/>
      <c r="V176" s="48">
        <v>-0.08</v>
      </c>
      <c r="W176" s="18">
        <v>-5.07</v>
      </c>
      <c r="X176" s="18">
        <v>0</v>
      </c>
      <c r="Y176" s="48"/>
      <c r="Z176" s="18"/>
      <c r="AA176" s="18"/>
      <c r="AB176" s="48"/>
      <c r="AC176" s="18"/>
      <c r="AD176" s="18"/>
      <c r="AE176" s="48"/>
      <c r="AF176" s="18"/>
      <c r="AG176" s="18"/>
      <c r="AH176" s="48"/>
      <c r="AI176" s="18"/>
      <c r="AJ176" s="18"/>
      <c r="AK176" s="48"/>
      <c r="AL176" s="18"/>
      <c r="AM176" s="48"/>
      <c r="AN176" s="18"/>
      <c r="AO176" s="18"/>
      <c r="AP176" s="48">
        <v>0.22</v>
      </c>
      <c r="AQ176" s="18">
        <v>13.93</v>
      </c>
      <c r="AU176"/>
    </row>
    <row r="177" spans="1:47" ht="15" customHeight="1">
      <c r="A177" s="45" t="s">
        <v>2936</v>
      </c>
      <c r="B177" s="25" t="s">
        <v>2937</v>
      </c>
      <c r="C177" s="25" t="s">
        <v>18</v>
      </c>
      <c r="D177" s="25" t="s">
        <v>174</v>
      </c>
      <c r="E177" s="28" t="s">
        <v>2047</v>
      </c>
      <c r="F177" s="28"/>
      <c r="G177" s="25" t="s">
        <v>2048</v>
      </c>
      <c r="H177" s="25" t="s">
        <v>2033</v>
      </c>
      <c r="I177" s="48">
        <v>0.503</v>
      </c>
      <c r="J177" s="18">
        <v>27.01</v>
      </c>
      <c r="K177" s="48"/>
      <c r="L177" s="18"/>
      <c r="M177" s="18"/>
      <c r="N177" s="48">
        <v>-4.1846000000000001E-2</v>
      </c>
      <c r="O177" s="18">
        <v>-2.2400000000000002</v>
      </c>
      <c r="P177" s="48">
        <v>0</v>
      </c>
      <c r="Q177" s="18">
        <v>0</v>
      </c>
      <c r="R177" s="18">
        <v>0</v>
      </c>
      <c r="S177" s="48">
        <v>-3.8870000000000002E-2</v>
      </c>
      <c r="T177" s="18">
        <v>-2.09</v>
      </c>
      <c r="U177" s="18">
        <v>0</v>
      </c>
      <c r="V177" s="48">
        <v>-6.2283999999999999E-2</v>
      </c>
      <c r="W177" s="18">
        <v>-3.35</v>
      </c>
      <c r="X177" s="18">
        <v>0</v>
      </c>
      <c r="Y177" s="48"/>
      <c r="Z177" s="18"/>
      <c r="AA177" s="18"/>
      <c r="AB177" s="48"/>
      <c r="AC177" s="18"/>
      <c r="AD177" s="18"/>
      <c r="AE177" s="48"/>
      <c r="AF177" s="18"/>
      <c r="AG177" s="18"/>
      <c r="AH177" s="48"/>
      <c r="AI177" s="18"/>
      <c r="AJ177" s="18"/>
      <c r="AK177" s="48"/>
      <c r="AL177" s="18"/>
      <c r="AM177" s="48"/>
      <c r="AN177" s="18"/>
      <c r="AO177" s="18"/>
      <c r="AP177" s="48">
        <v>0.36</v>
      </c>
      <c r="AQ177" s="18">
        <v>19.329999999999998</v>
      </c>
      <c r="AU177"/>
    </row>
    <row r="178" spans="1:47" ht="15" hidden="1" customHeight="1">
      <c r="A178" s="45" t="s">
        <v>2938</v>
      </c>
      <c r="B178" s="25" t="s">
        <v>2939</v>
      </c>
      <c r="C178" s="25" t="s">
        <v>18</v>
      </c>
      <c r="D178" s="25" t="s">
        <v>2092</v>
      </c>
      <c r="E178" s="28" t="s">
        <v>2047</v>
      </c>
      <c r="F178" s="28"/>
      <c r="G178" s="25" t="s">
        <v>2048</v>
      </c>
      <c r="H178" s="25" t="s">
        <v>2053</v>
      </c>
      <c r="I178" s="48">
        <v>0.28000000000000003</v>
      </c>
      <c r="J178" s="18">
        <v>2.52</v>
      </c>
      <c r="K178" s="48">
        <v>0.1</v>
      </c>
      <c r="L178" s="18">
        <v>0.9</v>
      </c>
      <c r="M178" s="18">
        <v>0.05</v>
      </c>
      <c r="N178" s="48"/>
      <c r="O178" s="18"/>
      <c r="P178" s="48"/>
      <c r="Q178" s="18"/>
      <c r="R178" s="18"/>
      <c r="S178" s="48">
        <v>-9.9599999999999992E-4</v>
      </c>
      <c r="T178" s="18">
        <v>-0.01</v>
      </c>
      <c r="U178" s="18">
        <v>0</v>
      </c>
      <c r="V178" s="48">
        <v>-0.32700400000000002</v>
      </c>
      <c r="W178" s="18">
        <v>-2.94</v>
      </c>
      <c r="X178" s="18">
        <v>0</v>
      </c>
      <c r="Y178" s="48"/>
      <c r="Z178" s="18"/>
      <c r="AA178" s="18"/>
      <c r="AB178" s="48"/>
      <c r="AC178" s="18"/>
      <c r="AD178" s="18"/>
      <c r="AE178" s="48"/>
      <c r="AF178" s="18"/>
      <c r="AG178" s="18"/>
      <c r="AH178" s="48"/>
      <c r="AI178" s="18"/>
      <c r="AJ178" s="18"/>
      <c r="AK178" s="48"/>
      <c r="AL178" s="18"/>
      <c r="AM178" s="48"/>
      <c r="AN178" s="18"/>
      <c r="AO178" s="18"/>
      <c r="AP178" s="48">
        <v>5.1999999999999998E-2</v>
      </c>
      <c r="AQ178" s="18">
        <v>0.47</v>
      </c>
      <c r="AU178"/>
    </row>
    <row r="179" spans="1:47" ht="15" hidden="1" customHeight="1">
      <c r="A179" s="45" t="s">
        <v>2940</v>
      </c>
      <c r="B179" s="25" t="s">
        <v>2941</v>
      </c>
      <c r="C179" s="25" t="s">
        <v>18</v>
      </c>
      <c r="D179" s="25" t="s">
        <v>2034</v>
      </c>
      <c r="E179" s="28" t="s">
        <v>2047</v>
      </c>
      <c r="F179" s="28"/>
      <c r="G179" s="25" t="s">
        <v>2048</v>
      </c>
      <c r="H179" s="25" t="s">
        <v>2053</v>
      </c>
      <c r="I179" s="48">
        <v>0.21</v>
      </c>
      <c r="J179" s="18">
        <v>2.87</v>
      </c>
      <c r="K179" s="48"/>
      <c r="L179" s="18"/>
      <c r="M179" s="18"/>
      <c r="N179" s="48"/>
      <c r="O179" s="18"/>
      <c r="P179" s="48"/>
      <c r="Q179" s="18"/>
      <c r="R179" s="18"/>
      <c r="S179" s="48"/>
      <c r="T179" s="18"/>
      <c r="U179" s="18"/>
      <c r="V179" s="48">
        <v>-0.21</v>
      </c>
      <c r="W179" s="18">
        <v>-2.87</v>
      </c>
      <c r="X179" s="18">
        <v>0</v>
      </c>
      <c r="Y179" s="48"/>
      <c r="Z179" s="18"/>
      <c r="AA179" s="18"/>
      <c r="AB179" s="48"/>
      <c r="AC179" s="18"/>
      <c r="AD179" s="18"/>
      <c r="AE179" s="48"/>
      <c r="AF179" s="18"/>
      <c r="AG179" s="18"/>
      <c r="AH179" s="48"/>
      <c r="AI179" s="18"/>
      <c r="AJ179" s="18"/>
      <c r="AK179" s="48"/>
      <c r="AL179" s="18"/>
      <c r="AM179" s="48"/>
      <c r="AN179" s="18"/>
      <c r="AO179" s="18"/>
      <c r="AP179" s="48">
        <v>0</v>
      </c>
      <c r="AQ179" s="18">
        <v>0</v>
      </c>
      <c r="AU179"/>
    </row>
    <row r="180" spans="1:47" ht="15" hidden="1" customHeight="1">
      <c r="A180" s="45" t="s">
        <v>2630</v>
      </c>
      <c r="B180" s="25" t="s">
        <v>2631</v>
      </c>
      <c r="C180" s="25" t="s">
        <v>18</v>
      </c>
      <c r="D180" s="25" t="s">
        <v>2034</v>
      </c>
      <c r="E180" s="28" t="s">
        <v>2047</v>
      </c>
      <c r="F180" s="28"/>
      <c r="G180" s="25" t="s">
        <v>2048</v>
      </c>
      <c r="H180" s="25" t="s">
        <v>2053</v>
      </c>
      <c r="I180" s="48">
        <v>3.5419999999999998</v>
      </c>
      <c r="J180" s="18">
        <v>20.93</v>
      </c>
      <c r="K180" s="48">
        <v>30.1</v>
      </c>
      <c r="L180" s="18">
        <v>177.72</v>
      </c>
      <c r="M180" s="18">
        <v>8.9</v>
      </c>
      <c r="N180" s="48">
        <v>-20.400431293</v>
      </c>
      <c r="O180" s="18">
        <v>-120.47</v>
      </c>
      <c r="P180" s="48">
        <v>-4.0529999999999999</v>
      </c>
      <c r="Q180" s="18">
        <v>-23.93</v>
      </c>
      <c r="R180" s="18">
        <v>0</v>
      </c>
      <c r="S180" s="48">
        <v>-4.9912819900000001</v>
      </c>
      <c r="T180" s="18">
        <v>-29.47</v>
      </c>
      <c r="U180" s="18">
        <v>0</v>
      </c>
      <c r="V180" s="48">
        <v>-0.452286717</v>
      </c>
      <c r="W180" s="18">
        <v>-2.67</v>
      </c>
      <c r="X180" s="18">
        <v>0</v>
      </c>
      <c r="Y180" s="48"/>
      <c r="Z180" s="18"/>
      <c r="AA180" s="18"/>
      <c r="AB180" s="48"/>
      <c r="AC180" s="18"/>
      <c r="AD180" s="18"/>
      <c r="AE180" s="48"/>
      <c r="AF180" s="18"/>
      <c r="AG180" s="18"/>
      <c r="AH180" s="48"/>
      <c r="AI180" s="18"/>
      <c r="AJ180" s="18"/>
      <c r="AK180" s="48"/>
      <c r="AL180" s="18"/>
      <c r="AM180" s="48"/>
      <c r="AN180" s="18"/>
      <c r="AO180" s="18"/>
      <c r="AP180" s="48">
        <v>3.7450000000000001</v>
      </c>
      <c r="AQ180" s="18">
        <v>22.11</v>
      </c>
      <c r="AU180"/>
    </row>
    <row r="181" spans="1:47" ht="15" hidden="1" customHeight="1">
      <c r="A181" s="45" t="s">
        <v>2556</v>
      </c>
      <c r="B181" s="25" t="s">
        <v>2557</v>
      </c>
      <c r="C181" s="25" t="s">
        <v>24</v>
      </c>
      <c r="D181" s="25" t="s">
        <v>2037</v>
      </c>
      <c r="E181" s="28" t="s">
        <v>2041</v>
      </c>
      <c r="F181" s="28"/>
      <c r="G181" s="25" t="s">
        <v>2032</v>
      </c>
      <c r="H181" s="25" t="s">
        <v>2033</v>
      </c>
      <c r="I181" s="48">
        <v>0.4</v>
      </c>
      <c r="J181" s="18">
        <v>1.88</v>
      </c>
      <c r="K181" s="48"/>
      <c r="L181" s="18"/>
      <c r="M181" s="18"/>
      <c r="N181" s="48"/>
      <c r="O181" s="18"/>
      <c r="P181" s="48"/>
      <c r="Q181" s="18"/>
      <c r="R181" s="18"/>
      <c r="S181" s="48"/>
      <c r="T181" s="18"/>
      <c r="U181" s="18"/>
      <c r="V181" s="48">
        <v>-0.4</v>
      </c>
      <c r="W181" s="18">
        <v>-1.88</v>
      </c>
      <c r="X181" s="18">
        <v>0</v>
      </c>
      <c r="Y181" s="48"/>
      <c r="Z181" s="18"/>
      <c r="AA181" s="18"/>
      <c r="AB181" s="48"/>
      <c r="AC181" s="18"/>
      <c r="AD181" s="18"/>
      <c r="AE181" s="48"/>
      <c r="AF181" s="18"/>
      <c r="AG181" s="18"/>
      <c r="AH181" s="48"/>
      <c r="AI181" s="18"/>
      <c r="AJ181" s="18"/>
      <c r="AK181" s="48"/>
      <c r="AL181" s="18"/>
      <c r="AM181" s="48"/>
      <c r="AN181" s="18"/>
      <c r="AO181" s="18"/>
      <c r="AP181" s="48">
        <v>0</v>
      </c>
      <c r="AQ181" s="18">
        <v>0</v>
      </c>
      <c r="AU181"/>
    </row>
    <row r="182" spans="1:47" ht="15" customHeight="1">
      <c r="A182" s="45" t="s">
        <v>2942</v>
      </c>
      <c r="B182" s="25" t="s">
        <v>2943</v>
      </c>
      <c r="C182" s="25" t="s">
        <v>18</v>
      </c>
      <c r="D182" s="25" t="s">
        <v>174</v>
      </c>
      <c r="E182" s="28" t="s">
        <v>2047</v>
      </c>
      <c r="F182" s="28"/>
      <c r="G182" s="25" t="s">
        <v>2048</v>
      </c>
      <c r="H182" s="25" t="s">
        <v>2033</v>
      </c>
      <c r="I182" s="48">
        <v>45.552999999999997</v>
      </c>
      <c r="J182" s="18">
        <v>305.22000000000003</v>
      </c>
      <c r="K182" s="48">
        <v>418</v>
      </c>
      <c r="L182" s="18">
        <v>2980.65</v>
      </c>
      <c r="M182" s="18">
        <v>149.04</v>
      </c>
      <c r="N182" s="48">
        <v>-9.4733880979999991</v>
      </c>
      <c r="O182" s="18">
        <v>-63.94</v>
      </c>
      <c r="P182" s="48">
        <v>-0.81</v>
      </c>
      <c r="Q182" s="18">
        <v>-5.39</v>
      </c>
      <c r="R182" s="18">
        <v>0</v>
      </c>
      <c r="S182" s="48">
        <v>-341.49302982099999</v>
      </c>
      <c r="T182" s="18">
        <v>-2423.09</v>
      </c>
      <c r="U182" s="18">
        <v>0</v>
      </c>
      <c r="V182" s="48">
        <v>-0.22358208099999999</v>
      </c>
      <c r="W182" s="18">
        <v>-1.59</v>
      </c>
      <c r="X182" s="18">
        <v>0</v>
      </c>
      <c r="Y182" s="48"/>
      <c r="Z182" s="18"/>
      <c r="AA182" s="18"/>
      <c r="AB182" s="48"/>
      <c r="AC182" s="18"/>
      <c r="AD182" s="18"/>
      <c r="AE182" s="48"/>
      <c r="AF182" s="18"/>
      <c r="AG182" s="18"/>
      <c r="AH182" s="48"/>
      <c r="AI182" s="18"/>
      <c r="AJ182" s="18"/>
      <c r="AK182" s="48"/>
      <c r="AL182" s="18"/>
      <c r="AM182" s="48"/>
      <c r="AN182" s="18"/>
      <c r="AO182" s="18"/>
      <c r="AP182" s="48">
        <v>111.553</v>
      </c>
      <c r="AQ182" s="18">
        <v>791.86</v>
      </c>
      <c r="AU182"/>
    </row>
    <row r="183" spans="1:47" ht="15" hidden="1" customHeight="1">
      <c r="A183" s="45" t="s">
        <v>2944</v>
      </c>
      <c r="B183" s="25" t="s">
        <v>2945</v>
      </c>
      <c r="C183" s="25" t="s">
        <v>18</v>
      </c>
      <c r="D183" s="25" t="s">
        <v>2092</v>
      </c>
      <c r="E183" s="28" t="s">
        <v>2047</v>
      </c>
      <c r="F183" s="28"/>
      <c r="G183" s="25" t="s">
        <v>2048</v>
      </c>
      <c r="H183" s="25" t="s">
        <v>2053</v>
      </c>
      <c r="I183" s="48">
        <v>0.8</v>
      </c>
      <c r="J183" s="18">
        <v>1.92</v>
      </c>
      <c r="K183" s="48"/>
      <c r="L183" s="18"/>
      <c r="M183" s="18"/>
      <c r="N183" s="48"/>
      <c r="O183" s="18"/>
      <c r="P183" s="48"/>
      <c r="Q183" s="18"/>
      <c r="R183" s="18"/>
      <c r="S183" s="48">
        <v>-0.157</v>
      </c>
      <c r="T183" s="18">
        <v>-0.38</v>
      </c>
      <c r="U183" s="18">
        <v>0</v>
      </c>
      <c r="V183" s="48">
        <v>-0.64300000000000002</v>
      </c>
      <c r="W183" s="18">
        <v>-1.54</v>
      </c>
      <c r="X183" s="18">
        <v>0</v>
      </c>
      <c r="Y183" s="48"/>
      <c r="Z183" s="18"/>
      <c r="AA183" s="18"/>
      <c r="AB183" s="48"/>
      <c r="AC183" s="18"/>
      <c r="AD183" s="18"/>
      <c r="AE183" s="48"/>
      <c r="AF183" s="18"/>
      <c r="AG183" s="18"/>
      <c r="AH183" s="48"/>
      <c r="AI183" s="18"/>
      <c r="AJ183" s="18"/>
      <c r="AK183" s="48"/>
      <c r="AL183" s="18"/>
      <c r="AM183" s="48"/>
      <c r="AN183" s="18"/>
      <c r="AO183" s="18"/>
      <c r="AP183" s="48">
        <v>0</v>
      </c>
      <c r="AQ183" s="18">
        <v>0</v>
      </c>
      <c r="AU183"/>
    </row>
    <row r="184" spans="1:47" ht="15" customHeight="1">
      <c r="A184" s="45" t="s">
        <v>2946</v>
      </c>
      <c r="B184" s="25" t="s">
        <v>2947</v>
      </c>
      <c r="C184" s="25" t="s">
        <v>18</v>
      </c>
      <c r="D184" s="25" t="s">
        <v>174</v>
      </c>
      <c r="E184" s="28" t="s">
        <v>2047</v>
      </c>
      <c r="F184" s="28"/>
      <c r="G184" s="25" t="s">
        <v>2048</v>
      </c>
      <c r="H184" s="25" t="s">
        <v>2053</v>
      </c>
      <c r="I184" s="48">
        <v>0.87</v>
      </c>
      <c r="J184" s="18">
        <v>29.58</v>
      </c>
      <c r="K184" s="48"/>
      <c r="L184" s="18"/>
      <c r="M184" s="18"/>
      <c r="N184" s="48"/>
      <c r="O184" s="18"/>
      <c r="P184" s="48"/>
      <c r="Q184" s="18"/>
      <c r="R184" s="18"/>
      <c r="S184" s="48">
        <v>-0.03</v>
      </c>
      <c r="T184" s="18">
        <v>-1.02</v>
      </c>
      <c r="U184" s="18">
        <v>0</v>
      </c>
      <c r="V184" s="48">
        <v>-0.04</v>
      </c>
      <c r="W184" s="18">
        <v>-1.36</v>
      </c>
      <c r="X184" s="18">
        <v>0</v>
      </c>
      <c r="Y184" s="48"/>
      <c r="Z184" s="18"/>
      <c r="AA184" s="18"/>
      <c r="AB184" s="48"/>
      <c r="AC184" s="18"/>
      <c r="AD184" s="18"/>
      <c r="AE184" s="48"/>
      <c r="AF184" s="18"/>
      <c r="AG184" s="18"/>
      <c r="AH184" s="48"/>
      <c r="AI184" s="18"/>
      <c r="AJ184" s="18"/>
      <c r="AK184" s="48"/>
      <c r="AL184" s="18"/>
      <c r="AM184" s="48"/>
      <c r="AN184" s="18"/>
      <c r="AO184" s="18"/>
      <c r="AP184" s="48">
        <v>0.8</v>
      </c>
      <c r="AQ184" s="18">
        <v>27.2</v>
      </c>
      <c r="AU184"/>
    </row>
    <row r="185" spans="1:47" ht="15" hidden="1" customHeight="1">
      <c r="A185" s="45" t="s">
        <v>2452</v>
      </c>
      <c r="B185" s="25" t="s">
        <v>2453</v>
      </c>
      <c r="C185" s="25" t="s">
        <v>24</v>
      </c>
      <c r="D185" s="25" t="s">
        <v>2037</v>
      </c>
      <c r="E185" s="28" t="s">
        <v>2041</v>
      </c>
      <c r="F185" s="28"/>
      <c r="G185" s="25" t="s">
        <v>2032</v>
      </c>
      <c r="H185" s="25" t="s">
        <v>2033</v>
      </c>
      <c r="I185" s="48">
        <v>7.0000000000000001E-3</v>
      </c>
      <c r="J185" s="18">
        <v>1.17</v>
      </c>
      <c r="K185" s="48"/>
      <c r="L185" s="18"/>
      <c r="M185" s="18"/>
      <c r="N185" s="48"/>
      <c r="O185" s="18"/>
      <c r="P185" s="48"/>
      <c r="Q185" s="18"/>
      <c r="R185" s="18"/>
      <c r="S185" s="48"/>
      <c r="T185" s="18"/>
      <c r="U185" s="18"/>
      <c r="V185" s="48">
        <v>-7.0000000000000001E-3</v>
      </c>
      <c r="W185" s="18">
        <v>-1.17</v>
      </c>
      <c r="X185" s="18">
        <v>0</v>
      </c>
      <c r="Y185" s="48"/>
      <c r="Z185" s="18"/>
      <c r="AA185" s="18"/>
      <c r="AB185" s="48"/>
      <c r="AC185" s="18"/>
      <c r="AD185" s="18"/>
      <c r="AE185" s="48"/>
      <c r="AF185" s="18"/>
      <c r="AG185" s="18"/>
      <c r="AH185" s="48"/>
      <c r="AI185" s="18"/>
      <c r="AJ185" s="18"/>
      <c r="AK185" s="48"/>
      <c r="AL185" s="18"/>
      <c r="AM185" s="48"/>
      <c r="AN185" s="18"/>
      <c r="AO185" s="18"/>
      <c r="AP185" s="48">
        <v>0</v>
      </c>
      <c r="AQ185" s="18">
        <v>0</v>
      </c>
      <c r="AU185"/>
    </row>
    <row r="186" spans="1:47" ht="15" customHeight="1">
      <c r="A186" s="45" t="s">
        <v>2948</v>
      </c>
      <c r="B186" s="25" t="s">
        <v>2949</v>
      </c>
      <c r="C186" s="25" t="s">
        <v>18</v>
      </c>
      <c r="D186" s="25" t="s">
        <v>174</v>
      </c>
      <c r="E186" s="28" t="s">
        <v>2047</v>
      </c>
      <c r="F186" s="28"/>
      <c r="G186" s="25" t="s">
        <v>2048</v>
      </c>
      <c r="H186" s="25" t="s">
        <v>2053</v>
      </c>
      <c r="I186" s="48">
        <v>0.8</v>
      </c>
      <c r="J186" s="18">
        <v>12.81</v>
      </c>
      <c r="K186" s="48"/>
      <c r="L186" s="18"/>
      <c r="M186" s="18"/>
      <c r="N186" s="48">
        <v>-0.18</v>
      </c>
      <c r="O186" s="18">
        <v>-2.89</v>
      </c>
      <c r="P186" s="48">
        <v>-5.0000000000000001E-3</v>
      </c>
      <c r="Q186" s="18">
        <v>-0.08</v>
      </c>
      <c r="R186" s="18">
        <v>0</v>
      </c>
      <c r="S186" s="48">
        <v>-2.7E-2</v>
      </c>
      <c r="T186" s="18">
        <v>-0.42</v>
      </c>
      <c r="U186" s="18">
        <v>0</v>
      </c>
      <c r="V186" s="48">
        <v>-4.8000000000000001E-2</v>
      </c>
      <c r="W186" s="18">
        <v>-0.77</v>
      </c>
      <c r="X186" s="18">
        <v>0</v>
      </c>
      <c r="Y186" s="48"/>
      <c r="Z186" s="18"/>
      <c r="AA186" s="18"/>
      <c r="AB186" s="48"/>
      <c r="AC186" s="18"/>
      <c r="AD186" s="18"/>
      <c r="AE186" s="48"/>
      <c r="AF186" s="18"/>
      <c r="AG186" s="18"/>
      <c r="AH186" s="48"/>
      <c r="AI186" s="18"/>
      <c r="AJ186" s="18"/>
      <c r="AK186" s="48"/>
      <c r="AL186" s="18"/>
      <c r="AM186" s="48"/>
      <c r="AN186" s="18"/>
      <c r="AO186" s="18"/>
      <c r="AP186" s="48">
        <v>0.54</v>
      </c>
      <c r="AQ186" s="18">
        <v>8.65</v>
      </c>
      <c r="AU186"/>
    </row>
    <row r="187" spans="1:47" ht="15" customHeight="1">
      <c r="A187" s="45" t="s">
        <v>2950</v>
      </c>
      <c r="B187" s="25" t="s">
        <v>2951</v>
      </c>
      <c r="C187" s="25" t="s">
        <v>18</v>
      </c>
      <c r="D187" s="25" t="s">
        <v>174</v>
      </c>
      <c r="E187" s="28" t="s">
        <v>2047</v>
      </c>
      <c r="F187" s="28"/>
      <c r="G187" s="25" t="s">
        <v>2048</v>
      </c>
      <c r="H187" s="25" t="s">
        <v>2033</v>
      </c>
      <c r="I187" s="48">
        <v>0</v>
      </c>
      <c r="J187" s="18">
        <v>0</v>
      </c>
      <c r="K187" s="48">
        <v>9</v>
      </c>
      <c r="L187" s="18">
        <v>140</v>
      </c>
      <c r="M187" s="18">
        <v>7</v>
      </c>
      <c r="N187" s="48">
        <v>-2.7432241080000002</v>
      </c>
      <c r="O187" s="18">
        <v>-42.68</v>
      </c>
      <c r="P187" s="48">
        <v>-0.159</v>
      </c>
      <c r="Q187" s="18">
        <v>-2.4700000000000002</v>
      </c>
      <c r="R187" s="18">
        <v>0</v>
      </c>
      <c r="S187" s="48">
        <v>-0.46689011000000002</v>
      </c>
      <c r="T187" s="18">
        <v>-7.26</v>
      </c>
      <c r="U187" s="18">
        <v>0</v>
      </c>
      <c r="V187" s="48">
        <v>-4.9885781999999997E-2</v>
      </c>
      <c r="W187" s="18">
        <v>-0.77</v>
      </c>
      <c r="X187" s="18">
        <v>0</v>
      </c>
      <c r="Y187" s="48"/>
      <c r="Z187" s="18"/>
      <c r="AA187" s="18"/>
      <c r="AB187" s="48"/>
      <c r="AC187" s="18"/>
      <c r="AD187" s="18"/>
      <c r="AE187" s="48"/>
      <c r="AF187" s="18"/>
      <c r="AG187" s="18"/>
      <c r="AH187" s="48"/>
      <c r="AI187" s="18"/>
      <c r="AJ187" s="18"/>
      <c r="AK187" s="48"/>
      <c r="AL187" s="18"/>
      <c r="AM187" s="48"/>
      <c r="AN187" s="18"/>
      <c r="AO187" s="18"/>
      <c r="AP187" s="48">
        <v>5.5810000000000004</v>
      </c>
      <c r="AQ187" s="18">
        <v>86.82</v>
      </c>
      <c r="AU187"/>
    </row>
    <row r="188" spans="1:47" ht="15" hidden="1" customHeight="1">
      <c r="A188" s="45" t="s">
        <v>2132</v>
      </c>
      <c r="B188" s="25" t="s">
        <v>2133</v>
      </c>
      <c r="C188" s="25" t="s">
        <v>18</v>
      </c>
      <c r="D188" s="25" t="s">
        <v>2047</v>
      </c>
      <c r="E188" s="28" t="s">
        <v>2048</v>
      </c>
      <c r="F188" s="28"/>
      <c r="G188" s="25"/>
      <c r="H188" s="25" t="s">
        <v>2053</v>
      </c>
      <c r="I188" s="48">
        <v>2.8000000000000001E-2</v>
      </c>
      <c r="J188" s="18">
        <v>1.54</v>
      </c>
      <c r="K188" s="48"/>
      <c r="L188" s="18"/>
      <c r="M188" s="18"/>
      <c r="N188" s="48">
        <v>-6.5384600000000003E-3</v>
      </c>
      <c r="O188" s="18">
        <v>-0.37</v>
      </c>
      <c r="P188" s="48"/>
      <c r="Q188" s="18"/>
      <c r="R188" s="18"/>
      <c r="S188" s="48">
        <v>-1.53846E-3</v>
      </c>
      <c r="T188" s="18">
        <v>-0.08</v>
      </c>
      <c r="U188" s="18">
        <v>0</v>
      </c>
      <c r="V188" s="48">
        <v>-1.292308E-2</v>
      </c>
      <c r="W188" s="18">
        <v>-0.71</v>
      </c>
      <c r="X188" s="18">
        <v>0</v>
      </c>
      <c r="Y188" s="48"/>
      <c r="Z188" s="18"/>
      <c r="AA188" s="18"/>
      <c r="AB188" s="48"/>
      <c r="AC188" s="18"/>
      <c r="AD188" s="18"/>
      <c r="AE188" s="48"/>
      <c r="AF188" s="18"/>
      <c r="AG188" s="18"/>
      <c r="AH188" s="48"/>
      <c r="AI188" s="18"/>
      <c r="AJ188" s="18"/>
      <c r="AK188" s="48"/>
      <c r="AL188" s="18"/>
      <c r="AM188" s="48"/>
      <c r="AN188" s="18"/>
      <c r="AO188" s="18"/>
      <c r="AP188" s="48">
        <v>7.0000000000000001E-3</v>
      </c>
      <c r="AQ188" s="18">
        <v>0.38</v>
      </c>
      <c r="AU188"/>
    </row>
    <row r="189" spans="1:47" ht="15" customHeight="1">
      <c r="A189" s="45" t="s">
        <v>2952</v>
      </c>
      <c r="B189" s="25" t="s">
        <v>2953</v>
      </c>
      <c r="C189" s="25" t="s">
        <v>18</v>
      </c>
      <c r="D189" s="25" t="s">
        <v>174</v>
      </c>
      <c r="E189" s="28" t="s">
        <v>2047</v>
      </c>
      <c r="F189" s="28"/>
      <c r="G189" s="25" t="s">
        <v>2048</v>
      </c>
      <c r="H189" s="25" t="s">
        <v>2053</v>
      </c>
      <c r="I189" s="48">
        <v>0.35</v>
      </c>
      <c r="J189" s="18">
        <v>17.489999999999998</v>
      </c>
      <c r="K189" s="48"/>
      <c r="L189" s="18"/>
      <c r="M189" s="18"/>
      <c r="N189" s="48"/>
      <c r="O189" s="18"/>
      <c r="P189" s="48"/>
      <c r="Q189" s="18"/>
      <c r="R189" s="18"/>
      <c r="S189" s="48"/>
      <c r="T189" s="18"/>
      <c r="U189" s="18"/>
      <c r="V189" s="48">
        <v>-0.01</v>
      </c>
      <c r="W189" s="18">
        <v>-0.5</v>
      </c>
      <c r="X189" s="18">
        <v>0</v>
      </c>
      <c r="Y189" s="48"/>
      <c r="Z189" s="18"/>
      <c r="AA189" s="18"/>
      <c r="AB189" s="48"/>
      <c r="AC189" s="18"/>
      <c r="AD189" s="18"/>
      <c r="AE189" s="48"/>
      <c r="AF189" s="18"/>
      <c r="AG189" s="18"/>
      <c r="AH189" s="48"/>
      <c r="AI189" s="18"/>
      <c r="AJ189" s="18"/>
      <c r="AK189" s="48"/>
      <c r="AL189" s="18"/>
      <c r="AM189" s="48"/>
      <c r="AN189" s="18"/>
      <c r="AO189" s="18"/>
      <c r="AP189" s="48">
        <v>0.34</v>
      </c>
      <c r="AQ189" s="18">
        <v>16.989999999999998</v>
      </c>
      <c r="AU189"/>
    </row>
    <row r="190" spans="1:47" ht="15" hidden="1" customHeight="1">
      <c r="A190" s="45" t="s">
        <v>2214</v>
      </c>
      <c r="B190" s="25" t="s">
        <v>2215</v>
      </c>
      <c r="C190" s="25" t="s">
        <v>18</v>
      </c>
      <c r="D190" s="25" t="s">
        <v>2092</v>
      </c>
      <c r="E190" s="28" t="s">
        <v>2047</v>
      </c>
      <c r="F190" s="28"/>
      <c r="G190" s="25" t="s">
        <v>2048</v>
      </c>
      <c r="H190" s="25" t="s">
        <v>2053</v>
      </c>
      <c r="I190" s="48">
        <v>0.22500000000000001</v>
      </c>
      <c r="J190" s="18">
        <v>1.96</v>
      </c>
      <c r="K190" s="48">
        <v>0.2</v>
      </c>
      <c r="L190" s="18">
        <v>1.74</v>
      </c>
      <c r="M190" s="18">
        <v>0.08</v>
      </c>
      <c r="N190" s="48">
        <v>-0.27079999999999999</v>
      </c>
      <c r="O190" s="18">
        <v>-2.37</v>
      </c>
      <c r="P190" s="48">
        <v>-2E-3</v>
      </c>
      <c r="Q190" s="18">
        <v>-0.02</v>
      </c>
      <c r="R190" s="18">
        <v>0</v>
      </c>
      <c r="S190" s="48">
        <v>-1.7999999999999999E-2</v>
      </c>
      <c r="T190" s="18">
        <v>-0.15</v>
      </c>
      <c r="U190" s="18">
        <v>0</v>
      </c>
      <c r="V190" s="48">
        <v>-5.0200000000000002E-2</v>
      </c>
      <c r="W190" s="18">
        <v>-0.43</v>
      </c>
      <c r="X190" s="18">
        <v>0</v>
      </c>
      <c r="Y190" s="48"/>
      <c r="Z190" s="18"/>
      <c r="AA190" s="18"/>
      <c r="AB190" s="48"/>
      <c r="AC190" s="18"/>
      <c r="AD190" s="18"/>
      <c r="AE190" s="48"/>
      <c r="AF190" s="18"/>
      <c r="AG190" s="18"/>
      <c r="AH190" s="48"/>
      <c r="AI190" s="18"/>
      <c r="AJ190" s="18"/>
      <c r="AK190" s="48"/>
      <c r="AL190" s="18"/>
      <c r="AM190" s="48"/>
      <c r="AN190" s="18"/>
      <c r="AO190" s="18"/>
      <c r="AP190" s="48">
        <v>8.4000000000000005E-2</v>
      </c>
      <c r="AQ190" s="18">
        <v>0.73</v>
      </c>
      <c r="AU190"/>
    </row>
    <row r="191" spans="1:47" ht="15" hidden="1" customHeight="1">
      <c r="A191" s="45" t="s">
        <v>2954</v>
      </c>
      <c r="B191" s="25" t="s">
        <v>2955</v>
      </c>
      <c r="C191" s="25" t="s">
        <v>18</v>
      </c>
      <c r="D191" s="25" t="s">
        <v>2092</v>
      </c>
      <c r="E191" s="28" t="s">
        <v>2047</v>
      </c>
      <c r="F191" s="28"/>
      <c r="G191" s="25" t="s">
        <v>2048</v>
      </c>
      <c r="H191" s="25" t="s">
        <v>2053</v>
      </c>
      <c r="I191" s="48">
        <v>5.0460000000000003</v>
      </c>
      <c r="J191" s="18">
        <v>13.12</v>
      </c>
      <c r="K191" s="48">
        <v>10.3</v>
      </c>
      <c r="L191" s="18">
        <v>26.78</v>
      </c>
      <c r="M191" s="18">
        <v>1.34</v>
      </c>
      <c r="N191" s="48">
        <v>-0.75823844900000004</v>
      </c>
      <c r="O191" s="18">
        <v>-1.99</v>
      </c>
      <c r="P191" s="48"/>
      <c r="Q191" s="18"/>
      <c r="R191" s="18"/>
      <c r="S191" s="48">
        <v>-11.996738466</v>
      </c>
      <c r="T191" s="18">
        <v>-31.17</v>
      </c>
      <c r="U191" s="18">
        <v>0</v>
      </c>
      <c r="V191" s="48">
        <v>-0.12402308500000001</v>
      </c>
      <c r="W191" s="18">
        <v>-0.33</v>
      </c>
      <c r="X191" s="18">
        <v>0</v>
      </c>
      <c r="Y191" s="48"/>
      <c r="Z191" s="18"/>
      <c r="AA191" s="18"/>
      <c r="AB191" s="48"/>
      <c r="AC191" s="18"/>
      <c r="AD191" s="18"/>
      <c r="AE191" s="48"/>
      <c r="AF191" s="18"/>
      <c r="AG191" s="18"/>
      <c r="AH191" s="48"/>
      <c r="AI191" s="18"/>
      <c r="AJ191" s="18"/>
      <c r="AK191" s="48"/>
      <c r="AL191" s="18"/>
      <c r="AM191" s="48"/>
      <c r="AN191" s="18"/>
      <c r="AO191" s="18"/>
      <c r="AP191" s="48">
        <v>2.4670000000000001</v>
      </c>
      <c r="AQ191" s="18">
        <v>6.41</v>
      </c>
      <c r="AU191"/>
    </row>
    <row r="192" spans="1:47" ht="15" customHeight="1">
      <c r="A192" s="45" t="s">
        <v>2956</v>
      </c>
      <c r="B192" s="25" t="s">
        <v>2957</v>
      </c>
      <c r="C192" s="25" t="s">
        <v>18</v>
      </c>
      <c r="D192" s="25" t="s">
        <v>174</v>
      </c>
      <c r="E192" s="28" t="s">
        <v>2047</v>
      </c>
      <c r="F192" s="28"/>
      <c r="G192" s="25" t="s">
        <v>2048</v>
      </c>
      <c r="H192" s="25" t="s">
        <v>2053</v>
      </c>
      <c r="I192" s="48">
        <v>0.86</v>
      </c>
      <c r="J192" s="18">
        <v>10.32</v>
      </c>
      <c r="K192" s="48"/>
      <c r="L192" s="18"/>
      <c r="M192" s="18"/>
      <c r="N192" s="48"/>
      <c r="O192" s="18"/>
      <c r="P192" s="48"/>
      <c r="Q192" s="18"/>
      <c r="R192" s="18"/>
      <c r="S192" s="48">
        <v>-0.14499999999999999</v>
      </c>
      <c r="T192" s="18">
        <v>-1.74</v>
      </c>
      <c r="U192" s="18">
        <v>0</v>
      </c>
      <c r="V192" s="48">
        <v>-1.4999999999999999E-2</v>
      </c>
      <c r="W192" s="18">
        <v>-0.18</v>
      </c>
      <c r="X192" s="18">
        <v>0</v>
      </c>
      <c r="Y192" s="48"/>
      <c r="Z192" s="18"/>
      <c r="AA192" s="18"/>
      <c r="AB192" s="48"/>
      <c r="AC192" s="18"/>
      <c r="AD192" s="18"/>
      <c r="AE192" s="48"/>
      <c r="AF192" s="18"/>
      <c r="AG192" s="18"/>
      <c r="AH192" s="48"/>
      <c r="AI192" s="18"/>
      <c r="AJ192" s="18"/>
      <c r="AK192" s="48"/>
      <c r="AL192" s="18"/>
      <c r="AM192" s="48"/>
      <c r="AN192" s="18"/>
      <c r="AO192" s="18"/>
      <c r="AP192" s="48">
        <v>0.7</v>
      </c>
      <c r="AQ192" s="18">
        <v>8.4</v>
      </c>
      <c r="AU192"/>
    </row>
    <row r="193" spans="1:47" ht="15" hidden="1" customHeight="1">
      <c r="A193" s="45" t="s">
        <v>2958</v>
      </c>
      <c r="B193" s="25" t="s">
        <v>2959</v>
      </c>
      <c r="C193" s="25" t="s">
        <v>18</v>
      </c>
      <c r="D193" s="25" t="s">
        <v>2092</v>
      </c>
      <c r="E193" s="28" t="s">
        <v>2047</v>
      </c>
      <c r="F193" s="28"/>
      <c r="G193" s="25" t="s">
        <v>2048</v>
      </c>
      <c r="H193" s="25" t="s">
        <v>2053</v>
      </c>
      <c r="I193" s="48">
        <v>0</v>
      </c>
      <c r="J193" s="18">
        <v>0</v>
      </c>
      <c r="K193" s="48">
        <v>0.125</v>
      </c>
      <c r="L193" s="18">
        <v>3.5</v>
      </c>
      <c r="M193" s="18">
        <v>0.18</v>
      </c>
      <c r="N193" s="48"/>
      <c r="O193" s="18"/>
      <c r="P193" s="48"/>
      <c r="Q193" s="18"/>
      <c r="R193" s="18"/>
      <c r="S193" s="48"/>
      <c r="T193" s="18"/>
      <c r="U193" s="18"/>
      <c r="V193" s="48">
        <v>-5.0000000000000001E-3</v>
      </c>
      <c r="W193" s="18">
        <v>-0.14000000000000001</v>
      </c>
      <c r="X193" s="18">
        <v>0</v>
      </c>
      <c r="Y193" s="48"/>
      <c r="Z193" s="18"/>
      <c r="AA193" s="18"/>
      <c r="AB193" s="48"/>
      <c r="AC193" s="18"/>
      <c r="AD193" s="18"/>
      <c r="AE193" s="48"/>
      <c r="AF193" s="18"/>
      <c r="AG193" s="18"/>
      <c r="AH193" s="48"/>
      <c r="AI193" s="18"/>
      <c r="AJ193" s="18"/>
      <c r="AK193" s="48"/>
      <c r="AL193" s="18"/>
      <c r="AM193" s="48"/>
      <c r="AN193" s="18"/>
      <c r="AO193" s="18"/>
      <c r="AP193" s="48">
        <v>0.12</v>
      </c>
      <c r="AQ193" s="18">
        <v>3.36</v>
      </c>
      <c r="AU193"/>
    </row>
    <row r="194" spans="1:47" ht="15" hidden="1" customHeight="1">
      <c r="A194" s="45" t="s">
        <v>2960</v>
      </c>
      <c r="B194" s="25" t="s">
        <v>2961</v>
      </c>
      <c r="C194" s="25"/>
      <c r="D194" s="25" t="s">
        <v>2962</v>
      </c>
      <c r="E194" s="28" t="s">
        <v>2048</v>
      </c>
      <c r="F194" s="28"/>
      <c r="G194" s="25"/>
      <c r="H194" s="25" t="s">
        <v>2053</v>
      </c>
      <c r="I194" s="48"/>
      <c r="J194" s="18"/>
      <c r="K194" s="48"/>
      <c r="L194" s="18"/>
      <c r="M194" s="18"/>
      <c r="N194" s="48">
        <v>-1.7</v>
      </c>
      <c r="O194" s="18">
        <v>0</v>
      </c>
      <c r="P194" s="48"/>
      <c r="Q194" s="18"/>
      <c r="R194" s="18"/>
      <c r="S194" s="48">
        <v>-0.2</v>
      </c>
      <c r="T194" s="18">
        <v>0</v>
      </c>
      <c r="U194" s="18">
        <v>0</v>
      </c>
      <c r="V194" s="48">
        <v>1.9</v>
      </c>
      <c r="W194" s="18">
        <v>0</v>
      </c>
      <c r="X194" s="18">
        <v>0</v>
      </c>
      <c r="Y194" s="48"/>
      <c r="Z194" s="18"/>
      <c r="AA194" s="18"/>
      <c r="AB194" s="48"/>
      <c r="AC194" s="18"/>
      <c r="AD194" s="18"/>
      <c r="AE194" s="48"/>
      <c r="AF194" s="18"/>
      <c r="AG194" s="18"/>
      <c r="AH194" s="48"/>
      <c r="AI194" s="18"/>
      <c r="AJ194" s="18"/>
      <c r="AK194" s="48"/>
      <c r="AL194" s="18"/>
      <c r="AM194" s="48"/>
      <c r="AN194" s="18"/>
      <c r="AO194" s="18"/>
      <c r="AP194" s="48">
        <v>0</v>
      </c>
      <c r="AQ194" s="18">
        <v>0</v>
      </c>
      <c r="AU194"/>
    </row>
    <row r="195" spans="1:47" ht="15" hidden="1" customHeight="1">
      <c r="A195" s="45" t="s">
        <v>2963</v>
      </c>
      <c r="B195" s="25" t="s">
        <v>2964</v>
      </c>
      <c r="C195" s="25"/>
      <c r="D195" s="25" t="s">
        <v>2075</v>
      </c>
      <c r="E195" s="28" t="s">
        <v>2076</v>
      </c>
      <c r="F195" s="28"/>
      <c r="G195" s="25" t="s">
        <v>2047</v>
      </c>
      <c r="H195" s="25" t="s">
        <v>2042</v>
      </c>
      <c r="I195" s="48">
        <v>0</v>
      </c>
      <c r="J195" s="18">
        <v>0</v>
      </c>
      <c r="K195" s="48"/>
      <c r="L195" s="18"/>
      <c r="M195" s="18"/>
      <c r="N195" s="48"/>
      <c r="O195" s="18"/>
      <c r="P195" s="48"/>
      <c r="Q195" s="18"/>
      <c r="R195" s="18"/>
      <c r="S195" s="48"/>
      <c r="T195" s="18"/>
      <c r="U195" s="18"/>
      <c r="V195" s="48">
        <v>0</v>
      </c>
      <c r="W195" s="18">
        <v>0</v>
      </c>
      <c r="X195" s="18">
        <v>0</v>
      </c>
      <c r="Y195" s="48"/>
      <c r="Z195" s="18"/>
      <c r="AA195" s="18"/>
      <c r="AB195" s="48"/>
      <c r="AC195" s="18"/>
      <c r="AD195" s="18"/>
      <c r="AE195" s="48"/>
      <c r="AF195" s="18"/>
      <c r="AG195" s="18"/>
      <c r="AH195" s="48"/>
      <c r="AI195" s="18"/>
      <c r="AJ195" s="18"/>
      <c r="AK195" s="48"/>
      <c r="AL195" s="18"/>
      <c r="AM195" s="48"/>
      <c r="AN195" s="18"/>
      <c r="AO195" s="18"/>
      <c r="AP195" s="48">
        <v>0</v>
      </c>
      <c r="AQ195" s="18">
        <v>0</v>
      </c>
      <c r="AU195"/>
    </row>
    <row r="196" spans="1:47" ht="15" hidden="1" customHeight="1">
      <c r="A196" s="45" t="s">
        <v>2965</v>
      </c>
      <c r="B196" s="25" t="s">
        <v>2966</v>
      </c>
      <c r="C196" s="25"/>
      <c r="D196" s="25" t="s">
        <v>2967</v>
      </c>
      <c r="E196" s="28" t="s">
        <v>2048</v>
      </c>
      <c r="F196" s="28"/>
      <c r="G196" s="25"/>
      <c r="H196" s="25" t="s">
        <v>2053</v>
      </c>
      <c r="I196" s="48">
        <v>1.5</v>
      </c>
      <c r="J196" s="18">
        <v>0</v>
      </c>
      <c r="K196" s="48"/>
      <c r="L196" s="18"/>
      <c r="M196" s="18"/>
      <c r="N196" s="48"/>
      <c r="O196" s="18"/>
      <c r="P196" s="48"/>
      <c r="Q196" s="18"/>
      <c r="R196" s="18"/>
      <c r="S196" s="48"/>
      <c r="T196" s="18"/>
      <c r="U196" s="18"/>
      <c r="V196" s="48">
        <v>-1.5</v>
      </c>
      <c r="W196" s="18">
        <v>0</v>
      </c>
      <c r="X196" s="18">
        <v>0</v>
      </c>
      <c r="Y196" s="48"/>
      <c r="Z196" s="18"/>
      <c r="AA196" s="18"/>
      <c r="AB196" s="48"/>
      <c r="AC196" s="18"/>
      <c r="AD196" s="18"/>
      <c r="AE196" s="48"/>
      <c r="AF196" s="18"/>
      <c r="AG196" s="18"/>
      <c r="AH196" s="48"/>
      <c r="AI196" s="18"/>
      <c r="AJ196" s="18"/>
      <c r="AK196" s="48"/>
      <c r="AL196" s="18"/>
      <c r="AM196" s="48"/>
      <c r="AN196" s="18"/>
      <c r="AO196" s="18"/>
      <c r="AP196" s="48">
        <v>0</v>
      </c>
      <c r="AQ196" s="18">
        <v>0</v>
      </c>
      <c r="AU196"/>
    </row>
    <row r="197" spans="1:47" ht="15" hidden="1" customHeight="1">
      <c r="A197" s="45" t="s">
        <v>2968</v>
      </c>
      <c r="B197" s="25" t="s">
        <v>2969</v>
      </c>
      <c r="C197" s="25"/>
      <c r="D197" s="25" t="s">
        <v>2962</v>
      </c>
      <c r="E197" s="28" t="s">
        <v>2048</v>
      </c>
      <c r="F197" s="28"/>
      <c r="G197" s="25"/>
      <c r="H197" s="25" t="s">
        <v>2053</v>
      </c>
      <c r="I197" s="48">
        <v>1.2</v>
      </c>
      <c r="J197" s="18">
        <v>0</v>
      </c>
      <c r="K197" s="48"/>
      <c r="L197" s="18"/>
      <c r="M197" s="18"/>
      <c r="N197" s="48"/>
      <c r="O197" s="18"/>
      <c r="P197" s="48"/>
      <c r="Q197" s="18"/>
      <c r="R197" s="18"/>
      <c r="S197" s="48"/>
      <c r="T197" s="18"/>
      <c r="U197" s="18"/>
      <c r="V197" s="48">
        <v>-1.2</v>
      </c>
      <c r="W197" s="18">
        <v>0</v>
      </c>
      <c r="X197" s="18">
        <v>0</v>
      </c>
      <c r="Y197" s="48"/>
      <c r="Z197" s="18"/>
      <c r="AA197" s="18"/>
      <c r="AB197" s="48"/>
      <c r="AC197" s="18"/>
      <c r="AD197" s="18"/>
      <c r="AE197" s="48"/>
      <c r="AF197" s="18"/>
      <c r="AG197" s="18"/>
      <c r="AH197" s="48"/>
      <c r="AI197" s="18"/>
      <c r="AJ197" s="18"/>
      <c r="AK197" s="48"/>
      <c r="AL197" s="18"/>
      <c r="AM197" s="48"/>
      <c r="AN197" s="18"/>
      <c r="AO197" s="18"/>
      <c r="AP197" s="48">
        <v>0</v>
      </c>
      <c r="AQ197" s="18">
        <v>0</v>
      </c>
      <c r="AU197"/>
    </row>
    <row r="198" spans="1:47" ht="15" hidden="1" customHeight="1">
      <c r="A198" s="45" t="s">
        <v>2970</v>
      </c>
      <c r="B198" s="25" t="s">
        <v>2971</v>
      </c>
      <c r="C198" s="25"/>
      <c r="D198" s="25" t="s">
        <v>2962</v>
      </c>
      <c r="E198" s="28" t="s">
        <v>2048</v>
      </c>
      <c r="F198" s="28"/>
      <c r="G198" s="25"/>
      <c r="H198" s="25" t="s">
        <v>2053</v>
      </c>
      <c r="I198" s="48">
        <v>1.5</v>
      </c>
      <c r="J198" s="18">
        <v>0</v>
      </c>
      <c r="K198" s="48"/>
      <c r="L198" s="18"/>
      <c r="M198" s="18"/>
      <c r="N198" s="48"/>
      <c r="O198" s="18"/>
      <c r="P198" s="48"/>
      <c r="Q198" s="18"/>
      <c r="R198" s="18"/>
      <c r="S198" s="48"/>
      <c r="T198" s="18"/>
      <c r="U198" s="18"/>
      <c r="V198" s="48">
        <v>-1.5</v>
      </c>
      <c r="W198" s="18">
        <v>0</v>
      </c>
      <c r="X198" s="18">
        <v>0</v>
      </c>
      <c r="Y198" s="48"/>
      <c r="Z198" s="18"/>
      <c r="AA198" s="18"/>
      <c r="AB198" s="48"/>
      <c r="AC198" s="18"/>
      <c r="AD198" s="18"/>
      <c r="AE198" s="48"/>
      <c r="AF198" s="18"/>
      <c r="AG198" s="18"/>
      <c r="AH198" s="48"/>
      <c r="AI198" s="18"/>
      <c r="AJ198" s="18"/>
      <c r="AK198" s="48"/>
      <c r="AL198" s="18"/>
      <c r="AM198" s="48"/>
      <c r="AN198" s="18"/>
      <c r="AO198" s="18"/>
      <c r="AP198" s="48">
        <v>0</v>
      </c>
      <c r="AQ198" s="18">
        <v>0</v>
      </c>
      <c r="AU198"/>
    </row>
    <row r="199" spans="1:47" ht="15" hidden="1" customHeight="1">
      <c r="A199" s="45" t="s">
        <v>2972</v>
      </c>
      <c r="B199" s="25" t="s">
        <v>2973</v>
      </c>
      <c r="C199" s="25"/>
      <c r="D199" s="25" t="s">
        <v>2962</v>
      </c>
      <c r="E199" s="28" t="s">
        <v>2048</v>
      </c>
      <c r="F199" s="28"/>
      <c r="G199" s="25"/>
      <c r="H199" s="25" t="s">
        <v>2053</v>
      </c>
      <c r="I199" s="48">
        <v>0.09</v>
      </c>
      <c r="J199" s="18">
        <v>0</v>
      </c>
      <c r="K199" s="48"/>
      <c r="L199" s="18"/>
      <c r="M199" s="18"/>
      <c r="N199" s="48"/>
      <c r="O199" s="18"/>
      <c r="P199" s="48"/>
      <c r="Q199" s="18"/>
      <c r="R199" s="18"/>
      <c r="S199" s="48"/>
      <c r="T199" s="18"/>
      <c r="U199" s="18"/>
      <c r="V199" s="48">
        <v>-0.09</v>
      </c>
      <c r="W199" s="18">
        <v>0</v>
      </c>
      <c r="X199" s="18">
        <v>0</v>
      </c>
      <c r="Y199" s="48"/>
      <c r="Z199" s="18"/>
      <c r="AA199" s="18"/>
      <c r="AB199" s="48"/>
      <c r="AC199" s="18"/>
      <c r="AD199" s="18"/>
      <c r="AE199" s="48"/>
      <c r="AF199" s="18"/>
      <c r="AG199" s="18"/>
      <c r="AH199" s="48"/>
      <c r="AI199" s="18"/>
      <c r="AJ199" s="18"/>
      <c r="AK199" s="48"/>
      <c r="AL199" s="18"/>
      <c r="AM199" s="48"/>
      <c r="AN199" s="18"/>
      <c r="AO199" s="18"/>
      <c r="AP199" s="48">
        <v>0</v>
      </c>
      <c r="AQ199" s="18">
        <v>0</v>
      </c>
      <c r="AU199"/>
    </row>
    <row r="200" spans="1:47" ht="15" hidden="1" customHeight="1">
      <c r="A200" s="45" t="s">
        <v>2974</v>
      </c>
      <c r="B200" s="25" t="s">
        <v>2975</v>
      </c>
      <c r="C200" s="25"/>
      <c r="D200" s="25" t="s">
        <v>2962</v>
      </c>
      <c r="E200" s="28" t="s">
        <v>2048</v>
      </c>
      <c r="F200" s="28"/>
      <c r="G200" s="25"/>
      <c r="H200" s="25" t="s">
        <v>2053</v>
      </c>
      <c r="I200" s="48">
        <v>1</v>
      </c>
      <c r="J200" s="18">
        <v>0</v>
      </c>
      <c r="K200" s="48"/>
      <c r="L200" s="18"/>
      <c r="M200" s="18"/>
      <c r="N200" s="48"/>
      <c r="O200" s="18"/>
      <c r="P200" s="48"/>
      <c r="Q200" s="18"/>
      <c r="R200" s="18"/>
      <c r="S200" s="48"/>
      <c r="T200" s="18"/>
      <c r="U200" s="18"/>
      <c r="V200" s="48">
        <v>-1</v>
      </c>
      <c r="W200" s="18">
        <v>0</v>
      </c>
      <c r="X200" s="18">
        <v>0</v>
      </c>
      <c r="Y200" s="48"/>
      <c r="Z200" s="18"/>
      <c r="AA200" s="18"/>
      <c r="AB200" s="48"/>
      <c r="AC200" s="18"/>
      <c r="AD200" s="18"/>
      <c r="AE200" s="48"/>
      <c r="AF200" s="18"/>
      <c r="AG200" s="18"/>
      <c r="AH200" s="48"/>
      <c r="AI200" s="18"/>
      <c r="AJ200" s="18"/>
      <c r="AK200" s="48"/>
      <c r="AL200" s="18"/>
      <c r="AM200" s="48"/>
      <c r="AN200" s="18"/>
      <c r="AO200" s="18"/>
      <c r="AP200" s="48">
        <v>0</v>
      </c>
      <c r="AQ200" s="18">
        <v>0</v>
      </c>
      <c r="AU200"/>
    </row>
    <row r="201" spans="1:47" ht="15" hidden="1" customHeight="1">
      <c r="A201" s="45" t="s">
        <v>2976</v>
      </c>
      <c r="B201" s="25" t="s">
        <v>2977</v>
      </c>
      <c r="C201" s="25"/>
      <c r="D201" s="25" t="s">
        <v>2962</v>
      </c>
      <c r="E201" s="28" t="s">
        <v>2048</v>
      </c>
      <c r="F201" s="28"/>
      <c r="G201" s="25"/>
      <c r="H201" s="25" t="s">
        <v>2053</v>
      </c>
      <c r="I201" s="48">
        <v>0.48</v>
      </c>
      <c r="J201" s="18">
        <v>0</v>
      </c>
      <c r="K201" s="48"/>
      <c r="L201" s="18"/>
      <c r="M201" s="18"/>
      <c r="N201" s="48"/>
      <c r="O201" s="18"/>
      <c r="P201" s="48"/>
      <c r="Q201" s="18"/>
      <c r="R201" s="18"/>
      <c r="S201" s="48"/>
      <c r="T201" s="18"/>
      <c r="U201" s="18"/>
      <c r="V201" s="48">
        <v>-0.48</v>
      </c>
      <c r="W201" s="18">
        <v>0</v>
      </c>
      <c r="X201" s="18">
        <v>0</v>
      </c>
      <c r="Y201" s="48"/>
      <c r="Z201" s="18"/>
      <c r="AA201" s="18"/>
      <c r="AB201" s="48"/>
      <c r="AC201" s="18"/>
      <c r="AD201" s="18"/>
      <c r="AE201" s="48"/>
      <c r="AF201" s="18"/>
      <c r="AG201" s="18"/>
      <c r="AH201" s="48"/>
      <c r="AI201" s="18"/>
      <c r="AJ201" s="18"/>
      <c r="AK201" s="48"/>
      <c r="AL201" s="18"/>
      <c r="AM201" s="48"/>
      <c r="AN201" s="18"/>
      <c r="AO201" s="18"/>
      <c r="AP201" s="48">
        <v>0</v>
      </c>
      <c r="AQ201" s="18">
        <v>0</v>
      </c>
      <c r="AU201"/>
    </row>
    <row r="202" spans="1:47" ht="15" hidden="1" customHeight="1">
      <c r="A202" s="45" t="s">
        <v>2978</v>
      </c>
      <c r="B202" s="25" t="s">
        <v>2979</v>
      </c>
      <c r="C202" s="25"/>
      <c r="D202" s="25" t="s">
        <v>2962</v>
      </c>
      <c r="E202" s="28" t="s">
        <v>2048</v>
      </c>
      <c r="F202" s="28"/>
      <c r="G202" s="25"/>
      <c r="H202" s="25" t="s">
        <v>2053</v>
      </c>
      <c r="I202" s="48">
        <v>16.5</v>
      </c>
      <c r="J202" s="18">
        <v>0</v>
      </c>
      <c r="K202" s="48"/>
      <c r="L202" s="18"/>
      <c r="M202" s="18"/>
      <c r="N202" s="48"/>
      <c r="O202" s="18"/>
      <c r="P202" s="48"/>
      <c r="Q202" s="18"/>
      <c r="R202" s="18"/>
      <c r="S202" s="48"/>
      <c r="T202" s="18"/>
      <c r="U202" s="18"/>
      <c r="V202" s="48">
        <v>-16.5</v>
      </c>
      <c r="W202" s="18">
        <v>0</v>
      </c>
      <c r="X202" s="18">
        <v>0</v>
      </c>
      <c r="Y202" s="48"/>
      <c r="Z202" s="18"/>
      <c r="AA202" s="18"/>
      <c r="AB202" s="48"/>
      <c r="AC202" s="18"/>
      <c r="AD202" s="18"/>
      <c r="AE202" s="48"/>
      <c r="AF202" s="18"/>
      <c r="AG202" s="18"/>
      <c r="AH202" s="48"/>
      <c r="AI202" s="18"/>
      <c r="AJ202" s="18"/>
      <c r="AK202" s="48"/>
      <c r="AL202" s="18"/>
      <c r="AM202" s="48"/>
      <c r="AN202" s="18"/>
      <c r="AO202" s="18"/>
      <c r="AP202" s="48">
        <v>0</v>
      </c>
      <c r="AQ202" s="18">
        <v>0</v>
      </c>
      <c r="AU202"/>
    </row>
    <row r="203" spans="1:47" ht="15" hidden="1" customHeight="1">
      <c r="A203" s="45" t="s">
        <v>2980</v>
      </c>
      <c r="B203" s="25" t="s">
        <v>2981</v>
      </c>
      <c r="C203" s="25"/>
      <c r="D203" s="25" t="s">
        <v>2962</v>
      </c>
      <c r="E203" s="28" t="s">
        <v>2048</v>
      </c>
      <c r="F203" s="28"/>
      <c r="G203" s="25"/>
      <c r="H203" s="25" t="s">
        <v>2053</v>
      </c>
      <c r="I203" s="48">
        <v>1.5</v>
      </c>
      <c r="J203" s="18">
        <v>0</v>
      </c>
      <c r="K203" s="48"/>
      <c r="L203" s="18"/>
      <c r="M203" s="18"/>
      <c r="N203" s="48"/>
      <c r="O203" s="18"/>
      <c r="P203" s="48"/>
      <c r="Q203" s="18"/>
      <c r="R203" s="18"/>
      <c r="S203" s="48"/>
      <c r="T203" s="18"/>
      <c r="U203" s="18"/>
      <c r="V203" s="48">
        <v>-1.5</v>
      </c>
      <c r="W203" s="18">
        <v>0</v>
      </c>
      <c r="X203" s="18">
        <v>0</v>
      </c>
      <c r="Y203" s="48"/>
      <c r="Z203" s="18"/>
      <c r="AA203" s="18"/>
      <c r="AB203" s="48"/>
      <c r="AC203" s="18"/>
      <c r="AD203" s="18"/>
      <c r="AE203" s="48"/>
      <c r="AF203" s="18"/>
      <c r="AG203" s="18"/>
      <c r="AH203" s="48"/>
      <c r="AI203" s="18"/>
      <c r="AJ203" s="18"/>
      <c r="AK203" s="48"/>
      <c r="AL203" s="18"/>
      <c r="AM203" s="48"/>
      <c r="AN203" s="18"/>
      <c r="AO203" s="18"/>
      <c r="AP203" s="48">
        <v>0</v>
      </c>
      <c r="AQ203" s="18">
        <v>0</v>
      </c>
      <c r="AU203"/>
    </row>
    <row r="204" spans="1:47" ht="15" hidden="1" customHeight="1">
      <c r="A204" s="45" t="s">
        <v>2982</v>
      </c>
      <c r="B204" s="25" t="s">
        <v>2983</v>
      </c>
      <c r="C204" s="25"/>
      <c r="D204" s="25" t="s">
        <v>2962</v>
      </c>
      <c r="E204" s="28" t="s">
        <v>2048</v>
      </c>
      <c r="F204" s="28"/>
      <c r="G204" s="25"/>
      <c r="H204" s="25" t="s">
        <v>2053</v>
      </c>
      <c r="I204" s="48">
        <v>0.4</v>
      </c>
      <c r="J204" s="18">
        <v>0</v>
      </c>
      <c r="K204" s="48"/>
      <c r="L204" s="18"/>
      <c r="M204" s="18"/>
      <c r="N204" s="48"/>
      <c r="O204" s="18"/>
      <c r="P204" s="48"/>
      <c r="Q204" s="18"/>
      <c r="R204" s="18"/>
      <c r="S204" s="48"/>
      <c r="T204" s="18"/>
      <c r="U204" s="18"/>
      <c r="V204" s="48">
        <v>-0.4</v>
      </c>
      <c r="W204" s="18">
        <v>0</v>
      </c>
      <c r="X204" s="18">
        <v>0</v>
      </c>
      <c r="Y204" s="48"/>
      <c r="Z204" s="18"/>
      <c r="AA204" s="18"/>
      <c r="AB204" s="48"/>
      <c r="AC204" s="18"/>
      <c r="AD204" s="18"/>
      <c r="AE204" s="48"/>
      <c r="AF204" s="18"/>
      <c r="AG204" s="18"/>
      <c r="AH204" s="48"/>
      <c r="AI204" s="18"/>
      <c r="AJ204" s="18"/>
      <c r="AK204" s="48"/>
      <c r="AL204" s="18"/>
      <c r="AM204" s="48"/>
      <c r="AN204" s="18"/>
      <c r="AO204" s="18"/>
      <c r="AP204" s="48">
        <v>0</v>
      </c>
      <c r="AQ204" s="18">
        <v>0</v>
      </c>
      <c r="AU204"/>
    </row>
    <row r="205" spans="1:47" ht="15" hidden="1" customHeight="1">
      <c r="A205" s="45" t="s">
        <v>2984</v>
      </c>
      <c r="B205" s="25" t="s">
        <v>2985</v>
      </c>
      <c r="C205" s="25"/>
      <c r="D205" s="25" t="s">
        <v>2962</v>
      </c>
      <c r="E205" s="28" t="s">
        <v>2048</v>
      </c>
      <c r="F205" s="28"/>
      <c r="G205" s="25"/>
      <c r="H205" s="25" t="s">
        <v>2053</v>
      </c>
      <c r="I205" s="48">
        <v>7.5</v>
      </c>
      <c r="J205" s="18">
        <v>0</v>
      </c>
      <c r="K205" s="48"/>
      <c r="L205" s="18"/>
      <c r="M205" s="18"/>
      <c r="N205" s="48"/>
      <c r="O205" s="18"/>
      <c r="P205" s="48"/>
      <c r="Q205" s="18"/>
      <c r="R205" s="18"/>
      <c r="S205" s="48"/>
      <c r="T205" s="18"/>
      <c r="U205" s="18"/>
      <c r="V205" s="48">
        <v>-7.5</v>
      </c>
      <c r="W205" s="18">
        <v>0</v>
      </c>
      <c r="X205" s="18">
        <v>0</v>
      </c>
      <c r="Y205" s="48"/>
      <c r="Z205" s="18"/>
      <c r="AA205" s="18"/>
      <c r="AB205" s="48"/>
      <c r="AC205" s="18"/>
      <c r="AD205" s="18"/>
      <c r="AE205" s="48"/>
      <c r="AF205" s="18"/>
      <c r="AG205" s="18"/>
      <c r="AH205" s="48"/>
      <c r="AI205" s="18"/>
      <c r="AJ205" s="18"/>
      <c r="AK205" s="48"/>
      <c r="AL205" s="18"/>
      <c r="AM205" s="48"/>
      <c r="AN205" s="18"/>
      <c r="AO205" s="18"/>
      <c r="AP205" s="48">
        <v>0</v>
      </c>
      <c r="AQ205" s="18">
        <v>0</v>
      </c>
      <c r="AU205"/>
    </row>
    <row r="206" spans="1:47" ht="15" hidden="1" customHeight="1">
      <c r="A206" s="45" t="s">
        <v>2986</v>
      </c>
      <c r="B206" s="25" t="s">
        <v>2987</v>
      </c>
      <c r="C206" s="25"/>
      <c r="D206" s="25" t="s">
        <v>2962</v>
      </c>
      <c r="E206" s="28" t="s">
        <v>2048</v>
      </c>
      <c r="F206" s="28"/>
      <c r="G206" s="25"/>
      <c r="H206" s="25" t="s">
        <v>2053</v>
      </c>
      <c r="I206" s="48">
        <v>1.7</v>
      </c>
      <c r="J206" s="18">
        <v>0</v>
      </c>
      <c r="K206" s="48"/>
      <c r="L206" s="18"/>
      <c r="M206" s="18"/>
      <c r="N206" s="48"/>
      <c r="O206" s="18"/>
      <c r="P206" s="48"/>
      <c r="Q206" s="18"/>
      <c r="R206" s="18"/>
      <c r="S206" s="48"/>
      <c r="T206" s="18"/>
      <c r="U206" s="18"/>
      <c r="V206" s="48">
        <v>-1.7</v>
      </c>
      <c r="W206" s="18">
        <v>0</v>
      </c>
      <c r="X206" s="18">
        <v>0</v>
      </c>
      <c r="Y206" s="48"/>
      <c r="Z206" s="18"/>
      <c r="AA206" s="18"/>
      <c r="AB206" s="48"/>
      <c r="AC206" s="18"/>
      <c r="AD206" s="18"/>
      <c r="AE206" s="48"/>
      <c r="AF206" s="18"/>
      <c r="AG206" s="18"/>
      <c r="AH206" s="48"/>
      <c r="AI206" s="18"/>
      <c r="AJ206" s="18"/>
      <c r="AK206" s="48"/>
      <c r="AL206" s="18"/>
      <c r="AM206" s="48"/>
      <c r="AN206" s="18"/>
      <c r="AO206" s="18"/>
      <c r="AP206" s="48">
        <v>0</v>
      </c>
      <c r="AQ206" s="18">
        <v>0</v>
      </c>
      <c r="AU206"/>
    </row>
    <row r="207" spans="1:47" ht="15" hidden="1" customHeight="1">
      <c r="A207" s="45" t="s">
        <v>2988</v>
      </c>
      <c r="B207" s="25" t="s">
        <v>2989</v>
      </c>
      <c r="C207" s="25"/>
      <c r="D207" s="25" t="s">
        <v>2962</v>
      </c>
      <c r="E207" s="28" t="s">
        <v>2048</v>
      </c>
      <c r="F207" s="28"/>
      <c r="G207" s="25"/>
      <c r="H207" s="25" t="s">
        <v>2053</v>
      </c>
      <c r="I207" s="48">
        <v>10.7</v>
      </c>
      <c r="J207" s="18">
        <v>0</v>
      </c>
      <c r="K207" s="48"/>
      <c r="L207" s="18"/>
      <c r="M207" s="18"/>
      <c r="N207" s="48"/>
      <c r="O207" s="18"/>
      <c r="P207" s="48"/>
      <c r="Q207" s="18"/>
      <c r="R207" s="18"/>
      <c r="S207" s="48"/>
      <c r="T207" s="18"/>
      <c r="U207" s="18"/>
      <c r="V207" s="48">
        <v>-10.7</v>
      </c>
      <c r="W207" s="18">
        <v>0</v>
      </c>
      <c r="X207" s="18">
        <v>0</v>
      </c>
      <c r="Y207" s="48"/>
      <c r="Z207" s="18"/>
      <c r="AA207" s="18"/>
      <c r="AB207" s="48"/>
      <c r="AC207" s="18"/>
      <c r="AD207" s="18"/>
      <c r="AE207" s="48"/>
      <c r="AF207" s="18"/>
      <c r="AG207" s="18"/>
      <c r="AH207" s="48"/>
      <c r="AI207" s="18"/>
      <c r="AJ207" s="18"/>
      <c r="AK207" s="48"/>
      <c r="AL207" s="18"/>
      <c r="AM207" s="48"/>
      <c r="AN207" s="18"/>
      <c r="AO207" s="18"/>
      <c r="AP207" s="48">
        <v>0</v>
      </c>
      <c r="AQ207" s="18">
        <v>0</v>
      </c>
      <c r="AU207"/>
    </row>
    <row r="208" spans="1:47" ht="15" hidden="1" customHeight="1">
      <c r="A208" s="45" t="s">
        <v>2990</v>
      </c>
      <c r="B208" s="25" t="s">
        <v>2991</v>
      </c>
      <c r="C208" s="25"/>
      <c r="D208" s="25" t="s">
        <v>2962</v>
      </c>
      <c r="E208" s="28" t="s">
        <v>2048</v>
      </c>
      <c r="F208" s="28"/>
      <c r="G208" s="25"/>
      <c r="H208" s="25" t="s">
        <v>2053</v>
      </c>
      <c r="I208" s="48">
        <v>5.8</v>
      </c>
      <c r="J208" s="18">
        <v>0</v>
      </c>
      <c r="K208" s="48"/>
      <c r="L208" s="18"/>
      <c r="M208" s="18"/>
      <c r="N208" s="48"/>
      <c r="O208" s="18"/>
      <c r="P208" s="48"/>
      <c r="Q208" s="18"/>
      <c r="R208" s="18"/>
      <c r="S208" s="48"/>
      <c r="T208" s="18"/>
      <c r="U208" s="18"/>
      <c r="V208" s="48">
        <v>-5.8</v>
      </c>
      <c r="W208" s="18">
        <v>0</v>
      </c>
      <c r="X208" s="18">
        <v>0</v>
      </c>
      <c r="Y208" s="48"/>
      <c r="Z208" s="18"/>
      <c r="AA208" s="18"/>
      <c r="AB208" s="48"/>
      <c r="AC208" s="18"/>
      <c r="AD208" s="18"/>
      <c r="AE208" s="48"/>
      <c r="AF208" s="18"/>
      <c r="AG208" s="18"/>
      <c r="AH208" s="48"/>
      <c r="AI208" s="18"/>
      <c r="AJ208" s="18"/>
      <c r="AK208" s="48"/>
      <c r="AL208" s="18"/>
      <c r="AM208" s="48"/>
      <c r="AN208" s="18"/>
      <c r="AO208" s="18"/>
      <c r="AP208" s="48">
        <v>0</v>
      </c>
      <c r="AQ208" s="18">
        <v>0</v>
      </c>
      <c r="AU208"/>
    </row>
    <row r="209" spans="1:47" ht="15" hidden="1" customHeight="1">
      <c r="A209" s="45" t="s">
        <v>2992</v>
      </c>
      <c r="B209" s="25" t="s">
        <v>2993</v>
      </c>
      <c r="C209" s="25"/>
      <c r="D209" s="25" t="s">
        <v>2962</v>
      </c>
      <c r="E209" s="28" t="s">
        <v>2048</v>
      </c>
      <c r="F209" s="28"/>
      <c r="G209" s="25"/>
      <c r="H209" s="25" t="s">
        <v>2053</v>
      </c>
      <c r="I209" s="48">
        <v>1.1399999999999999</v>
      </c>
      <c r="J209" s="18">
        <v>0</v>
      </c>
      <c r="K209" s="48"/>
      <c r="L209" s="18"/>
      <c r="M209" s="18"/>
      <c r="N209" s="48"/>
      <c r="O209" s="18"/>
      <c r="P209" s="48"/>
      <c r="Q209" s="18"/>
      <c r="R209" s="18"/>
      <c r="S209" s="48"/>
      <c r="T209" s="18"/>
      <c r="U209" s="18"/>
      <c r="V209" s="48">
        <v>-1.1399999999999999</v>
      </c>
      <c r="W209" s="18">
        <v>0</v>
      </c>
      <c r="X209" s="18">
        <v>0</v>
      </c>
      <c r="Y209" s="48"/>
      <c r="Z209" s="18"/>
      <c r="AA209" s="18"/>
      <c r="AB209" s="48"/>
      <c r="AC209" s="18"/>
      <c r="AD209" s="18"/>
      <c r="AE209" s="48"/>
      <c r="AF209" s="18"/>
      <c r="AG209" s="18"/>
      <c r="AH209" s="48"/>
      <c r="AI209" s="18"/>
      <c r="AJ209" s="18"/>
      <c r="AK209" s="48"/>
      <c r="AL209" s="18"/>
      <c r="AM209" s="48"/>
      <c r="AN209" s="18"/>
      <c r="AO209" s="18"/>
      <c r="AP209" s="48">
        <v>0</v>
      </c>
      <c r="AQ209" s="18">
        <v>0</v>
      </c>
      <c r="AU209"/>
    </row>
    <row r="210" spans="1:47" ht="15" hidden="1" customHeight="1">
      <c r="A210" s="45" t="s">
        <v>2994</v>
      </c>
      <c r="B210" s="25" t="s">
        <v>2995</v>
      </c>
      <c r="C210" s="25"/>
      <c r="D210" s="25" t="s">
        <v>2962</v>
      </c>
      <c r="E210" s="28" t="s">
        <v>2048</v>
      </c>
      <c r="F210" s="28"/>
      <c r="G210" s="25"/>
      <c r="H210" s="25" t="s">
        <v>2053</v>
      </c>
      <c r="I210" s="48">
        <v>0.3</v>
      </c>
      <c r="J210" s="18">
        <v>0</v>
      </c>
      <c r="K210" s="48"/>
      <c r="L210" s="18"/>
      <c r="M210" s="18"/>
      <c r="N210" s="48"/>
      <c r="O210" s="18"/>
      <c r="P210" s="48"/>
      <c r="Q210" s="18"/>
      <c r="R210" s="18"/>
      <c r="S210" s="48"/>
      <c r="T210" s="18"/>
      <c r="U210" s="18"/>
      <c r="V210" s="48">
        <v>-0.3</v>
      </c>
      <c r="W210" s="18">
        <v>0</v>
      </c>
      <c r="X210" s="18">
        <v>0</v>
      </c>
      <c r="Y210" s="48"/>
      <c r="Z210" s="18"/>
      <c r="AA210" s="18"/>
      <c r="AB210" s="48"/>
      <c r="AC210" s="18"/>
      <c r="AD210" s="18"/>
      <c r="AE210" s="48"/>
      <c r="AF210" s="18"/>
      <c r="AG210" s="18"/>
      <c r="AH210" s="48"/>
      <c r="AI210" s="18"/>
      <c r="AJ210" s="18"/>
      <c r="AK210" s="48"/>
      <c r="AL210" s="18"/>
      <c r="AM210" s="48"/>
      <c r="AN210" s="18"/>
      <c r="AO210" s="18"/>
      <c r="AP210" s="48">
        <v>0</v>
      </c>
      <c r="AQ210" s="18">
        <v>0</v>
      </c>
      <c r="AU210"/>
    </row>
    <row r="211" spans="1:47" ht="15" hidden="1" customHeight="1">
      <c r="A211" s="45" t="s">
        <v>2996</v>
      </c>
      <c r="B211" s="25" t="s">
        <v>2997</v>
      </c>
      <c r="C211" s="25"/>
      <c r="D211" s="25" t="s">
        <v>2962</v>
      </c>
      <c r="E211" s="28" t="s">
        <v>2048</v>
      </c>
      <c r="F211" s="28"/>
      <c r="G211" s="25"/>
      <c r="H211" s="25" t="s">
        <v>2053</v>
      </c>
      <c r="I211" s="48">
        <v>1.1599999999999999</v>
      </c>
      <c r="J211" s="18">
        <v>0</v>
      </c>
      <c r="K211" s="48"/>
      <c r="L211" s="18"/>
      <c r="M211" s="18"/>
      <c r="N211" s="48"/>
      <c r="O211" s="18"/>
      <c r="P211" s="48"/>
      <c r="Q211" s="18"/>
      <c r="R211" s="18"/>
      <c r="S211" s="48"/>
      <c r="T211" s="18"/>
      <c r="U211" s="18"/>
      <c r="V211" s="48">
        <v>-1.1599999999999999</v>
      </c>
      <c r="W211" s="18">
        <v>0</v>
      </c>
      <c r="X211" s="18">
        <v>0</v>
      </c>
      <c r="Y211" s="48"/>
      <c r="Z211" s="18"/>
      <c r="AA211" s="18"/>
      <c r="AB211" s="48"/>
      <c r="AC211" s="18"/>
      <c r="AD211" s="18"/>
      <c r="AE211" s="48"/>
      <c r="AF211" s="18"/>
      <c r="AG211" s="18"/>
      <c r="AH211" s="48"/>
      <c r="AI211" s="18"/>
      <c r="AJ211" s="18"/>
      <c r="AK211" s="48"/>
      <c r="AL211" s="18"/>
      <c r="AM211" s="48"/>
      <c r="AN211" s="18"/>
      <c r="AO211" s="18"/>
      <c r="AP211" s="48">
        <v>0</v>
      </c>
      <c r="AQ211" s="18">
        <v>0</v>
      </c>
      <c r="AU211"/>
    </row>
    <row r="212" spans="1:47" ht="15" hidden="1" customHeight="1">
      <c r="A212" s="45" t="s">
        <v>2998</v>
      </c>
      <c r="B212" s="25" t="s">
        <v>2999</v>
      </c>
      <c r="C212" s="25"/>
      <c r="D212" s="25" t="s">
        <v>2962</v>
      </c>
      <c r="E212" s="28" t="s">
        <v>2048</v>
      </c>
      <c r="F212" s="28"/>
      <c r="G212" s="25"/>
      <c r="H212" s="25" t="s">
        <v>2053</v>
      </c>
      <c r="I212" s="48">
        <v>1.6</v>
      </c>
      <c r="J212" s="18">
        <v>0</v>
      </c>
      <c r="K212" s="48"/>
      <c r="L212" s="18"/>
      <c r="M212" s="18"/>
      <c r="N212" s="48"/>
      <c r="O212" s="18"/>
      <c r="P212" s="48"/>
      <c r="Q212" s="18"/>
      <c r="R212" s="18"/>
      <c r="S212" s="48"/>
      <c r="T212" s="18"/>
      <c r="U212" s="18"/>
      <c r="V212" s="48">
        <v>-1.6</v>
      </c>
      <c r="W212" s="18">
        <v>0</v>
      </c>
      <c r="X212" s="18">
        <v>0</v>
      </c>
      <c r="Y212" s="48"/>
      <c r="Z212" s="18"/>
      <c r="AA212" s="18"/>
      <c r="AB212" s="48"/>
      <c r="AC212" s="18"/>
      <c r="AD212" s="18"/>
      <c r="AE212" s="48"/>
      <c r="AF212" s="18"/>
      <c r="AG212" s="18"/>
      <c r="AH212" s="48"/>
      <c r="AI212" s="18"/>
      <c r="AJ212" s="18"/>
      <c r="AK212" s="48"/>
      <c r="AL212" s="18"/>
      <c r="AM212" s="48"/>
      <c r="AN212" s="18"/>
      <c r="AO212" s="18"/>
      <c r="AP212" s="48">
        <v>0</v>
      </c>
      <c r="AQ212" s="18">
        <v>0</v>
      </c>
      <c r="AU212"/>
    </row>
    <row r="213" spans="1:47" ht="15" hidden="1" customHeight="1">
      <c r="A213" s="45" t="s">
        <v>3000</v>
      </c>
      <c r="B213" s="25" t="s">
        <v>3001</v>
      </c>
      <c r="C213" s="25"/>
      <c r="D213" s="25" t="s">
        <v>2962</v>
      </c>
      <c r="E213" s="28" t="s">
        <v>2048</v>
      </c>
      <c r="F213" s="28"/>
      <c r="G213" s="25"/>
      <c r="H213" s="25" t="s">
        <v>2053</v>
      </c>
      <c r="I213" s="48">
        <v>3.1</v>
      </c>
      <c r="J213" s="18">
        <v>0</v>
      </c>
      <c r="K213" s="48"/>
      <c r="L213" s="18"/>
      <c r="M213" s="18"/>
      <c r="N213" s="48"/>
      <c r="O213" s="18"/>
      <c r="P213" s="48"/>
      <c r="Q213" s="18"/>
      <c r="R213" s="18"/>
      <c r="S213" s="48"/>
      <c r="T213" s="18"/>
      <c r="U213" s="18"/>
      <c r="V213" s="48">
        <v>-3.1</v>
      </c>
      <c r="W213" s="18">
        <v>0</v>
      </c>
      <c r="X213" s="18">
        <v>0</v>
      </c>
      <c r="Y213" s="48"/>
      <c r="Z213" s="18"/>
      <c r="AA213" s="18"/>
      <c r="AB213" s="48"/>
      <c r="AC213" s="18"/>
      <c r="AD213" s="18"/>
      <c r="AE213" s="48"/>
      <c r="AF213" s="18"/>
      <c r="AG213" s="18"/>
      <c r="AH213" s="48"/>
      <c r="AI213" s="18"/>
      <c r="AJ213" s="18"/>
      <c r="AK213" s="48"/>
      <c r="AL213" s="18"/>
      <c r="AM213" s="48"/>
      <c r="AN213" s="18"/>
      <c r="AO213" s="18"/>
      <c r="AP213" s="48">
        <v>0</v>
      </c>
      <c r="AQ213" s="18">
        <v>0</v>
      </c>
      <c r="AU213"/>
    </row>
    <row r="214" spans="1:47" ht="15" hidden="1" customHeight="1">
      <c r="A214" s="45" t="s">
        <v>3002</v>
      </c>
      <c r="B214" s="25" t="s">
        <v>3003</v>
      </c>
      <c r="C214" s="25"/>
      <c r="D214" s="25" t="s">
        <v>2962</v>
      </c>
      <c r="E214" s="28" t="s">
        <v>2048</v>
      </c>
      <c r="F214" s="28"/>
      <c r="G214" s="25"/>
      <c r="H214" s="25" t="s">
        <v>2053</v>
      </c>
      <c r="I214" s="48">
        <v>0.5</v>
      </c>
      <c r="J214" s="18">
        <v>0</v>
      </c>
      <c r="K214" s="48"/>
      <c r="L214" s="18"/>
      <c r="M214" s="18"/>
      <c r="N214" s="48"/>
      <c r="O214" s="18"/>
      <c r="P214" s="48"/>
      <c r="Q214" s="18"/>
      <c r="R214" s="18"/>
      <c r="S214" s="48"/>
      <c r="T214" s="18"/>
      <c r="U214" s="18"/>
      <c r="V214" s="48">
        <v>-0.5</v>
      </c>
      <c r="W214" s="18">
        <v>0</v>
      </c>
      <c r="X214" s="18">
        <v>0</v>
      </c>
      <c r="Y214" s="48"/>
      <c r="Z214" s="18"/>
      <c r="AA214" s="18"/>
      <c r="AB214" s="48"/>
      <c r="AC214" s="18"/>
      <c r="AD214" s="18"/>
      <c r="AE214" s="48"/>
      <c r="AF214" s="18"/>
      <c r="AG214" s="18"/>
      <c r="AH214" s="48"/>
      <c r="AI214" s="18"/>
      <c r="AJ214" s="18"/>
      <c r="AK214" s="48"/>
      <c r="AL214" s="18"/>
      <c r="AM214" s="48"/>
      <c r="AN214" s="18"/>
      <c r="AO214" s="18"/>
      <c r="AP214" s="48">
        <v>0</v>
      </c>
      <c r="AQ214" s="18">
        <v>0</v>
      </c>
      <c r="AU214"/>
    </row>
    <row r="215" spans="1:47" ht="15" hidden="1" customHeight="1">
      <c r="A215" s="45" t="s">
        <v>3004</v>
      </c>
      <c r="B215" s="25" t="s">
        <v>3005</v>
      </c>
      <c r="C215" s="25"/>
      <c r="D215" s="25" t="s">
        <v>2962</v>
      </c>
      <c r="E215" s="28" t="s">
        <v>2048</v>
      </c>
      <c r="F215" s="28"/>
      <c r="G215" s="25"/>
      <c r="H215" s="25" t="s">
        <v>2053</v>
      </c>
      <c r="I215" s="48">
        <v>1</v>
      </c>
      <c r="J215" s="18">
        <v>0</v>
      </c>
      <c r="K215" s="48"/>
      <c r="L215" s="18"/>
      <c r="M215" s="18"/>
      <c r="N215" s="48"/>
      <c r="O215" s="18"/>
      <c r="P215" s="48"/>
      <c r="Q215" s="18"/>
      <c r="R215" s="18"/>
      <c r="S215" s="48"/>
      <c r="T215" s="18"/>
      <c r="U215" s="18"/>
      <c r="V215" s="48">
        <v>-1</v>
      </c>
      <c r="W215" s="18">
        <v>0</v>
      </c>
      <c r="X215" s="18">
        <v>0</v>
      </c>
      <c r="Y215" s="48"/>
      <c r="Z215" s="18"/>
      <c r="AA215" s="18"/>
      <c r="AB215" s="48"/>
      <c r="AC215" s="18"/>
      <c r="AD215" s="18"/>
      <c r="AE215" s="48"/>
      <c r="AF215" s="18"/>
      <c r="AG215" s="18"/>
      <c r="AH215" s="48"/>
      <c r="AI215" s="18"/>
      <c r="AJ215" s="18"/>
      <c r="AK215" s="48"/>
      <c r="AL215" s="18"/>
      <c r="AM215" s="48"/>
      <c r="AN215" s="18"/>
      <c r="AO215" s="18"/>
      <c r="AP215" s="48">
        <v>0</v>
      </c>
      <c r="AQ215" s="18">
        <v>0</v>
      </c>
      <c r="AU215"/>
    </row>
    <row r="216" spans="1:47" ht="15" hidden="1" customHeight="1">
      <c r="A216" s="45" t="s">
        <v>3006</v>
      </c>
      <c r="B216" s="25" t="s">
        <v>3007</v>
      </c>
      <c r="C216" s="25"/>
      <c r="D216" s="25" t="s">
        <v>2962</v>
      </c>
      <c r="E216" s="28" t="s">
        <v>2048</v>
      </c>
      <c r="F216" s="28"/>
      <c r="G216" s="25"/>
      <c r="H216" s="25" t="s">
        <v>2053</v>
      </c>
      <c r="I216" s="48">
        <v>0.71</v>
      </c>
      <c r="J216" s="18">
        <v>0</v>
      </c>
      <c r="K216" s="48"/>
      <c r="L216" s="18"/>
      <c r="M216" s="18"/>
      <c r="N216" s="48"/>
      <c r="O216" s="18"/>
      <c r="P216" s="48"/>
      <c r="Q216" s="18"/>
      <c r="R216" s="18"/>
      <c r="S216" s="48"/>
      <c r="T216" s="18"/>
      <c r="U216" s="18"/>
      <c r="V216" s="48">
        <v>-0.71</v>
      </c>
      <c r="W216" s="18">
        <v>0</v>
      </c>
      <c r="X216" s="18">
        <v>0</v>
      </c>
      <c r="Y216" s="48"/>
      <c r="Z216" s="18"/>
      <c r="AA216" s="18"/>
      <c r="AB216" s="48"/>
      <c r="AC216" s="18"/>
      <c r="AD216" s="18"/>
      <c r="AE216" s="48"/>
      <c r="AF216" s="18"/>
      <c r="AG216" s="18"/>
      <c r="AH216" s="48"/>
      <c r="AI216" s="18"/>
      <c r="AJ216" s="18"/>
      <c r="AK216" s="48"/>
      <c r="AL216" s="18"/>
      <c r="AM216" s="48"/>
      <c r="AN216" s="18"/>
      <c r="AO216" s="18"/>
      <c r="AP216" s="48">
        <v>0</v>
      </c>
      <c r="AQ216" s="18">
        <v>0</v>
      </c>
      <c r="AU216"/>
    </row>
    <row r="217" spans="1:47" ht="15" hidden="1" customHeight="1">
      <c r="A217" s="45" t="s">
        <v>3008</v>
      </c>
      <c r="B217" s="25" t="s">
        <v>3009</v>
      </c>
      <c r="C217" s="25"/>
      <c r="D217" s="25" t="s">
        <v>2962</v>
      </c>
      <c r="E217" s="28" t="s">
        <v>2048</v>
      </c>
      <c r="F217" s="28"/>
      <c r="G217" s="25"/>
      <c r="H217" s="25" t="s">
        <v>2053</v>
      </c>
      <c r="I217" s="48"/>
      <c r="J217" s="18"/>
      <c r="K217" s="48"/>
      <c r="L217" s="18"/>
      <c r="M217" s="18"/>
      <c r="N217" s="48"/>
      <c r="O217" s="18"/>
      <c r="P217" s="48"/>
      <c r="Q217" s="18"/>
      <c r="R217" s="18"/>
      <c r="S217" s="48"/>
      <c r="T217" s="18"/>
      <c r="U217" s="18"/>
      <c r="V217" s="48">
        <v>0</v>
      </c>
      <c r="W217" s="18">
        <v>0</v>
      </c>
      <c r="X217" s="18">
        <v>0</v>
      </c>
      <c r="Y217" s="48"/>
      <c r="Z217" s="18"/>
      <c r="AA217" s="18"/>
      <c r="AB217" s="48"/>
      <c r="AC217" s="18"/>
      <c r="AD217" s="18"/>
      <c r="AE217" s="48"/>
      <c r="AF217" s="18"/>
      <c r="AG217" s="18"/>
      <c r="AH217" s="48"/>
      <c r="AI217" s="18"/>
      <c r="AJ217" s="18"/>
      <c r="AK217" s="48"/>
      <c r="AL217" s="18"/>
      <c r="AM217" s="48"/>
      <c r="AN217" s="18"/>
      <c r="AO217" s="18"/>
      <c r="AP217" s="48">
        <v>0</v>
      </c>
      <c r="AQ217" s="18">
        <v>0</v>
      </c>
      <c r="AU217"/>
    </row>
    <row r="218" spans="1:47" ht="15" hidden="1" customHeight="1">
      <c r="A218" s="45" t="s">
        <v>3010</v>
      </c>
      <c r="B218" s="25" t="s">
        <v>3011</v>
      </c>
      <c r="C218" s="25"/>
      <c r="D218" s="25" t="s">
        <v>2962</v>
      </c>
      <c r="E218" s="28" t="s">
        <v>2048</v>
      </c>
      <c r="F218" s="28"/>
      <c r="G218" s="25"/>
      <c r="H218" s="25" t="s">
        <v>2053</v>
      </c>
      <c r="I218" s="48">
        <v>2.15</v>
      </c>
      <c r="J218" s="18">
        <v>0</v>
      </c>
      <c r="K218" s="48"/>
      <c r="L218" s="18"/>
      <c r="M218" s="18"/>
      <c r="N218" s="48"/>
      <c r="O218" s="18"/>
      <c r="P218" s="48"/>
      <c r="Q218" s="18"/>
      <c r="R218" s="18"/>
      <c r="S218" s="48"/>
      <c r="T218" s="18"/>
      <c r="U218" s="18"/>
      <c r="V218" s="48">
        <v>-2.15</v>
      </c>
      <c r="W218" s="18">
        <v>0</v>
      </c>
      <c r="X218" s="18">
        <v>0</v>
      </c>
      <c r="Y218" s="48"/>
      <c r="Z218" s="18"/>
      <c r="AA218" s="18"/>
      <c r="AB218" s="48"/>
      <c r="AC218" s="18"/>
      <c r="AD218" s="18"/>
      <c r="AE218" s="48"/>
      <c r="AF218" s="18"/>
      <c r="AG218" s="18"/>
      <c r="AH218" s="48"/>
      <c r="AI218" s="18"/>
      <c r="AJ218" s="18"/>
      <c r="AK218" s="48"/>
      <c r="AL218" s="18"/>
      <c r="AM218" s="48"/>
      <c r="AN218" s="18"/>
      <c r="AO218" s="18"/>
      <c r="AP218" s="48">
        <v>0</v>
      </c>
      <c r="AQ218" s="18">
        <v>0</v>
      </c>
      <c r="AU218"/>
    </row>
    <row r="219" spans="1:47" ht="15" hidden="1" customHeight="1">
      <c r="A219" s="45" t="s">
        <v>3012</v>
      </c>
      <c r="B219" s="25" t="s">
        <v>3013</v>
      </c>
      <c r="C219" s="25"/>
      <c r="D219" s="25" t="s">
        <v>2962</v>
      </c>
      <c r="E219" s="28" t="s">
        <v>2048</v>
      </c>
      <c r="F219" s="28"/>
      <c r="G219" s="25"/>
      <c r="H219" s="25" t="s">
        <v>2053</v>
      </c>
      <c r="I219" s="48">
        <v>0.5</v>
      </c>
      <c r="J219" s="18">
        <v>0</v>
      </c>
      <c r="K219" s="48"/>
      <c r="L219" s="18"/>
      <c r="M219" s="18"/>
      <c r="N219" s="48"/>
      <c r="O219" s="18"/>
      <c r="P219" s="48"/>
      <c r="Q219" s="18"/>
      <c r="R219" s="18"/>
      <c r="S219" s="48"/>
      <c r="T219" s="18"/>
      <c r="U219" s="18"/>
      <c r="V219" s="48">
        <v>-0.5</v>
      </c>
      <c r="W219" s="18">
        <v>0</v>
      </c>
      <c r="X219" s="18">
        <v>0</v>
      </c>
      <c r="Y219" s="48"/>
      <c r="Z219" s="18"/>
      <c r="AA219" s="18"/>
      <c r="AB219" s="48"/>
      <c r="AC219" s="18"/>
      <c r="AD219" s="18"/>
      <c r="AE219" s="48"/>
      <c r="AF219" s="18"/>
      <c r="AG219" s="18"/>
      <c r="AH219" s="48"/>
      <c r="AI219" s="18"/>
      <c r="AJ219" s="18"/>
      <c r="AK219" s="48"/>
      <c r="AL219" s="18"/>
      <c r="AM219" s="48"/>
      <c r="AN219" s="18"/>
      <c r="AO219" s="18"/>
      <c r="AP219" s="48">
        <v>0</v>
      </c>
      <c r="AQ219" s="18">
        <v>0</v>
      </c>
      <c r="AU219"/>
    </row>
    <row r="220" spans="1:47" ht="15" hidden="1" customHeight="1">
      <c r="A220" s="45" t="s">
        <v>3014</v>
      </c>
      <c r="B220" s="25" t="s">
        <v>3015</v>
      </c>
      <c r="C220" s="25"/>
      <c r="D220" s="25" t="s">
        <v>2962</v>
      </c>
      <c r="E220" s="28" t="s">
        <v>2048</v>
      </c>
      <c r="F220" s="28"/>
      <c r="G220" s="25"/>
      <c r="H220" s="25" t="s">
        <v>2053</v>
      </c>
      <c r="I220" s="48">
        <v>1.6</v>
      </c>
      <c r="J220" s="18">
        <v>0</v>
      </c>
      <c r="K220" s="48"/>
      <c r="L220" s="18"/>
      <c r="M220" s="18"/>
      <c r="N220" s="48"/>
      <c r="O220" s="18"/>
      <c r="P220" s="48"/>
      <c r="Q220" s="18"/>
      <c r="R220" s="18"/>
      <c r="S220" s="48"/>
      <c r="T220" s="18"/>
      <c r="U220" s="18"/>
      <c r="V220" s="48">
        <v>-1.6</v>
      </c>
      <c r="W220" s="18">
        <v>0</v>
      </c>
      <c r="X220" s="18">
        <v>0</v>
      </c>
      <c r="Y220" s="48"/>
      <c r="Z220" s="18"/>
      <c r="AA220" s="18"/>
      <c r="AB220" s="48"/>
      <c r="AC220" s="18"/>
      <c r="AD220" s="18"/>
      <c r="AE220" s="48"/>
      <c r="AF220" s="18"/>
      <c r="AG220" s="18"/>
      <c r="AH220" s="48"/>
      <c r="AI220" s="18"/>
      <c r="AJ220" s="18"/>
      <c r="AK220" s="48"/>
      <c r="AL220" s="18"/>
      <c r="AM220" s="48"/>
      <c r="AN220" s="18"/>
      <c r="AO220" s="18"/>
      <c r="AP220" s="48">
        <v>0</v>
      </c>
      <c r="AQ220" s="18">
        <v>0</v>
      </c>
      <c r="AU220"/>
    </row>
    <row r="221" spans="1:47" ht="15" hidden="1" customHeight="1">
      <c r="A221" s="45" t="s">
        <v>3016</v>
      </c>
      <c r="B221" s="25" t="s">
        <v>3017</v>
      </c>
      <c r="C221" s="25"/>
      <c r="D221" s="25" t="s">
        <v>2962</v>
      </c>
      <c r="E221" s="28" t="s">
        <v>2048</v>
      </c>
      <c r="F221" s="28"/>
      <c r="G221" s="25"/>
      <c r="H221" s="25" t="s">
        <v>2053</v>
      </c>
      <c r="I221" s="48">
        <v>1.2</v>
      </c>
      <c r="J221" s="18">
        <v>0</v>
      </c>
      <c r="K221" s="48"/>
      <c r="L221" s="18"/>
      <c r="M221" s="18"/>
      <c r="N221" s="48"/>
      <c r="O221" s="18"/>
      <c r="P221" s="48"/>
      <c r="Q221" s="18"/>
      <c r="R221" s="18"/>
      <c r="S221" s="48"/>
      <c r="T221" s="18"/>
      <c r="U221" s="18"/>
      <c r="V221" s="48">
        <v>-1.2</v>
      </c>
      <c r="W221" s="18">
        <v>0</v>
      </c>
      <c r="X221" s="18">
        <v>0</v>
      </c>
      <c r="Y221" s="48"/>
      <c r="Z221" s="18"/>
      <c r="AA221" s="18"/>
      <c r="AB221" s="48"/>
      <c r="AC221" s="18"/>
      <c r="AD221" s="18"/>
      <c r="AE221" s="48"/>
      <c r="AF221" s="18"/>
      <c r="AG221" s="18"/>
      <c r="AH221" s="48"/>
      <c r="AI221" s="18"/>
      <c r="AJ221" s="18"/>
      <c r="AK221" s="48"/>
      <c r="AL221" s="18"/>
      <c r="AM221" s="48"/>
      <c r="AN221" s="18"/>
      <c r="AO221" s="18"/>
      <c r="AP221" s="48">
        <v>0</v>
      </c>
      <c r="AQ221" s="18">
        <v>0</v>
      </c>
      <c r="AU221"/>
    </row>
    <row r="222" spans="1:47" ht="15" hidden="1" customHeight="1">
      <c r="A222" s="45" t="s">
        <v>3018</v>
      </c>
      <c r="B222" s="25" t="s">
        <v>3019</v>
      </c>
      <c r="C222" s="25"/>
      <c r="D222" s="25" t="s">
        <v>2962</v>
      </c>
      <c r="E222" s="28" t="s">
        <v>2048</v>
      </c>
      <c r="F222" s="28"/>
      <c r="G222" s="25"/>
      <c r="H222" s="25" t="s">
        <v>2053</v>
      </c>
      <c r="I222" s="48">
        <v>4.9000000000000004</v>
      </c>
      <c r="J222" s="18">
        <v>0</v>
      </c>
      <c r="K222" s="48"/>
      <c r="L222" s="18"/>
      <c r="M222" s="18"/>
      <c r="N222" s="48"/>
      <c r="O222" s="18"/>
      <c r="P222" s="48"/>
      <c r="Q222" s="18"/>
      <c r="R222" s="18"/>
      <c r="S222" s="48"/>
      <c r="T222" s="18"/>
      <c r="U222" s="18"/>
      <c r="V222" s="48">
        <v>-4.9000000000000004</v>
      </c>
      <c r="W222" s="18">
        <v>0</v>
      </c>
      <c r="X222" s="18">
        <v>0</v>
      </c>
      <c r="Y222" s="48"/>
      <c r="Z222" s="18"/>
      <c r="AA222" s="18"/>
      <c r="AB222" s="48"/>
      <c r="AC222" s="18"/>
      <c r="AD222" s="18"/>
      <c r="AE222" s="48"/>
      <c r="AF222" s="18"/>
      <c r="AG222" s="18"/>
      <c r="AH222" s="48"/>
      <c r="AI222" s="18"/>
      <c r="AJ222" s="18"/>
      <c r="AK222" s="48"/>
      <c r="AL222" s="18"/>
      <c r="AM222" s="48"/>
      <c r="AN222" s="18"/>
      <c r="AO222" s="18"/>
      <c r="AP222" s="48">
        <v>0</v>
      </c>
      <c r="AQ222" s="18">
        <v>0</v>
      </c>
      <c r="AU222"/>
    </row>
    <row r="223" spans="1:47" ht="15" hidden="1" customHeight="1">
      <c r="A223" s="45" t="s">
        <v>3020</v>
      </c>
      <c r="B223" s="25" t="s">
        <v>3021</v>
      </c>
      <c r="C223" s="25"/>
      <c r="D223" s="25" t="s">
        <v>2962</v>
      </c>
      <c r="E223" s="28" t="s">
        <v>2048</v>
      </c>
      <c r="F223" s="28"/>
      <c r="G223" s="25"/>
      <c r="H223" s="25" t="s">
        <v>2053</v>
      </c>
      <c r="I223" s="48">
        <v>4.4000000000000004</v>
      </c>
      <c r="J223" s="18">
        <v>0</v>
      </c>
      <c r="K223" s="48"/>
      <c r="L223" s="18"/>
      <c r="M223" s="18"/>
      <c r="N223" s="48"/>
      <c r="O223" s="18"/>
      <c r="P223" s="48"/>
      <c r="Q223" s="18"/>
      <c r="R223" s="18"/>
      <c r="S223" s="48"/>
      <c r="T223" s="18"/>
      <c r="U223" s="18"/>
      <c r="V223" s="48">
        <v>-4.4000000000000004</v>
      </c>
      <c r="W223" s="18">
        <v>0</v>
      </c>
      <c r="X223" s="18">
        <v>0</v>
      </c>
      <c r="Y223" s="48"/>
      <c r="Z223" s="18"/>
      <c r="AA223" s="18"/>
      <c r="AB223" s="48"/>
      <c r="AC223" s="18"/>
      <c r="AD223" s="18"/>
      <c r="AE223" s="48"/>
      <c r="AF223" s="18"/>
      <c r="AG223" s="18"/>
      <c r="AH223" s="48"/>
      <c r="AI223" s="18"/>
      <c r="AJ223" s="18"/>
      <c r="AK223" s="48"/>
      <c r="AL223" s="18"/>
      <c r="AM223" s="48"/>
      <c r="AN223" s="18"/>
      <c r="AO223" s="18"/>
      <c r="AP223" s="48">
        <v>0</v>
      </c>
      <c r="AQ223" s="18">
        <v>0</v>
      </c>
      <c r="AU223"/>
    </row>
    <row r="224" spans="1:47" ht="15" hidden="1" customHeight="1">
      <c r="A224" s="45" t="s">
        <v>3022</v>
      </c>
      <c r="B224" s="25" t="s">
        <v>3023</v>
      </c>
      <c r="C224" s="25"/>
      <c r="D224" s="25" t="s">
        <v>2962</v>
      </c>
      <c r="E224" s="28" t="s">
        <v>2048</v>
      </c>
      <c r="F224" s="28"/>
      <c r="G224" s="25"/>
      <c r="H224" s="25" t="s">
        <v>2053</v>
      </c>
      <c r="I224" s="48">
        <v>13.2</v>
      </c>
      <c r="J224" s="18">
        <v>0</v>
      </c>
      <c r="K224" s="48"/>
      <c r="L224" s="18"/>
      <c r="M224" s="18"/>
      <c r="N224" s="48"/>
      <c r="O224" s="18"/>
      <c r="P224" s="48"/>
      <c r="Q224" s="18"/>
      <c r="R224" s="18"/>
      <c r="S224" s="48"/>
      <c r="T224" s="18"/>
      <c r="U224" s="18"/>
      <c r="V224" s="48">
        <v>-13.2</v>
      </c>
      <c r="W224" s="18">
        <v>0</v>
      </c>
      <c r="X224" s="18">
        <v>0</v>
      </c>
      <c r="Y224" s="48"/>
      <c r="Z224" s="18"/>
      <c r="AA224" s="18"/>
      <c r="AB224" s="48"/>
      <c r="AC224" s="18"/>
      <c r="AD224" s="18"/>
      <c r="AE224" s="48"/>
      <c r="AF224" s="18"/>
      <c r="AG224" s="18"/>
      <c r="AH224" s="48"/>
      <c r="AI224" s="18"/>
      <c r="AJ224" s="18"/>
      <c r="AK224" s="48"/>
      <c r="AL224" s="18"/>
      <c r="AM224" s="48"/>
      <c r="AN224" s="18"/>
      <c r="AO224" s="18"/>
      <c r="AP224" s="48">
        <v>0</v>
      </c>
      <c r="AQ224" s="18">
        <v>0</v>
      </c>
      <c r="AU224"/>
    </row>
    <row r="225" spans="1:47" ht="15" hidden="1" customHeight="1">
      <c r="A225" s="45" t="s">
        <v>3024</v>
      </c>
      <c r="B225" s="25" t="s">
        <v>3025</v>
      </c>
      <c r="C225" s="25"/>
      <c r="D225" s="25" t="s">
        <v>2962</v>
      </c>
      <c r="E225" s="28" t="s">
        <v>2048</v>
      </c>
      <c r="F225" s="28"/>
      <c r="G225" s="25"/>
      <c r="H225" s="25" t="s">
        <v>2053</v>
      </c>
      <c r="I225" s="48">
        <v>0.56000000000000005</v>
      </c>
      <c r="J225" s="18">
        <v>0</v>
      </c>
      <c r="K225" s="48"/>
      <c r="L225" s="18"/>
      <c r="M225" s="18"/>
      <c r="N225" s="48"/>
      <c r="O225" s="18"/>
      <c r="P225" s="48"/>
      <c r="Q225" s="18"/>
      <c r="R225" s="18"/>
      <c r="S225" s="48"/>
      <c r="T225" s="18"/>
      <c r="U225" s="18"/>
      <c r="V225" s="48">
        <v>-0.56000000000000005</v>
      </c>
      <c r="W225" s="18">
        <v>0</v>
      </c>
      <c r="X225" s="18">
        <v>0</v>
      </c>
      <c r="Y225" s="48"/>
      <c r="Z225" s="18"/>
      <c r="AA225" s="18"/>
      <c r="AB225" s="48"/>
      <c r="AC225" s="18"/>
      <c r="AD225" s="18"/>
      <c r="AE225" s="48"/>
      <c r="AF225" s="18"/>
      <c r="AG225" s="18"/>
      <c r="AH225" s="48"/>
      <c r="AI225" s="18"/>
      <c r="AJ225" s="18"/>
      <c r="AK225" s="48"/>
      <c r="AL225" s="18"/>
      <c r="AM225" s="48"/>
      <c r="AN225" s="18"/>
      <c r="AO225" s="18"/>
      <c r="AP225" s="48">
        <v>0</v>
      </c>
      <c r="AQ225" s="18">
        <v>0</v>
      </c>
      <c r="AU225"/>
    </row>
    <row r="226" spans="1:47" ht="15" hidden="1" customHeight="1">
      <c r="A226" s="45" t="s">
        <v>3026</v>
      </c>
      <c r="B226" s="25" t="s">
        <v>3027</v>
      </c>
      <c r="C226" s="25"/>
      <c r="D226" s="25" t="s">
        <v>2962</v>
      </c>
      <c r="E226" s="28" t="s">
        <v>2048</v>
      </c>
      <c r="F226" s="28"/>
      <c r="G226" s="25"/>
      <c r="H226" s="25" t="s">
        <v>2053</v>
      </c>
      <c r="I226" s="48">
        <v>0.8</v>
      </c>
      <c r="J226" s="18">
        <v>0</v>
      </c>
      <c r="K226" s="48"/>
      <c r="L226" s="18"/>
      <c r="M226" s="18"/>
      <c r="N226" s="48"/>
      <c r="O226" s="18"/>
      <c r="P226" s="48"/>
      <c r="Q226" s="18"/>
      <c r="R226" s="18"/>
      <c r="S226" s="48"/>
      <c r="T226" s="18"/>
      <c r="U226" s="18"/>
      <c r="V226" s="48">
        <v>-0.8</v>
      </c>
      <c r="W226" s="18">
        <v>0</v>
      </c>
      <c r="X226" s="18">
        <v>0</v>
      </c>
      <c r="Y226" s="48"/>
      <c r="Z226" s="18"/>
      <c r="AA226" s="18"/>
      <c r="AB226" s="48"/>
      <c r="AC226" s="18"/>
      <c r="AD226" s="18"/>
      <c r="AE226" s="48"/>
      <c r="AF226" s="18"/>
      <c r="AG226" s="18"/>
      <c r="AH226" s="48"/>
      <c r="AI226" s="18"/>
      <c r="AJ226" s="18"/>
      <c r="AK226" s="48"/>
      <c r="AL226" s="18"/>
      <c r="AM226" s="48"/>
      <c r="AN226" s="18"/>
      <c r="AO226" s="18"/>
      <c r="AP226" s="48">
        <v>0</v>
      </c>
      <c r="AQ226" s="18">
        <v>0</v>
      </c>
      <c r="AU226"/>
    </row>
    <row r="227" spans="1:47" ht="15" hidden="1" customHeight="1">
      <c r="A227" s="45" t="s">
        <v>3028</v>
      </c>
      <c r="B227" s="25" t="s">
        <v>3029</v>
      </c>
      <c r="C227" s="25"/>
      <c r="D227" s="25" t="s">
        <v>2962</v>
      </c>
      <c r="E227" s="28" t="s">
        <v>2048</v>
      </c>
      <c r="F227" s="28"/>
      <c r="G227" s="25"/>
      <c r="H227" s="25" t="s">
        <v>2053</v>
      </c>
      <c r="I227" s="48">
        <v>2.1</v>
      </c>
      <c r="J227" s="18">
        <v>0</v>
      </c>
      <c r="K227" s="48"/>
      <c r="L227" s="18"/>
      <c r="M227" s="18"/>
      <c r="N227" s="48"/>
      <c r="O227" s="18"/>
      <c r="P227" s="48"/>
      <c r="Q227" s="18"/>
      <c r="R227" s="18"/>
      <c r="S227" s="48"/>
      <c r="T227" s="18"/>
      <c r="U227" s="18"/>
      <c r="V227" s="48">
        <v>-2.1</v>
      </c>
      <c r="W227" s="18">
        <v>0</v>
      </c>
      <c r="X227" s="18">
        <v>0</v>
      </c>
      <c r="Y227" s="48"/>
      <c r="Z227" s="18"/>
      <c r="AA227" s="18"/>
      <c r="AB227" s="48"/>
      <c r="AC227" s="18"/>
      <c r="AD227" s="18"/>
      <c r="AE227" s="48"/>
      <c r="AF227" s="18"/>
      <c r="AG227" s="18"/>
      <c r="AH227" s="48"/>
      <c r="AI227" s="18"/>
      <c r="AJ227" s="18"/>
      <c r="AK227" s="48"/>
      <c r="AL227" s="18"/>
      <c r="AM227" s="48"/>
      <c r="AN227" s="18"/>
      <c r="AO227" s="18"/>
      <c r="AP227" s="48">
        <v>0</v>
      </c>
      <c r="AQ227" s="18">
        <v>0</v>
      </c>
      <c r="AU227"/>
    </row>
    <row r="228" spans="1:47" ht="15" hidden="1" customHeight="1">
      <c r="A228" s="45" t="s">
        <v>3030</v>
      </c>
      <c r="B228" s="25" t="s">
        <v>3031</v>
      </c>
      <c r="C228" s="25"/>
      <c r="D228" s="25" t="s">
        <v>2962</v>
      </c>
      <c r="E228" s="28" t="s">
        <v>2048</v>
      </c>
      <c r="F228" s="28"/>
      <c r="G228" s="25"/>
      <c r="H228" s="25" t="s">
        <v>2053</v>
      </c>
      <c r="I228" s="48">
        <v>1.4</v>
      </c>
      <c r="J228" s="18">
        <v>0</v>
      </c>
      <c r="K228" s="48"/>
      <c r="L228" s="18"/>
      <c r="M228" s="18"/>
      <c r="N228" s="48"/>
      <c r="O228" s="18"/>
      <c r="P228" s="48"/>
      <c r="Q228" s="18"/>
      <c r="R228" s="18"/>
      <c r="S228" s="48"/>
      <c r="T228" s="18"/>
      <c r="U228" s="18"/>
      <c r="V228" s="48">
        <v>-1.4</v>
      </c>
      <c r="W228" s="18">
        <v>0</v>
      </c>
      <c r="X228" s="18">
        <v>0</v>
      </c>
      <c r="Y228" s="48"/>
      <c r="Z228" s="18"/>
      <c r="AA228" s="18"/>
      <c r="AB228" s="48"/>
      <c r="AC228" s="18"/>
      <c r="AD228" s="18"/>
      <c r="AE228" s="48"/>
      <c r="AF228" s="18"/>
      <c r="AG228" s="18"/>
      <c r="AH228" s="48"/>
      <c r="AI228" s="18"/>
      <c r="AJ228" s="18"/>
      <c r="AK228" s="48"/>
      <c r="AL228" s="18"/>
      <c r="AM228" s="48"/>
      <c r="AN228" s="18"/>
      <c r="AO228" s="18"/>
      <c r="AP228" s="48">
        <v>0</v>
      </c>
      <c r="AQ228" s="18">
        <v>0</v>
      </c>
      <c r="AU228"/>
    </row>
    <row r="229" spans="1:47" ht="15" hidden="1" customHeight="1">
      <c r="A229" s="45" t="s">
        <v>3032</v>
      </c>
      <c r="B229" s="25" t="s">
        <v>3033</v>
      </c>
      <c r="C229" s="25"/>
      <c r="D229" s="25" t="s">
        <v>2962</v>
      </c>
      <c r="E229" s="28" t="s">
        <v>2048</v>
      </c>
      <c r="F229" s="28"/>
      <c r="G229" s="25"/>
      <c r="H229" s="25" t="s">
        <v>2053</v>
      </c>
      <c r="I229" s="48">
        <v>3.5</v>
      </c>
      <c r="J229" s="18">
        <v>0</v>
      </c>
      <c r="K229" s="48"/>
      <c r="L229" s="18"/>
      <c r="M229" s="18"/>
      <c r="N229" s="48"/>
      <c r="O229" s="18"/>
      <c r="P229" s="48"/>
      <c r="Q229" s="18"/>
      <c r="R229" s="18"/>
      <c r="S229" s="48"/>
      <c r="T229" s="18"/>
      <c r="U229" s="18"/>
      <c r="V229" s="48">
        <v>-3.5</v>
      </c>
      <c r="W229" s="18">
        <v>0</v>
      </c>
      <c r="X229" s="18">
        <v>0</v>
      </c>
      <c r="Y229" s="48"/>
      <c r="Z229" s="18"/>
      <c r="AA229" s="18"/>
      <c r="AB229" s="48"/>
      <c r="AC229" s="18"/>
      <c r="AD229" s="18"/>
      <c r="AE229" s="48"/>
      <c r="AF229" s="18"/>
      <c r="AG229" s="18"/>
      <c r="AH229" s="48"/>
      <c r="AI229" s="18"/>
      <c r="AJ229" s="18"/>
      <c r="AK229" s="48"/>
      <c r="AL229" s="18"/>
      <c r="AM229" s="48"/>
      <c r="AN229" s="18"/>
      <c r="AO229" s="18"/>
      <c r="AP229" s="48">
        <v>0</v>
      </c>
      <c r="AQ229" s="18">
        <v>0</v>
      </c>
      <c r="AU229"/>
    </row>
    <row r="230" spans="1:47" ht="15" hidden="1" customHeight="1">
      <c r="A230" s="45" t="s">
        <v>3034</v>
      </c>
      <c r="B230" s="25" t="s">
        <v>3035</v>
      </c>
      <c r="C230" s="25"/>
      <c r="D230" s="25" t="s">
        <v>3036</v>
      </c>
      <c r="E230" s="28" t="s">
        <v>3037</v>
      </c>
      <c r="F230" s="28"/>
      <c r="G230" s="25" t="s">
        <v>2048</v>
      </c>
      <c r="H230" s="25" t="s">
        <v>2053</v>
      </c>
      <c r="I230" s="48"/>
      <c r="J230" s="18"/>
      <c r="K230" s="48"/>
      <c r="L230" s="18"/>
      <c r="M230" s="18"/>
      <c r="N230" s="48"/>
      <c r="O230" s="18"/>
      <c r="P230" s="48"/>
      <c r="Q230" s="18"/>
      <c r="R230" s="18"/>
      <c r="S230" s="48">
        <v>-0.69078947499999999</v>
      </c>
      <c r="T230" s="18">
        <v>0</v>
      </c>
      <c r="U230" s="18">
        <v>0</v>
      </c>
      <c r="V230" s="48">
        <v>0.69078947499999999</v>
      </c>
      <c r="W230" s="18">
        <v>0</v>
      </c>
      <c r="X230" s="18">
        <v>0</v>
      </c>
      <c r="Y230" s="48"/>
      <c r="Z230" s="18"/>
      <c r="AA230" s="18"/>
      <c r="AB230" s="48"/>
      <c r="AC230" s="18"/>
      <c r="AD230" s="18"/>
      <c r="AE230" s="48"/>
      <c r="AF230" s="18"/>
      <c r="AG230" s="18"/>
      <c r="AH230" s="48"/>
      <c r="AI230" s="18"/>
      <c r="AJ230" s="18"/>
      <c r="AK230" s="48"/>
      <c r="AL230" s="18"/>
      <c r="AM230" s="48"/>
      <c r="AN230" s="18"/>
      <c r="AO230" s="18"/>
      <c r="AP230" s="48">
        <v>0</v>
      </c>
      <c r="AQ230" s="18">
        <v>0</v>
      </c>
      <c r="AU230"/>
    </row>
    <row r="231" spans="1:47" ht="15" hidden="1" customHeight="1">
      <c r="A231" s="45" t="s">
        <v>3038</v>
      </c>
      <c r="B231" s="25" t="s">
        <v>3039</v>
      </c>
      <c r="C231" s="25"/>
      <c r="D231" s="25" t="s">
        <v>3037</v>
      </c>
      <c r="E231" s="28" t="s">
        <v>2048</v>
      </c>
      <c r="F231" s="28"/>
      <c r="G231" s="25"/>
      <c r="H231" s="25" t="s">
        <v>2053</v>
      </c>
      <c r="I231" s="48">
        <v>0.28000000000000003</v>
      </c>
      <c r="J231" s="18">
        <v>0</v>
      </c>
      <c r="K231" s="48"/>
      <c r="L231" s="18"/>
      <c r="M231" s="18"/>
      <c r="N231" s="48"/>
      <c r="O231" s="18"/>
      <c r="P231" s="48"/>
      <c r="Q231" s="18"/>
      <c r="R231" s="18"/>
      <c r="S231" s="48"/>
      <c r="T231" s="18"/>
      <c r="U231" s="18"/>
      <c r="V231" s="48">
        <v>-0.28000000000000003</v>
      </c>
      <c r="W231" s="18">
        <v>0</v>
      </c>
      <c r="X231" s="18">
        <v>0</v>
      </c>
      <c r="Y231" s="48"/>
      <c r="Z231" s="18"/>
      <c r="AA231" s="18"/>
      <c r="AB231" s="48"/>
      <c r="AC231" s="18"/>
      <c r="AD231" s="18"/>
      <c r="AE231" s="48"/>
      <c r="AF231" s="18"/>
      <c r="AG231" s="18"/>
      <c r="AH231" s="48"/>
      <c r="AI231" s="18"/>
      <c r="AJ231" s="18"/>
      <c r="AK231" s="48"/>
      <c r="AL231" s="18"/>
      <c r="AM231" s="48"/>
      <c r="AN231" s="18"/>
      <c r="AO231" s="18"/>
      <c r="AP231" s="48">
        <v>0</v>
      </c>
      <c r="AQ231" s="18">
        <v>0</v>
      </c>
      <c r="AU231"/>
    </row>
    <row r="232" spans="1:47" ht="15" hidden="1" customHeight="1">
      <c r="A232" s="45" t="s">
        <v>3040</v>
      </c>
      <c r="B232" s="25" t="s">
        <v>3041</v>
      </c>
      <c r="C232" s="25"/>
      <c r="D232" s="25" t="s">
        <v>2962</v>
      </c>
      <c r="E232" s="28" t="s">
        <v>2048</v>
      </c>
      <c r="F232" s="28"/>
      <c r="G232" s="25"/>
      <c r="H232" s="25" t="s">
        <v>2053</v>
      </c>
      <c r="I232" s="48">
        <v>0.8</v>
      </c>
      <c r="J232" s="18">
        <v>0</v>
      </c>
      <c r="K232" s="48"/>
      <c r="L232" s="18"/>
      <c r="M232" s="18"/>
      <c r="N232" s="48"/>
      <c r="O232" s="18"/>
      <c r="P232" s="48"/>
      <c r="Q232" s="18"/>
      <c r="R232" s="18"/>
      <c r="S232" s="48"/>
      <c r="T232" s="18"/>
      <c r="U232" s="18"/>
      <c r="V232" s="48">
        <v>-0.8</v>
      </c>
      <c r="W232" s="18">
        <v>0</v>
      </c>
      <c r="X232" s="18">
        <v>0</v>
      </c>
      <c r="Y232" s="48"/>
      <c r="Z232" s="18"/>
      <c r="AA232" s="18"/>
      <c r="AB232" s="48"/>
      <c r="AC232" s="18"/>
      <c r="AD232" s="18"/>
      <c r="AE232" s="48"/>
      <c r="AF232" s="18"/>
      <c r="AG232" s="18"/>
      <c r="AH232" s="48"/>
      <c r="AI232" s="18"/>
      <c r="AJ232" s="18"/>
      <c r="AK232" s="48"/>
      <c r="AL232" s="18"/>
      <c r="AM232" s="48"/>
      <c r="AN232" s="18"/>
      <c r="AO232" s="18"/>
      <c r="AP232" s="48">
        <v>0</v>
      </c>
      <c r="AQ232" s="18">
        <v>0</v>
      </c>
      <c r="AU232"/>
    </row>
    <row r="233" spans="1:47" ht="15" hidden="1" customHeight="1">
      <c r="A233" s="45" t="s">
        <v>3042</v>
      </c>
      <c r="B233" s="25" t="s">
        <v>3043</v>
      </c>
      <c r="C233" s="25"/>
      <c r="D233" s="25" t="s">
        <v>2962</v>
      </c>
      <c r="E233" s="28" t="s">
        <v>2048</v>
      </c>
      <c r="F233" s="28"/>
      <c r="G233" s="25"/>
      <c r="H233" s="25" t="s">
        <v>2053</v>
      </c>
      <c r="I233" s="48">
        <v>0.64</v>
      </c>
      <c r="J233" s="18">
        <v>0</v>
      </c>
      <c r="K233" s="48"/>
      <c r="L233" s="18"/>
      <c r="M233" s="18"/>
      <c r="N233" s="48"/>
      <c r="O233" s="18"/>
      <c r="P233" s="48"/>
      <c r="Q233" s="18"/>
      <c r="R233" s="18"/>
      <c r="S233" s="48"/>
      <c r="T233" s="18"/>
      <c r="U233" s="18"/>
      <c r="V233" s="48">
        <v>-0.64</v>
      </c>
      <c r="W233" s="18">
        <v>0</v>
      </c>
      <c r="X233" s="18">
        <v>0</v>
      </c>
      <c r="Y233" s="48"/>
      <c r="Z233" s="18"/>
      <c r="AA233" s="18"/>
      <c r="AB233" s="48"/>
      <c r="AC233" s="18"/>
      <c r="AD233" s="18"/>
      <c r="AE233" s="48"/>
      <c r="AF233" s="18"/>
      <c r="AG233" s="18"/>
      <c r="AH233" s="48"/>
      <c r="AI233" s="18"/>
      <c r="AJ233" s="18"/>
      <c r="AK233" s="48"/>
      <c r="AL233" s="18"/>
      <c r="AM233" s="48"/>
      <c r="AN233" s="18"/>
      <c r="AO233" s="18"/>
      <c r="AP233" s="48">
        <v>0</v>
      </c>
      <c r="AQ233" s="18">
        <v>0</v>
      </c>
      <c r="AU233"/>
    </row>
    <row r="234" spans="1:47" ht="15" hidden="1" customHeight="1">
      <c r="A234" s="45" t="s">
        <v>3044</v>
      </c>
      <c r="B234" s="25" t="s">
        <v>3045</v>
      </c>
      <c r="C234" s="25"/>
      <c r="D234" s="25" t="s">
        <v>2962</v>
      </c>
      <c r="E234" s="28" t="s">
        <v>2048</v>
      </c>
      <c r="F234" s="28"/>
      <c r="G234" s="25"/>
      <c r="H234" s="25" t="s">
        <v>2053</v>
      </c>
      <c r="I234" s="48">
        <v>0.67</v>
      </c>
      <c r="J234" s="18">
        <v>0</v>
      </c>
      <c r="K234" s="48"/>
      <c r="L234" s="18"/>
      <c r="M234" s="18"/>
      <c r="N234" s="48"/>
      <c r="O234" s="18"/>
      <c r="P234" s="48"/>
      <c r="Q234" s="18"/>
      <c r="R234" s="18"/>
      <c r="S234" s="48"/>
      <c r="T234" s="18"/>
      <c r="U234" s="18"/>
      <c r="V234" s="48">
        <v>-0.67</v>
      </c>
      <c r="W234" s="18">
        <v>0</v>
      </c>
      <c r="X234" s="18">
        <v>0</v>
      </c>
      <c r="Y234" s="48"/>
      <c r="Z234" s="18"/>
      <c r="AA234" s="18"/>
      <c r="AB234" s="48"/>
      <c r="AC234" s="18"/>
      <c r="AD234" s="18"/>
      <c r="AE234" s="48"/>
      <c r="AF234" s="18"/>
      <c r="AG234" s="18"/>
      <c r="AH234" s="48"/>
      <c r="AI234" s="18"/>
      <c r="AJ234" s="18"/>
      <c r="AK234" s="48"/>
      <c r="AL234" s="18"/>
      <c r="AM234" s="48"/>
      <c r="AN234" s="18"/>
      <c r="AO234" s="18"/>
      <c r="AP234" s="48">
        <v>0</v>
      </c>
      <c r="AQ234" s="18">
        <v>0</v>
      </c>
      <c r="AU234"/>
    </row>
    <row r="235" spans="1:47" ht="15" hidden="1" customHeight="1">
      <c r="A235" s="45" t="s">
        <v>3046</v>
      </c>
      <c r="B235" s="25" t="s">
        <v>3047</v>
      </c>
      <c r="C235" s="25"/>
      <c r="D235" s="25" t="s">
        <v>2962</v>
      </c>
      <c r="E235" s="28" t="s">
        <v>2048</v>
      </c>
      <c r="F235" s="28"/>
      <c r="G235" s="25"/>
      <c r="H235" s="25" t="s">
        <v>2053</v>
      </c>
      <c r="I235" s="48">
        <v>0.03</v>
      </c>
      <c r="J235" s="18">
        <v>0</v>
      </c>
      <c r="K235" s="48"/>
      <c r="L235" s="18"/>
      <c r="M235" s="18"/>
      <c r="N235" s="48"/>
      <c r="O235" s="18"/>
      <c r="P235" s="48"/>
      <c r="Q235" s="18"/>
      <c r="R235" s="18"/>
      <c r="S235" s="48"/>
      <c r="T235" s="18"/>
      <c r="U235" s="18"/>
      <c r="V235" s="48">
        <v>-0.03</v>
      </c>
      <c r="W235" s="18">
        <v>0</v>
      </c>
      <c r="X235" s="18">
        <v>0</v>
      </c>
      <c r="Y235" s="48"/>
      <c r="Z235" s="18"/>
      <c r="AA235" s="18"/>
      <c r="AB235" s="48"/>
      <c r="AC235" s="18"/>
      <c r="AD235" s="18"/>
      <c r="AE235" s="48"/>
      <c r="AF235" s="18"/>
      <c r="AG235" s="18"/>
      <c r="AH235" s="48"/>
      <c r="AI235" s="18"/>
      <c r="AJ235" s="18"/>
      <c r="AK235" s="48"/>
      <c r="AL235" s="18"/>
      <c r="AM235" s="48"/>
      <c r="AN235" s="18"/>
      <c r="AO235" s="18"/>
      <c r="AP235" s="48">
        <v>0</v>
      </c>
      <c r="AQ235" s="18">
        <v>0</v>
      </c>
      <c r="AU235"/>
    </row>
    <row r="236" spans="1:47" ht="15" hidden="1" customHeight="1">
      <c r="A236" s="45" t="s">
        <v>3048</v>
      </c>
      <c r="B236" s="25" t="s">
        <v>3049</v>
      </c>
      <c r="C236" s="25"/>
      <c r="D236" s="25" t="s">
        <v>2962</v>
      </c>
      <c r="E236" s="28" t="s">
        <v>2048</v>
      </c>
      <c r="F236" s="28"/>
      <c r="G236" s="25"/>
      <c r="H236" s="25" t="s">
        <v>2053</v>
      </c>
      <c r="I236" s="48">
        <v>0.15</v>
      </c>
      <c r="J236" s="18">
        <v>0</v>
      </c>
      <c r="K236" s="48"/>
      <c r="L236" s="18"/>
      <c r="M236" s="18"/>
      <c r="N236" s="48"/>
      <c r="O236" s="18"/>
      <c r="P236" s="48"/>
      <c r="Q236" s="18"/>
      <c r="R236" s="18"/>
      <c r="S236" s="48"/>
      <c r="T236" s="18"/>
      <c r="U236" s="18"/>
      <c r="V236" s="48">
        <v>-0.15</v>
      </c>
      <c r="W236" s="18">
        <v>0</v>
      </c>
      <c r="X236" s="18">
        <v>0</v>
      </c>
      <c r="Y236" s="48"/>
      <c r="Z236" s="18"/>
      <c r="AA236" s="18"/>
      <c r="AB236" s="48"/>
      <c r="AC236" s="18"/>
      <c r="AD236" s="18"/>
      <c r="AE236" s="48"/>
      <c r="AF236" s="18"/>
      <c r="AG236" s="18"/>
      <c r="AH236" s="48"/>
      <c r="AI236" s="18"/>
      <c r="AJ236" s="18"/>
      <c r="AK236" s="48"/>
      <c r="AL236" s="18"/>
      <c r="AM236" s="48"/>
      <c r="AN236" s="18"/>
      <c r="AO236" s="18"/>
      <c r="AP236" s="48">
        <v>0</v>
      </c>
      <c r="AQ236" s="18">
        <v>0</v>
      </c>
      <c r="AU236"/>
    </row>
    <row r="237" spans="1:47" ht="15" hidden="1" customHeight="1">
      <c r="A237" s="45" t="s">
        <v>3050</v>
      </c>
      <c r="B237" s="25" t="s">
        <v>3051</v>
      </c>
      <c r="C237" s="25"/>
      <c r="D237" s="25" t="s">
        <v>2962</v>
      </c>
      <c r="E237" s="28" t="s">
        <v>2048</v>
      </c>
      <c r="F237" s="28"/>
      <c r="G237" s="25"/>
      <c r="H237" s="25" t="s">
        <v>2053</v>
      </c>
      <c r="I237" s="48">
        <v>0.5</v>
      </c>
      <c r="J237" s="18">
        <v>0</v>
      </c>
      <c r="K237" s="48"/>
      <c r="L237" s="18"/>
      <c r="M237" s="18"/>
      <c r="N237" s="48"/>
      <c r="O237" s="18"/>
      <c r="P237" s="48"/>
      <c r="Q237" s="18"/>
      <c r="R237" s="18"/>
      <c r="S237" s="48"/>
      <c r="T237" s="18"/>
      <c r="U237" s="18"/>
      <c r="V237" s="48">
        <v>-0.5</v>
      </c>
      <c r="W237" s="18">
        <v>0</v>
      </c>
      <c r="X237" s="18">
        <v>0</v>
      </c>
      <c r="Y237" s="48"/>
      <c r="Z237" s="18"/>
      <c r="AA237" s="18"/>
      <c r="AB237" s="48"/>
      <c r="AC237" s="18"/>
      <c r="AD237" s="18"/>
      <c r="AE237" s="48"/>
      <c r="AF237" s="18"/>
      <c r="AG237" s="18"/>
      <c r="AH237" s="48"/>
      <c r="AI237" s="18"/>
      <c r="AJ237" s="18"/>
      <c r="AK237" s="48"/>
      <c r="AL237" s="18"/>
      <c r="AM237" s="48"/>
      <c r="AN237" s="18"/>
      <c r="AO237" s="18"/>
      <c r="AP237" s="48">
        <v>0</v>
      </c>
      <c r="AQ237" s="18">
        <v>0</v>
      </c>
      <c r="AU237"/>
    </row>
    <row r="238" spans="1:47" ht="15" hidden="1" customHeight="1">
      <c r="A238" s="45" t="s">
        <v>1532</v>
      </c>
      <c r="B238" s="25" t="s">
        <v>1533</v>
      </c>
      <c r="C238" s="25" t="s">
        <v>226</v>
      </c>
      <c r="D238" s="25" t="s">
        <v>240</v>
      </c>
      <c r="E238" s="28" t="s">
        <v>754</v>
      </c>
      <c r="F238" s="28"/>
      <c r="G238" s="25" t="s">
        <v>2048</v>
      </c>
      <c r="H238" s="25" t="s">
        <v>2407</v>
      </c>
      <c r="I238" s="48">
        <v>-4</v>
      </c>
      <c r="J238" s="18">
        <v>0</v>
      </c>
      <c r="K238" s="48"/>
      <c r="L238" s="18"/>
      <c r="M238" s="18"/>
      <c r="N238" s="48"/>
      <c r="O238" s="18"/>
      <c r="P238" s="48"/>
      <c r="Q238" s="18"/>
      <c r="R238" s="18"/>
      <c r="S238" s="48"/>
      <c r="T238" s="18"/>
      <c r="U238" s="18"/>
      <c r="V238" s="48">
        <v>4</v>
      </c>
      <c r="W238" s="18">
        <v>0</v>
      </c>
      <c r="X238" s="18">
        <v>0</v>
      </c>
      <c r="Y238" s="48"/>
      <c r="Z238" s="18"/>
      <c r="AA238" s="18"/>
      <c r="AB238" s="48"/>
      <c r="AC238" s="18"/>
      <c r="AD238" s="18"/>
      <c r="AE238" s="48"/>
      <c r="AF238" s="18"/>
      <c r="AG238" s="18"/>
      <c r="AH238" s="48"/>
      <c r="AI238" s="18"/>
      <c r="AJ238" s="18"/>
      <c r="AK238" s="48"/>
      <c r="AL238" s="18"/>
      <c r="AM238" s="48"/>
      <c r="AN238" s="18"/>
      <c r="AO238" s="18"/>
      <c r="AP238" s="48">
        <v>0</v>
      </c>
      <c r="AQ238" s="18">
        <v>0</v>
      </c>
      <c r="AU238"/>
    </row>
    <row r="239" spans="1:47" ht="15" customHeight="1">
      <c r="A239" s="45" t="s">
        <v>3052</v>
      </c>
      <c r="B239" s="25" t="s">
        <v>3053</v>
      </c>
      <c r="C239" s="25" t="s">
        <v>18</v>
      </c>
      <c r="D239" s="25" t="s">
        <v>174</v>
      </c>
      <c r="E239" s="28" t="s">
        <v>2047</v>
      </c>
      <c r="F239" s="28"/>
      <c r="G239" s="25" t="s">
        <v>2048</v>
      </c>
      <c r="H239" s="25" t="s">
        <v>2053</v>
      </c>
      <c r="I239" s="48">
        <v>0</v>
      </c>
      <c r="J239" s="18">
        <v>0</v>
      </c>
      <c r="K239" s="48"/>
      <c r="L239" s="18"/>
      <c r="M239" s="18"/>
      <c r="N239" s="48">
        <v>-0.27500000000000002</v>
      </c>
      <c r="O239" s="18">
        <v>0</v>
      </c>
      <c r="P239" s="48"/>
      <c r="Q239" s="18"/>
      <c r="R239" s="18"/>
      <c r="S239" s="48">
        <v>-0.05</v>
      </c>
      <c r="T239" s="18">
        <v>0</v>
      </c>
      <c r="U239" s="18">
        <v>0</v>
      </c>
      <c r="V239" s="48">
        <v>0.32500000000000001</v>
      </c>
      <c r="W239" s="18">
        <v>0</v>
      </c>
      <c r="X239" s="18">
        <v>0</v>
      </c>
      <c r="Y239" s="48"/>
      <c r="Z239" s="18"/>
      <c r="AA239" s="18"/>
      <c r="AB239" s="48"/>
      <c r="AC239" s="18"/>
      <c r="AD239" s="18"/>
      <c r="AE239" s="48"/>
      <c r="AF239" s="18"/>
      <c r="AG239" s="18"/>
      <c r="AH239" s="48"/>
      <c r="AI239" s="18"/>
      <c r="AJ239" s="18"/>
      <c r="AK239" s="48"/>
      <c r="AL239" s="18"/>
      <c r="AM239" s="48"/>
      <c r="AN239" s="18"/>
      <c r="AO239" s="18"/>
      <c r="AP239" s="48">
        <v>0</v>
      </c>
      <c r="AQ239" s="18">
        <v>0</v>
      </c>
      <c r="AU239"/>
    </row>
    <row r="240" spans="1:47" ht="15" hidden="1" customHeight="1">
      <c r="A240" s="45" t="s">
        <v>3054</v>
      </c>
      <c r="B240" s="25" t="s">
        <v>3055</v>
      </c>
      <c r="C240" s="25" t="s">
        <v>18</v>
      </c>
      <c r="D240" s="25" t="s">
        <v>2047</v>
      </c>
      <c r="E240" s="28" t="s">
        <v>2048</v>
      </c>
      <c r="F240" s="28"/>
      <c r="G240" s="25"/>
      <c r="H240" s="25" t="s">
        <v>2053</v>
      </c>
      <c r="I240" s="48">
        <v>0.20100000000000001</v>
      </c>
      <c r="J240" s="18">
        <v>0</v>
      </c>
      <c r="K240" s="48"/>
      <c r="L240" s="18"/>
      <c r="M240" s="18"/>
      <c r="N240" s="48">
        <v>-0.43947555599999999</v>
      </c>
      <c r="O240" s="18">
        <v>0</v>
      </c>
      <c r="P240" s="48"/>
      <c r="Q240" s="18"/>
      <c r="R240" s="18"/>
      <c r="S240" s="48">
        <v>-3.6639864000000001E-2</v>
      </c>
      <c r="T240" s="18">
        <v>0</v>
      </c>
      <c r="U240" s="18">
        <v>0</v>
      </c>
      <c r="V240" s="48">
        <v>0.59311541999999995</v>
      </c>
      <c r="W240" s="18">
        <v>0</v>
      </c>
      <c r="X240" s="18">
        <v>0</v>
      </c>
      <c r="Y240" s="48"/>
      <c r="Z240" s="18"/>
      <c r="AA240" s="18"/>
      <c r="AB240" s="48"/>
      <c r="AC240" s="18"/>
      <c r="AD240" s="18"/>
      <c r="AE240" s="48"/>
      <c r="AF240" s="18"/>
      <c r="AG240" s="18"/>
      <c r="AH240" s="48"/>
      <c r="AI240" s="18"/>
      <c r="AJ240" s="18"/>
      <c r="AK240" s="48"/>
      <c r="AL240" s="18"/>
      <c r="AM240" s="48"/>
      <c r="AN240" s="18"/>
      <c r="AO240" s="18"/>
      <c r="AP240" s="48">
        <v>0.318</v>
      </c>
      <c r="AQ240" s="18">
        <v>0</v>
      </c>
      <c r="AU240"/>
    </row>
    <row r="241" spans="1:47" ht="15" hidden="1" customHeight="1">
      <c r="A241" s="45" t="s">
        <v>3056</v>
      </c>
      <c r="B241" s="25" t="s">
        <v>3057</v>
      </c>
      <c r="C241" s="25" t="s">
        <v>18</v>
      </c>
      <c r="D241" s="25" t="s">
        <v>2659</v>
      </c>
      <c r="E241" s="28" t="s">
        <v>2047</v>
      </c>
      <c r="F241" s="28"/>
      <c r="G241" s="25" t="s">
        <v>2048</v>
      </c>
      <c r="H241" s="25" t="s">
        <v>2053</v>
      </c>
      <c r="I241" s="48">
        <v>0.9</v>
      </c>
      <c r="J241" s="18">
        <v>0</v>
      </c>
      <c r="K241" s="48"/>
      <c r="L241" s="18"/>
      <c r="M241" s="18"/>
      <c r="N241" s="48"/>
      <c r="O241" s="18"/>
      <c r="P241" s="48"/>
      <c r="Q241" s="18"/>
      <c r="R241" s="18"/>
      <c r="S241" s="48"/>
      <c r="T241" s="18"/>
      <c r="U241" s="18"/>
      <c r="V241" s="48">
        <v>0.27700000000000002</v>
      </c>
      <c r="W241" s="18">
        <v>0</v>
      </c>
      <c r="X241" s="18">
        <v>0</v>
      </c>
      <c r="Y241" s="48"/>
      <c r="Z241" s="18"/>
      <c r="AA241" s="18"/>
      <c r="AB241" s="48"/>
      <c r="AC241" s="18"/>
      <c r="AD241" s="18"/>
      <c r="AE241" s="48"/>
      <c r="AF241" s="18"/>
      <c r="AG241" s="18"/>
      <c r="AH241" s="48"/>
      <c r="AI241" s="18"/>
      <c r="AJ241" s="18"/>
      <c r="AK241" s="48"/>
      <c r="AL241" s="18"/>
      <c r="AM241" s="48"/>
      <c r="AN241" s="18"/>
      <c r="AO241" s="18"/>
      <c r="AP241" s="48">
        <v>1.177</v>
      </c>
      <c r="AQ241" s="18">
        <v>0</v>
      </c>
      <c r="AU241"/>
    </row>
    <row r="242" spans="1:47" ht="15" customHeight="1">
      <c r="A242" s="45" t="s">
        <v>3058</v>
      </c>
      <c r="B242" s="25" t="s">
        <v>3059</v>
      </c>
      <c r="C242" s="25" t="s">
        <v>18</v>
      </c>
      <c r="D242" s="25" t="s">
        <v>174</v>
      </c>
      <c r="E242" s="28" t="s">
        <v>2047</v>
      </c>
      <c r="F242" s="28"/>
      <c r="G242" s="25" t="s">
        <v>2048</v>
      </c>
      <c r="H242" s="25" t="s">
        <v>2033</v>
      </c>
      <c r="I242" s="48">
        <v>0</v>
      </c>
      <c r="J242" s="18">
        <v>0</v>
      </c>
      <c r="K242" s="48"/>
      <c r="L242" s="18"/>
      <c r="M242" s="18"/>
      <c r="N242" s="48">
        <v>-0.16890380599999999</v>
      </c>
      <c r="O242" s="18">
        <v>0</v>
      </c>
      <c r="P242" s="48">
        <v>-8.6999999999999994E-2</v>
      </c>
      <c r="Q242" s="18">
        <v>0</v>
      </c>
      <c r="R242" s="18">
        <v>0</v>
      </c>
      <c r="S242" s="48">
        <v>-2.2371370000000002E-3</v>
      </c>
      <c r="T242" s="18">
        <v>0</v>
      </c>
      <c r="U242" s="18">
        <v>0</v>
      </c>
      <c r="V242" s="48">
        <v>0.309140943</v>
      </c>
      <c r="W242" s="18">
        <v>0</v>
      </c>
      <c r="X242" s="18">
        <v>0</v>
      </c>
      <c r="Y242" s="48"/>
      <c r="Z242" s="18"/>
      <c r="AA242" s="18"/>
      <c r="AB242" s="48"/>
      <c r="AC242" s="18"/>
      <c r="AD242" s="18"/>
      <c r="AE242" s="48"/>
      <c r="AF242" s="18"/>
      <c r="AG242" s="18"/>
      <c r="AH242" s="48"/>
      <c r="AI242" s="18"/>
      <c r="AJ242" s="18"/>
      <c r="AK242" s="48"/>
      <c r="AL242" s="18"/>
      <c r="AM242" s="48"/>
      <c r="AN242" s="18"/>
      <c r="AO242" s="18"/>
      <c r="AP242" s="48">
        <v>5.0999999999999997E-2</v>
      </c>
      <c r="AQ242" s="18">
        <v>0</v>
      </c>
      <c r="AU242"/>
    </row>
    <row r="243" spans="1:47" ht="15" hidden="1" customHeight="1">
      <c r="A243" s="45" t="s">
        <v>3060</v>
      </c>
      <c r="B243" s="25" t="s">
        <v>3061</v>
      </c>
      <c r="C243" s="25" t="s">
        <v>18</v>
      </c>
      <c r="D243" s="25" t="s">
        <v>2047</v>
      </c>
      <c r="E243" s="28" t="s">
        <v>2048</v>
      </c>
      <c r="F243" s="28"/>
      <c r="G243" s="25"/>
      <c r="H243" s="25" t="s">
        <v>2053</v>
      </c>
      <c r="I243" s="48">
        <v>2.5000000000000001E-2</v>
      </c>
      <c r="J243" s="18">
        <v>0</v>
      </c>
      <c r="K243" s="48"/>
      <c r="L243" s="18"/>
      <c r="M243" s="18"/>
      <c r="N243" s="48"/>
      <c r="O243" s="18"/>
      <c r="P243" s="48"/>
      <c r="Q243" s="18"/>
      <c r="R243" s="18"/>
      <c r="S243" s="48">
        <v>-9.1733995999999998E-2</v>
      </c>
      <c r="T243" s="18">
        <v>0</v>
      </c>
      <c r="U243" s="18">
        <v>0</v>
      </c>
      <c r="V243" s="48">
        <v>7.7733996E-2</v>
      </c>
      <c r="W243" s="18">
        <v>0</v>
      </c>
      <c r="X243" s="18">
        <v>0</v>
      </c>
      <c r="Y243" s="48"/>
      <c r="Z243" s="18"/>
      <c r="AA243" s="18"/>
      <c r="AB243" s="48"/>
      <c r="AC243" s="18"/>
      <c r="AD243" s="18"/>
      <c r="AE243" s="48"/>
      <c r="AF243" s="18"/>
      <c r="AG243" s="18"/>
      <c r="AH243" s="48"/>
      <c r="AI243" s="18"/>
      <c r="AJ243" s="18"/>
      <c r="AK243" s="48"/>
      <c r="AL243" s="18"/>
      <c r="AM243" s="48"/>
      <c r="AN243" s="18"/>
      <c r="AO243" s="18"/>
      <c r="AP243" s="48">
        <v>1.0999999999999999E-2</v>
      </c>
      <c r="AQ243" s="18">
        <v>0</v>
      </c>
      <c r="AU243"/>
    </row>
    <row r="244" spans="1:47" ht="15" customHeight="1">
      <c r="A244" s="45" t="s">
        <v>3062</v>
      </c>
      <c r="B244" s="25" t="s">
        <v>3063</v>
      </c>
      <c r="C244" s="25" t="s">
        <v>18</v>
      </c>
      <c r="D244" s="25" t="s">
        <v>174</v>
      </c>
      <c r="E244" s="28" t="s">
        <v>2047</v>
      </c>
      <c r="F244" s="28"/>
      <c r="G244" s="25" t="s">
        <v>2048</v>
      </c>
      <c r="H244" s="25" t="s">
        <v>2053</v>
      </c>
      <c r="I244" s="48">
        <v>0</v>
      </c>
      <c r="J244" s="18">
        <v>0</v>
      </c>
      <c r="K244" s="48"/>
      <c r="L244" s="18"/>
      <c r="M244" s="18"/>
      <c r="N244" s="48">
        <v>-1.3333329999999999E-2</v>
      </c>
      <c r="O244" s="18">
        <v>0</v>
      </c>
      <c r="P244" s="48">
        <v>-3.0000000000000001E-3</v>
      </c>
      <c r="Q244" s="18">
        <v>0</v>
      </c>
      <c r="R244" s="18">
        <v>0</v>
      </c>
      <c r="S244" s="48">
        <v>-1.0666663999999999E-2</v>
      </c>
      <c r="T244" s="18">
        <v>0</v>
      </c>
      <c r="U244" s="18">
        <v>0</v>
      </c>
      <c r="V244" s="48">
        <v>2.6999993999999999E-2</v>
      </c>
      <c r="W244" s="18">
        <v>0</v>
      </c>
      <c r="X244" s="18">
        <v>0</v>
      </c>
      <c r="Y244" s="48"/>
      <c r="Z244" s="18"/>
      <c r="AA244" s="18"/>
      <c r="AB244" s="48"/>
      <c r="AC244" s="18"/>
      <c r="AD244" s="18"/>
      <c r="AE244" s="48"/>
      <c r="AF244" s="18"/>
      <c r="AG244" s="18"/>
      <c r="AH244" s="48"/>
      <c r="AI244" s="18"/>
      <c r="AJ244" s="18"/>
      <c r="AK244" s="48"/>
      <c r="AL244" s="18"/>
      <c r="AM244" s="48"/>
      <c r="AN244" s="18"/>
      <c r="AO244" s="18"/>
      <c r="AP244" s="48">
        <v>0</v>
      </c>
      <c r="AQ244" s="18">
        <v>0</v>
      </c>
      <c r="AU244"/>
    </row>
    <row r="245" spans="1:47" ht="15" hidden="1" customHeight="1">
      <c r="A245" s="45" t="s">
        <v>3064</v>
      </c>
      <c r="B245" s="25" t="s">
        <v>3065</v>
      </c>
      <c r="C245" s="25" t="s">
        <v>18</v>
      </c>
      <c r="D245" s="25" t="s">
        <v>2092</v>
      </c>
      <c r="E245" s="28" t="s">
        <v>2047</v>
      </c>
      <c r="F245" s="28"/>
      <c r="G245" s="25" t="s">
        <v>2048</v>
      </c>
      <c r="H245" s="25" t="s">
        <v>2053</v>
      </c>
      <c r="I245" s="48">
        <v>0.6</v>
      </c>
      <c r="J245" s="18">
        <v>0</v>
      </c>
      <c r="K245" s="48"/>
      <c r="L245" s="18"/>
      <c r="M245" s="18"/>
      <c r="N245" s="48"/>
      <c r="O245" s="18"/>
      <c r="P245" s="48"/>
      <c r="Q245" s="18"/>
      <c r="R245" s="18"/>
      <c r="S245" s="48"/>
      <c r="T245" s="18"/>
      <c r="U245" s="18"/>
      <c r="V245" s="48">
        <v>-0.6</v>
      </c>
      <c r="W245" s="18">
        <v>0</v>
      </c>
      <c r="X245" s="18">
        <v>0</v>
      </c>
      <c r="Y245" s="48"/>
      <c r="Z245" s="18"/>
      <c r="AA245" s="18"/>
      <c r="AB245" s="48"/>
      <c r="AC245" s="18"/>
      <c r="AD245" s="18"/>
      <c r="AE245" s="48"/>
      <c r="AF245" s="18"/>
      <c r="AG245" s="18"/>
      <c r="AH245" s="48"/>
      <c r="AI245" s="18"/>
      <c r="AJ245" s="18"/>
      <c r="AK245" s="48"/>
      <c r="AL245" s="18"/>
      <c r="AM245" s="48"/>
      <c r="AN245" s="18"/>
      <c r="AO245" s="18"/>
      <c r="AP245" s="48">
        <v>0</v>
      </c>
      <c r="AQ245" s="18">
        <v>0</v>
      </c>
      <c r="AU245"/>
    </row>
    <row r="246" spans="1:47" ht="15" hidden="1" customHeight="1">
      <c r="A246" s="45" t="s">
        <v>3066</v>
      </c>
      <c r="B246" s="25" t="s">
        <v>3067</v>
      </c>
      <c r="C246" s="25" t="s">
        <v>18</v>
      </c>
      <c r="D246" s="25" t="s">
        <v>2659</v>
      </c>
      <c r="E246" s="28" t="s">
        <v>2047</v>
      </c>
      <c r="F246" s="28"/>
      <c r="G246" s="25" t="s">
        <v>2048</v>
      </c>
      <c r="H246" s="25" t="s">
        <v>2053</v>
      </c>
      <c r="I246" s="48">
        <v>2.7</v>
      </c>
      <c r="J246" s="18">
        <v>0</v>
      </c>
      <c r="K246" s="48"/>
      <c r="L246" s="18"/>
      <c r="M246" s="18"/>
      <c r="N246" s="48"/>
      <c r="O246" s="18"/>
      <c r="P246" s="48"/>
      <c r="Q246" s="18"/>
      <c r="R246" s="18"/>
      <c r="S246" s="48"/>
      <c r="T246" s="18"/>
      <c r="U246" s="18"/>
      <c r="V246" s="48">
        <v>0.03</v>
      </c>
      <c r="W246" s="18">
        <v>0</v>
      </c>
      <c r="X246" s="18">
        <v>0</v>
      </c>
      <c r="Y246" s="48"/>
      <c r="Z246" s="18"/>
      <c r="AA246" s="18"/>
      <c r="AB246" s="48"/>
      <c r="AC246" s="18"/>
      <c r="AD246" s="18"/>
      <c r="AE246" s="48"/>
      <c r="AF246" s="18"/>
      <c r="AG246" s="18"/>
      <c r="AH246" s="48"/>
      <c r="AI246" s="18"/>
      <c r="AJ246" s="18"/>
      <c r="AK246" s="48"/>
      <c r="AL246" s="18"/>
      <c r="AM246" s="48"/>
      <c r="AN246" s="18"/>
      <c r="AO246" s="18"/>
      <c r="AP246" s="48">
        <v>2.73</v>
      </c>
      <c r="AQ246" s="18">
        <v>0</v>
      </c>
      <c r="AU246"/>
    </row>
    <row r="247" spans="1:47" ht="15" hidden="1" customHeight="1">
      <c r="A247" s="45" t="s">
        <v>2055</v>
      </c>
      <c r="B247" s="25" t="s">
        <v>2056</v>
      </c>
      <c r="C247" s="25" t="s">
        <v>18</v>
      </c>
      <c r="D247" s="25" t="s">
        <v>2047</v>
      </c>
      <c r="E247" s="28" t="s">
        <v>2048</v>
      </c>
      <c r="F247" s="28"/>
      <c r="G247" s="25"/>
      <c r="H247" s="25" t="s">
        <v>2033</v>
      </c>
      <c r="I247" s="48"/>
      <c r="J247" s="18"/>
      <c r="K247" s="48"/>
      <c r="L247" s="18"/>
      <c r="M247" s="18"/>
      <c r="N247" s="48"/>
      <c r="O247" s="18"/>
      <c r="P247" s="48"/>
      <c r="Q247" s="18"/>
      <c r="R247" s="18"/>
      <c r="S247" s="48"/>
      <c r="T247" s="18"/>
      <c r="U247" s="18"/>
      <c r="V247" s="48">
        <v>15.36</v>
      </c>
      <c r="W247" s="18">
        <v>0</v>
      </c>
      <c r="X247" s="18">
        <v>0</v>
      </c>
      <c r="Y247" s="48"/>
      <c r="Z247" s="18"/>
      <c r="AA247" s="18"/>
      <c r="AB247" s="48"/>
      <c r="AC247" s="18"/>
      <c r="AD247" s="18"/>
      <c r="AE247" s="48"/>
      <c r="AF247" s="18"/>
      <c r="AG247" s="18"/>
      <c r="AH247" s="48"/>
      <c r="AI247" s="18"/>
      <c r="AJ247" s="18"/>
      <c r="AK247" s="48"/>
      <c r="AL247" s="18"/>
      <c r="AM247" s="48"/>
      <c r="AN247" s="18"/>
      <c r="AO247" s="18"/>
      <c r="AP247" s="48">
        <v>15.36</v>
      </c>
      <c r="AQ247" s="18">
        <v>0</v>
      </c>
      <c r="AU247"/>
    </row>
    <row r="248" spans="1:47" ht="15" hidden="1" customHeight="1">
      <c r="A248" s="45" t="s">
        <v>3068</v>
      </c>
      <c r="B248" s="25" t="s">
        <v>3069</v>
      </c>
      <c r="C248" s="25" t="s">
        <v>18</v>
      </c>
      <c r="D248" s="25" t="s">
        <v>2047</v>
      </c>
      <c r="E248" s="28" t="s">
        <v>2048</v>
      </c>
      <c r="F248" s="28"/>
      <c r="G248" s="25"/>
      <c r="H248" s="25" t="s">
        <v>2053</v>
      </c>
      <c r="I248" s="48">
        <v>2.13</v>
      </c>
      <c r="J248" s="18">
        <v>0</v>
      </c>
      <c r="K248" s="48"/>
      <c r="L248" s="18"/>
      <c r="M248" s="18"/>
      <c r="N248" s="48"/>
      <c r="O248" s="18"/>
      <c r="P248" s="48"/>
      <c r="Q248" s="18"/>
      <c r="R248" s="18"/>
      <c r="S248" s="48"/>
      <c r="T248" s="18"/>
      <c r="U248" s="18"/>
      <c r="V248" s="48">
        <v>-2.13</v>
      </c>
      <c r="W248" s="18">
        <v>0</v>
      </c>
      <c r="X248" s="18">
        <v>0</v>
      </c>
      <c r="Y248" s="48"/>
      <c r="Z248" s="18"/>
      <c r="AA248" s="18"/>
      <c r="AB248" s="48"/>
      <c r="AC248" s="18"/>
      <c r="AD248" s="18"/>
      <c r="AE248" s="48"/>
      <c r="AF248" s="18"/>
      <c r="AG248" s="18"/>
      <c r="AH248" s="48"/>
      <c r="AI248" s="18"/>
      <c r="AJ248" s="18"/>
      <c r="AK248" s="48"/>
      <c r="AL248" s="18"/>
      <c r="AM248" s="48"/>
      <c r="AN248" s="18"/>
      <c r="AO248" s="18"/>
      <c r="AP248" s="48">
        <v>0</v>
      </c>
      <c r="AQ248" s="18">
        <v>0</v>
      </c>
      <c r="AU248"/>
    </row>
    <row r="249" spans="1:47" ht="15" hidden="1" customHeight="1">
      <c r="A249" s="45" t="s">
        <v>3070</v>
      </c>
      <c r="B249" s="25" t="s">
        <v>3071</v>
      </c>
      <c r="C249" s="25" t="s">
        <v>18</v>
      </c>
      <c r="D249" s="25" t="s">
        <v>2659</v>
      </c>
      <c r="E249" s="28" t="s">
        <v>2047</v>
      </c>
      <c r="F249" s="28"/>
      <c r="G249" s="25" t="s">
        <v>2048</v>
      </c>
      <c r="H249" s="25" t="s">
        <v>2053</v>
      </c>
      <c r="I249" s="48">
        <v>0.15</v>
      </c>
      <c r="J249" s="18">
        <v>0</v>
      </c>
      <c r="K249" s="48"/>
      <c r="L249" s="18"/>
      <c r="M249" s="18"/>
      <c r="N249" s="48">
        <v>-7.5315788999999994E-2</v>
      </c>
      <c r="O249" s="18">
        <v>0</v>
      </c>
      <c r="P249" s="48">
        <v>-2.8000000000000001E-2</v>
      </c>
      <c r="Q249" s="18">
        <v>0</v>
      </c>
      <c r="R249" s="18">
        <v>0</v>
      </c>
      <c r="S249" s="48">
        <v>-2.8421053000000002E-2</v>
      </c>
      <c r="T249" s="18">
        <v>0</v>
      </c>
      <c r="U249" s="18">
        <v>0</v>
      </c>
      <c r="V249" s="48">
        <v>-1.8263158000000002E-2</v>
      </c>
      <c r="W249" s="18">
        <v>0</v>
      </c>
      <c r="X249" s="18">
        <v>0</v>
      </c>
      <c r="Y249" s="48"/>
      <c r="Z249" s="18"/>
      <c r="AA249" s="18"/>
      <c r="AB249" s="48"/>
      <c r="AC249" s="18"/>
      <c r="AD249" s="18"/>
      <c r="AE249" s="48"/>
      <c r="AF249" s="18"/>
      <c r="AG249" s="18"/>
      <c r="AH249" s="48"/>
      <c r="AI249" s="18"/>
      <c r="AJ249" s="18"/>
      <c r="AK249" s="48"/>
      <c r="AL249" s="18"/>
      <c r="AM249" s="48"/>
      <c r="AN249" s="18"/>
      <c r="AO249" s="18"/>
      <c r="AP249" s="48">
        <v>0</v>
      </c>
      <c r="AQ249" s="18">
        <v>0</v>
      </c>
      <c r="AU249"/>
    </row>
    <row r="250" spans="1:47" ht="15" hidden="1" customHeight="1">
      <c r="A250" s="45" t="s">
        <v>3072</v>
      </c>
      <c r="B250" s="25" t="s">
        <v>3073</v>
      </c>
      <c r="C250" s="25" t="s">
        <v>18</v>
      </c>
      <c r="D250" s="25" t="s">
        <v>2034</v>
      </c>
      <c r="E250" s="28" t="s">
        <v>2047</v>
      </c>
      <c r="F250" s="28"/>
      <c r="G250" s="25" t="s">
        <v>2048</v>
      </c>
      <c r="H250" s="25" t="s">
        <v>2053</v>
      </c>
      <c r="I250" s="48">
        <v>0</v>
      </c>
      <c r="J250" s="18">
        <v>0</v>
      </c>
      <c r="K250" s="48"/>
      <c r="L250" s="18"/>
      <c r="M250" s="18"/>
      <c r="N250" s="48">
        <v>-1.65</v>
      </c>
      <c r="O250" s="18">
        <v>0</v>
      </c>
      <c r="P250" s="48"/>
      <c r="Q250" s="18"/>
      <c r="R250" s="18"/>
      <c r="S250" s="48"/>
      <c r="T250" s="18"/>
      <c r="U250" s="18"/>
      <c r="V250" s="48">
        <v>1.65</v>
      </c>
      <c r="W250" s="18">
        <v>0</v>
      </c>
      <c r="X250" s="18">
        <v>0</v>
      </c>
      <c r="Y250" s="48"/>
      <c r="Z250" s="18"/>
      <c r="AA250" s="18"/>
      <c r="AB250" s="48"/>
      <c r="AC250" s="18"/>
      <c r="AD250" s="18"/>
      <c r="AE250" s="48"/>
      <c r="AF250" s="18"/>
      <c r="AG250" s="18"/>
      <c r="AH250" s="48"/>
      <c r="AI250" s="18"/>
      <c r="AJ250" s="18"/>
      <c r="AK250" s="48"/>
      <c r="AL250" s="18"/>
      <c r="AM250" s="48"/>
      <c r="AN250" s="18"/>
      <c r="AO250" s="18"/>
      <c r="AP250" s="48">
        <v>0</v>
      </c>
      <c r="AQ250" s="18">
        <v>0</v>
      </c>
      <c r="AU250"/>
    </row>
    <row r="251" spans="1:47" ht="15" hidden="1" customHeight="1">
      <c r="A251" s="45" t="s">
        <v>3074</v>
      </c>
      <c r="B251" s="25" t="s">
        <v>3075</v>
      </c>
      <c r="C251" s="25" t="s">
        <v>18</v>
      </c>
      <c r="D251" s="25" t="s">
        <v>2656</v>
      </c>
      <c r="E251" s="28" t="s">
        <v>2047</v>
      </c>
      <c r="F251" s="28"/>
      <c r="G251" s="25" t="s">
        <v>2048</v>
      </c>
      <c r="H251" s="25" t="s">
        <v>2053</v>
      </c>
      <c r="I251" s="48">
        <v>0</v>
      </c>
      <c r="J251" s="18">
        <v>0</v>
      </c>
      <c r="K251" s="48"/>
      <c r="L251" s="18"/>
      <c r="M251" s="18"/>
      <c r="N251" s="48">
        <v>-3.0623999999999998</v>
      </c>
      <c r="O251" s="18">
        <v>0</v>
      </c>
      <c r="P251" s="48"/>
      <c r="Q251" s="18"/>
      <c r="R251" s="18"/>
      <c r="S251" s="48"/>
      <c r="T251" s="18"/>
      <c r="U251" s="18"/>
      <c r="V251" s="48">
        <v>3.0623999999999998</v>
      </c>
      <c r="W251" s="18">
        <v>0</v>
      </c>
      <c r="X251" s="18">
        <v>0</v>
      </c>
      <c r="Y251" s="48"/>
      <c r="Z251" s="18"/>
      <c r="AA251" s="18"/>
      <c r="AB251" s="48"/>
      <c r="AC251" s="18"/>
      <c r="AD251" s="18"/>
      <c r="AE251" s="48"/>
      <c r="AF251" s="18"/>
      <c r="AG251" s="18"/>
      <c r="AH251" s="48"/>
      <c r="AI251" s="18"/>
      <c r="AJ251" s="18"/>
      <c r="AK251" s="48"/>
      <c r="AL251" s="18"/>
      <c r="AM251" s="48"/>
      <c r="AN251" s="18"/>
      <c r="AO251" s="18"/>
      <c r="AP251" s="48">
        <v>0</v>
      </c>
      <c r="AQ251" s="18">
        <v>0</v>
      </c>
      <c r="AU251"/>
    </row>
    <row r="252" spans="1:47" ht="15" hidden="1" customHeight="1">
      <c r="A252" s="45" t="s">
        <v>3076</v>
      </c>
      <c r="B252" s="25" t="s">
        <v>3077</v>
      </c>
      <c r="C252" s="25" t="s">
        <v>18</v>
      </c>
      <c r="D252" s="25" t="s">
        <v>2641</v>
      </c>
      <c r="E252" s="28" t="s">
        <v>2047</v>
      </c>
      <c r="F252" s="28"/>
      <c r="G252" s="25" t="s">
        <v>2048</v>
      </c>
      <c r="H252" s="25" t="s">
        <v>2053</v>
      </c>
      <c r="I252" s="48"/>
      <c r="J252" s="18"/>
      <c r="K252" s="48"/>
      <c r="L252" s="18"/>
      <c r="M252" s="18"/>
      <c r="N252" s="48"/>
      <c r="O252" s="18"/>
      <c r="P252" s="48"/>
      <c r="Q252" s="18"/>
      <c r="R252" s="18"/>
      <c r="S252" s="48"/>
      <c r="T252" s="18"/>
      <c r="U252" s="18"/>
      <c r="V252" s="48">
        <v>3</v>
      </c>
      <c r="W252" s="18">
        <v>0</v>
      </c>
      <c r="X252" s="18">
        <v>0</v>
      </c>
      <c r="Y252" s="48"/>
      <c r="Z252" s="18"/>
      <c r="AA252" s="18"/>
      <c r="AB252" s="48"/>
      <c r="AC252" s="18"/>
      <c r="AD252" s="18"/>
      <c r="AE252" s="48"/>
      <c r="AF252" s="18"/>
      <c r="AG252" s="18"/>
      <c r="AH252" s="48"/>
      <c r="AI252" s="18"/>
      <c r="AJ252" s="18"/>
      <c r="AK252" s="48"/>
      <c r="AL252" s="18"/>
      <c r="AM252" s="48"/>
      <c r="AN252" s="18"/>
      <c r="AO252" s="18"/>
      <c r="AP252" s="48">
        <v>3</v>
      </c>
      <c r="AQ252" s="18">
        <v>0</v>
      </c>
      <c r="AU252"/>
    </row>
    <row r="253" spans="1:47" ht="15" hidden="1" customHeight="1">
      <c r="A253" s="45" t="s">
        <v>3078</v>
      </c>
      <c r="B253" s="25" t="s">
        <v>3079</v>
      </c>
      <c r="C253" s="25" t="s">
        <v>18</v>
      </c>
      <c r="D253" s="25" t="s">
        <v>2047</v>
      </c>
      <c r="E253" s="28" t="s">
        <v>2048</v>
      </c>
      <c r="F253" s="28"/>
      <c r="G253" s="25"/>
      <c r="H253" s="25" t="s">
        <v>2053</v>
      </c>
      <c r="I253" s="48">
        <v>4.8000000000000001E-2</v>
      </c>
      <c r="J253" s="18">
        <v>0</v>
      </c>
      <c r="K253" s="48"/>
      <c r="L253" s="18"/>
      <c r="M253" s="18"/>
      <c r="N253" s="48"/>
      <c r="O253" s="18"/>
      <c r="P253" s="48">
        <v>-0.96</v>
      </c>
      <c r="Q253" s="18">
        <v>0</v>
      </c>
      <c r="R253" s="18">
        <v>0</v>
      </c>
      <c r="S253" s="48"/>
      <c r="T253" s="18"/>
      <c r="U253" s="18"/>
      <c r="V253" s="48">
        <v>2.12</v>
      </c>
      <c r="W253" s="18">
        <v>0</v>
      </c>
      <c r="X253" s="18">
        <v>0</v>
      </c>
      <c r="Y253" s="48"/>
      <c r="Z253" s="18"/>
      <c r="AA253" s="18"/>
      <c r="AB253" s="48"/>
      <c r="AC253" s="18"/>
      <c r="AD253" s="18"/>
      <c r="AE253" s="48"/>
      <c r="AF253" s="18"/>
      <c r="AG253" s="18"/>
      <c r="AH253" s="48"/>
      <c r="AI253" s="18"/>
      <c r="AJ253" s="18"/>
      <c r="AK253" s="48"/>
      <c r="AL253" s="18"/>
      <c r="AM253" s="48"/>
      <c r="AN253" s="18"/>
      <c r="AO253" s="18"/>
      <c r="AP253" s="48">
        <v>1.208</v>
      </c>
      <c r="AQ253" s="18">
        <v>0</v>
      </c>
      <c r="AU253"/>
    </row>
    <row r="254" spans="1:47" ht="15" hidden="1" customHeight="1">
      <c r="A254" s="45" t="s">
        <v>3080</v>
      </c>
      <c r="B254" s="25" t="s">
        <v>3081</v>
      </c>
      <c r="C254" s="25" t="s">
        <v>18</v>
      </c>
      <c r="D254" s="25" t="s">
        <v>2034</v>
      </c>
      <c r="E254" s="28" t="s">
        <v>2047</v>
      </c>
      <c r="F254" s="28"/>
      <c r="G254" s="25" t="s">
        <v>2048</v>
      </c>
      <c r="H254" s="25" t="s">
        <v>2053</v>
      </c>
      <c r="I254" s="48"/>
      <c r="J254" s="18"/>
      <c r="K254" s="48"/>
      <c r="L254" s="18"/>
      <c r="M254" s="18"/>
      <c r="N254" s="48"/>
      <c r="O254" s="18"/>
      <c r="P254" s="48"/>
      <c r="Q254" s="18"/>
      <c r="R254" s="18"/>
      <c r="S254" s="48"/>
      <c r="T254" s="18"/>
      <c r="U254" s="18"/>
      <c r="V254" s="48">
        <v>0.128</v>
      </c>
      <c r="W254" s="18">
        <v>0</v>
      </c>
      <c r="X254" s="18">
        <v>0</v>
      </c>
      <c r="Y254" s="48"/>
      <c r="Z254" s="18"/>
      <c r="AA254" s="18"/>
      <c r="AB254" s="48"/>
      <c r="AC254" s="18"/>
      <c r="AD254" s="18"/>
      <c r="AE254" s="48"/>
      <c r="AF254" s="18"/>
      <c r="AG254" s="18"/>
      <c r="AH254" s="48"/>
      <c r="AI254" s="18"/>
      <c r="AJ254" s="18"/>
      <c r="AK254" s="48"/>
      <c r="AL254" s="18"/>
      <c r="AM254" s="48"/>
      <c r="AN254" s="18"/>
      <c r="AO254" s="18"/>
      <c r="AP254" s="48">
        <v>0.128</v>
      </c>
      <c r="AQ254" s="18">
        <v>0</v>
      </c>
      <c r="AU254"/>
    </row>
    <row r="255" spans="1:47" ht="15" customHeight="1">
      <c r="A255" s="45" t="s">
        <v>3082</v>
      </c>
      <c r="B255" s="25" t="s">
        <v>3083</v>
      </c>
      <c r="C255" s="25" t="s">
        <v>18</v>
      </c>
      <c r="D255" s="25" t="s">
        <v>174</v>
      </c>
      <c r="E255" s="28" t="s">
        <v>2047</v>
      </c>
      <c r="F255" s="28"/>
      <c r="G255" s="25" t="s">
        <v>2048</v>
      </c>
      <c r="H255" s="25" t="s">
        <v>2053</v>
      </c>
      <c r="I255" s="48">
        <v>0</v>
      </c>
      <c r="J255" s="18">
        <v>0</v>
      </c>
      <c r="K255" s="48">
        <v>3</v>
      </c>
      <c r="L255" s="18">
        <v>34.51</v>
      </c>
      <c r="M255" s="18">
        <v>1.73</v>
      </c>
      <c r="N255" s="48"/>
      <c r="O255" s="18"/>
      <c r="P255" s="48"/>
      <c r="Q255" s="18"/>
      <c r="R255" s="18"/>
      <c r="S255" s="48"/>
      <c r="T255" s="18"/>
      <c r="U255" s="18"/>
      <c r="V255" s="48">
        <v>0</v>
      </c>
      <c r="W255" s="18">
        <v>0</v>
      </c>
      <c r="X255" s="18">
        <v>0</v>
      </c>
      <c r="Y255" s="48"/>
      <c r="Z255" s="18"/>
      <c r="AA255" s="18"/>
      <c r="AB255" s="48"/>
      <c r="AC255" s="18"/>
      <c r="AD255" s="18"/>
      <c r="AE255" s="48"/>
      <c r="AF255" s="18"/>
      <c r="AG255" s="18"/>
      <c r="AH255" s="48"/>
      <c r="AI255" s="18"/>
      <c r="AJ255" s="18"/>
      <c r="AK255" s="48"/>
      <c r="AL255" s="18"/>
      <c r="AM255" s="48"/>
      <c r="AN255" s="18"/>
      <c r="AO255" s="18"/>
      <c r="AP255" s="48">
        <v>3</v>
      </c>
      <c r="AQ255" s="18">
        <v>34.51</v>
      </c>
      <c r="AU255"/>
    </row>
    <row r="256" spans="1:47" ht="15" customHeight="1">
      <c r="A256" s="45" t="s">
        <v>3084</v>
      </c>
      <c r="B256" s="25" t="s">
        <v>3085</v>
      </c>
      <c r="C256" s="25" t="s">
        <v>18</v>
      </c>
      <c r="D256" s="25" t="s">
        <v>174</v>
      </c>
      <c r="E256" s="28" t="s">
        <v>2047</v>
      </c>
      <c r="F256" s="28"/>
      <c r="G256" s="25" t="s">
        <v>2048</v>
      </c>
      <c r="H256" s="25" t="s">
        <v>2053</v>
      </c>
      <c r="I256" s="48">
        <v>2E-3</v>
      </c>
      <c r="J256" s="18">
        <v>0</v>
      </c>
      <c r="K256" s="48"/>
      <c r="L256" s="18"/>
      <c r="M256" s="18"/>
      <c r="N256" s="48">
        <v>-1.3526883999999999E-2</v>
      </c>
      <c r="O256" s="18">
        <v>0</v>
      </c>
      <c r="P256" s="48">
        <v>-0.3</v>
      </c>
      <c r="Q256" s="18">
        <v>0</v>
      </c>
      <c r="R256" s="18">
        <v>0</v>
      </c>
      <c r="S256" s="48">
        <v>-2.639392E-3</v>
      </c>
      <c r="T256" s="18">
        <v>0</v>
      </c>
      <c r="U256" s="18">
        <v>0</v>
      </c>
      <c r="V256" s="48">
        <v>0.31416627600000002</v>
      </c>
      <c r="W256" s="18">
        <v>0</v>
      </c>
      <c r="X256" s="18">
        <v>0</v>
      </c>
      <c r="Y256" s="48"/>
      <c r="Z256" s="18"/>
      <c r="AA256" s="18"/>
      <c r="AB256" s="48"/>
      <c r="AC256" s="18"/>
      <c r="AD256" s="18"/>
      <c r="AE256" s="48"/>
      <c r="AF256" s="18"/>
      <c r="AG256" s="18"/>
      <c r="AH256" s="48"/>
      <c r="AI256" s="18"/>
      <c r="AJ256" s="18"/>
      <c r="AK256" s="48"/>
      <c r="AL256" s="18"/>
      <c r="AM256" s="48"/>
      <c r="AN256" s="18"/>
      <c r="AO256" s="18"/>
      <c r="AP256" s="48">
        <v>0</v>
      </c>
      <c r="AQ256" s="18">
        <v>0</v>
      </c>
      <c r="AU256"/>
    </row>
    <row r="257" spans="1:47" ht="15" customHeight="1">
      <c r="A257" s="45" t="s">
        <v>3086</v>
      </c>
      <c r="B257" s="25" t="s">
        <v>3087</v>
      </c>
      <c r="C257" s="25" t="s">
        <v>18</v>
      </c>
      <c r="D257" s="25" t="s">
        <v>174</v>
      </c>
      <c r="E257" s="28" t="s">
        <v>2047</v>
      </c>
      <c r="F257" s="28"/>
      <c r="G257" s="25" t="s">
        <v>2048</v>
      </c>
      <c r="H257" s="25" t="s">
        <v>2053</v>
      </c>
      <c r="I257" s="48">
        <v>0</v>
      </c>
      <c r="J257" s="18">
        <v>0</v>
      </c>
      <c r="K257" s="48"/>
      <c r="L257" s="18"/>
      <c r="M257" s="18"/>
      <c r="N257" s="48">
        <v>-6.6666700000000004E-3</v>
      </c>
      <c r="O257" s="18">
        <v>0</v>
      </c>
      <c r="P257" s="48">
        <v>-1E-3</v>
      </c>
      <c r="Q257" s="18">
        <v>0</v>
      </c>
      <c r="R257" s="18">
        <v>0</v>
      </c>
      <c r="S257" s="48">
        <v>-5.3333360000000002E-3</v>
      </c>
      <c r="T257" s="18">
        <v>0</v>
      </c>
      <c r="U257" s="18">
        <v>0</v>
      </c>
      <c r="V257" s="48">
        <v>4.113000006</v>
      </c>
      <c r="W257" s="18">
        <v>0</v>
      </c>
      <c r="X257" s="18">
        <v>0</v>
      </c>
      <c r="Y257" s="48"/>
      <c r="Z257" s="18"/>
      <c r="AA257" s="18"/>
      <c r="AB257" s="48"/>
      <c r="AC257" s="18"/>
      <c r="AD257" s="18"/>
      <c r="AE257" s="48"/>
      <c r="AF257" s="18"/>
      <c r="AG257" s="18"/>
      <c r="AH257" s="48"/>
      <c r="AI257" s="18"/>
      <c r="AJ257" s="18"/>
      <c r="AK257" s="48"/>
      <c r="AL257" s="18"/>
      <c r="AM257" s="48"/>
      <c r="AN257" s="18"/>
      <c r="AO257" s="18"/>
      <c r="AP257" s="48">
        <v>4.0999999999999996</v>
      </c>
      <c r="AQ257" s="18">
        <v>0</v>
      </c>
      <c r="AU257"/>
    </row>
    <row r="258" spans="1:47" ht="15" hidden="1" customHeight="1">
      <c r="A258" s="45" t="s">
        <v>3088</v>
      </c>
      <c r="B258" s="25" t="s">
        <v>3089</v>
      </c>
      <c r="C258" s="25" t="s">
        <v>18</v>
      </c>
      <c r="D258" s="25" t="s">
        <v>2047</v>
      </c>
      <c r="E258" s="28" t="s">
        <v>2048</v>
      </c>
      <c r="F258" s="28"/>
      <c r="G258" s="25"/>
      <c r="H258" s="25" t="s">
        <v>2053</v>
      </c>
      <c r="I258" s="48">
        <v>0</v>
      </c>
      <c r="J258" s="18">
        <v>0</v>
      </c>
      <c r="K258" s="48"/>
      <c r="L258" s="18"/>
      <c r="M258" s="18"/>
      <c r="N258" s="48">
        <v>-3.84</v>
      </c>
      <c r="O258" s="18">
        <v>0</v>
      </c>
      <c r="P258" s="48">
        <v>-0.24</v>
      </c>
      <c r="Q258" s="18">
        <v>0</v>
      </c>
      <c r="R258" s="18">
        <v>0</v>
      </c>
      <c r="S258" s="48">
        <v>-0.4</v>
      </c>
      <c r="T258" s="18">
        <v>0</v>
      </c>
      <c r="U258" s="18">
        <v>0</v>
      </c>
      <c r="V258" s="48">
        <v>4.4800000000000004</v>
      </c>
      <c r="W258" s="18">
        <v>0</v>
      </c>
      <c r="X258" s="18">
        <v>0</v>
      </c>
      <c r="Y258" s="48"/>
      <c r="Z258" s="18"/>
      <c r="AA258" s="18"/>
      <c r="AB258" s="48"/>
      <c r="AC258" s="18"/>
      <c r="AD258" s="18"/>
      <c r="AE258" s="48"/>
      <c r="AF258" s="18"/>
      <c r="AG258" s="18"/>
      <c r="AH258" s="48"/>
      <c r="AI258" s="18"/>
      <c r="AJ258" s="18"/>
      <c r="AK258" s="48"/>
      <c r="AL258" s="18"/>
      <c r="AM258" s="48"/>
      <c r="AN258" s="18"/>
      <c r="AO258" s="18"/>
      <c r="AP258" s="48">
        <v>0</v>
      </c>
      <c r="AQ258" s="18">
        <v>0</v>
      </c>
      <c r="AU258"/>
    </row>
    <row r="259" spans="1:47" ht="15" hidden="1" customHeight="1">
      <c r="A259" s="45" t="s">
        <v>3090</v>
      </c>
      <c r="B259" s="25" t="s">
        <v>3091</v>
      </c>
      <c r="C259" s="25" t="s">
        <v>18</v>
      </c>
      <c r="D259" s="25" t="s">
        <v>2962</v>
      </c>
      <c r="E259" s="28" t="s">
        <v>2048</v>
      </c>
      <c r="F259" s="28"/>
      <c r="G259" s="25"/>
      <c r="H259" s="25" t="s">
        <v>2053</v>
      </c>
      <c r="I259" s="48">
        <v>0.47</v>
      </c>
      <c r="J259" s="18">
        <v>0</v>
      </c>
      <c r="K259" s="48"/>
      <c r="L259" s="18"/>
      <c r="M259" s="18"/>
      <c r="N259" s="48"/>
      <c r="O259" s="18"/>
      <c r="P259" s="48"/>
      <c r="Q259" s="18"/>
      <c r="R259" s="18"/>
      <c r="S259" s="48"/>
      <c r="T259" s="18"/>
      <c r="U259" s="18"/>
      <c r="V259" s="48">
        <v>-0.47</v>
      </c>
      <c r="W259" s="18">
        <v>0</v>
      </c>
      <c r="X259" s="18">
        <v>0</v>
      </c>
      <c r="Y259" s="48"/>
      <c r="Z259" s="18"/>
      <c r="AA259" s="18"/>
      <c r="AB259" s="48"/>
      <c r="AC259" s="18"/>
      <c r="AD259" s="18"/>
      <c r="AE259" s="48"/>
      <c r="AF259" s="18"/>
      <c r="AG259" s="18"/>
      <c r="AH259" s="48"/>
      <c r="AI259" s="18"/>
      <c r="AJ259" s="18"/>
      <c r="AK259" s="48"/>
      <c r="AL259" s="18"/>
      <c r="AM259" s="48"/>
      <c r="AN259" s="18"/>
      <c r="AO259" s="18"/>
      <c r="AP259" s="48">
        <v>0</v>
      </c>
      <c r="AQ259" s="18">
        <v>0</v>
      </c>
      <c r="AU259"/>
    </row>
    <row r="260" spans="1:47" ht="15" hidden="1" customHeight="1">
      <c r="A260" s="45" t="s">
        <v>3092</v>
      </c>
      <c r="B260" s="25" t="s">
        <v>3093</v>
      </c>
      <c r="C260" s="25" t="s">
        <v>18</v>
      </c>
      <c r="D260" s="25" t="s">
        <v>2092</v>
      </c>
      <c r="E260" s="28" t="s">
        <v>2047</v>
      </c>
      <c r="F260" s="28"/>
      <c r="G260" s="25" t="s">
        <v>2048</v>
      </c>
      <c r="H260" s="25" t="s">
        <v>2053</v>
      </c>
      <c r="I260" s="48">
        <v>0.28999999999999998</v>
      </c>
      <c r="J260" s="18">
        <v>0</v>
      </c>
      <c r="K260" s="48"/>
      <c r="L260" s="18"/>
      <c r="M260" s="18"/>
      <c r="N260" s="48">
        <v>-0.28999999999999998</v>
      </c>
      <c r="O260" s="18">
        <v>0</v>
      </c>
      <c r="P260" s="48">
        <v>-0.03</v>
      </c>
      <c r="Q260" s="18">
        <v>0</v>
      </c>
      <c r="R260" s="18">
        <v>0</v>
      </c>
      <c r="S260" s="48">
        <v>-0.18</v>
      </c>
      <c r="T260" s="18">
        <v>0</v>
      </c>
      <c r="U260" s="18">
        <v>0</v>
      </c>
      <c r="V260" s="48">
        <v>0.21</v>
      </c>
      <c r="W260" s="18">
        <v>0</v>
      </c>
      <c r="X260" s="18">
        <v>0</v>
      </c>
      <c r="Y260" s="48"/>
      <c r="Z260" s="18"/>
      <c r="AA260" s="18"/>
      <c r="AB260" s="48"/>
      <c r="AC260" s="18"/>
      <c r="AD260" s="18"/>
      <c r="AE260" s="48"/>
      <c r="AF260" s="18"/>
      <c r="AG260" s="18"/>
      <c r="AH260" s="48"/>
      <c r="AI260" s="18"/>
      <c r="AJ260" s="18"/>
      <c r="AK260" s="48"/>
      <c r="AL260" s="18"/>
      <c r="AM260" s="48"/>
      <c r="AN260" s="18"/>
      <c r="AO260" s="18"/>
      <c r="AP260" s="48">
        <v>0</v>
      </c>
      <c r="AQ260" s="18">
        <v>0</v>
      </c>
      <c r="AU260"/>
    </row>
    <row r="261" spans="1:47" ht="15" hidden="1" customHeight="1">
      <c r="A261" s="45" t="s">
        <v>3094</v>
      </c>
      <c r="B261" s="25" t="s">
        <v>3095</v>
      </c>
      <c r="C261" s="25" t="s">
        <v>18</v>
      </c>
      <c r="D261" s="25" t="s">
        <v>2092</v>
      </c>
      <c r="E261" s="28" t="s">
        <v>2047</v>
      </c>
      <c r="F261" s="28"/>
      <c r="G261" s="25" t="s">
        <v>2048</v>
      </c>
      <c r="H261" s="25" t="s">
        <v>2053</v>
      </c>
      <c r="I261" s="48">
        <v>8.0000000000000002E-3</v>
      </c>
      <c r="J261" s="18">
        <v>0</v>
      </c>
      <c r="K261" s="48"/>
      <c r="L261" s="18"/>
      <c r="M261" s="18"/>
      <c r="N261" s="48"/>
      <c r="O261" s="18"/>
      <c r="P261" s="48"/>
      <c r="Q261" s="18"/>
      <c r="R261" s="18"/>
      <c r="S261" s="48"/>
      <c r="T261" s="18"/>
      <c r="U261" s="18"/>
      <c r="V261" s="48">
        <v>0.14099999999999999</v>
      </c>
      <c r="W261" s="18">
        <v>0</v>
      </c>
      <c r="X261" s="18">
        <v>0</v>
      </c>
      <c r="Y261" s="48"/>
      <c r="Z261" s="18"/>
      <c r="AA261" s="18"/>
      <c r="AB261" s="48"/>
      <c r="AC261" s="18"/>
      <c r="AD261" s="18"/>
      <c r="AE261" s="48"/>
      <c r="AF261" s="18"/>
      <c r="AG261" s="18"/>
      <c r="AH261" s="48"/>
      <c r="AI261" s="18"/>
      <c r="AJ261" s="18"/>
      <c r="AK261" s="48"/>
      <c r="AL261" s="18"/>
      <c r="AM261" s="48"/>
      <c r="AN261" s="18"/>
      <c r="AO261" s="18"/>
      <c r="AP261" s="48">
        <v>0.14899999999999999</v>
      </c>
      <c r="AQ261" s="18">
        <v>0</v>
      </c>
      <c r="AU261"/>
    </row>
    <row r="262" spans="1:47" ht="15" hidden="1" customHeight="1">
      <c r="A262" s="45" t="s">
        <v>3096</v>
      </c>
      <c r="B262" s="25" t="s">
        <v>3097</v>
      </c>
      <c r="C262" s="25" t="s">
        <v>18</v>
      </c>
      <c r="D262" s="25" t="s">
        <v>2047</v>
      </c>
      <c r="E262" s="28" t="s">
        <v>2048</v>
      </c>
      <c r="F262" s="28"/>
      <c r="G262" s="25"/>
      <c r="H262" s="25" t="s">
        <v>2053</v>
      </c>
      <c r="I262" s="48"/>
      <c r="J262" s="18"/>
      <c r="K262" s="48"/>
      <c r="L262" s="18"/>
      <c r="M262" s="18"/>
      <c r="N262" s="48"/>
      <c r="O262" s="18"/>
      <c r="P262" s="48"/>
      <c r="Q262" s="18"/>
      <c r="R262" s="18"/>
      <c r="S262" s="48">
        <v>-1.4</v>
      </c>
      <c r="T262" s="18">
        <v>0</v>
      </c>
      <c r="U262" s="18">
        <v>0</v>
      </c>
      <c r="V262" s="48">
        <v>1.4</v>
      </c>
      <c r="W262" s="18">
        <v>0</v>
      </c>
      <c r="X262" s="18">
        <v>0</v>
      </c>
      <c r="Y262" s="48"/>
      <c r="Z262" s="18"/>
      <c r="AA262" s="18"/>
      <c r="AB262" s="48"/>
      <c r="AC262" s="18"/>
      <c r="AD262" s="18"/>
      <c r="AE262" s="48"/>
      <c r="AF262" s="18"/>
      <c r="AG262" s="18"/>
      <c r="AH262" s="48"/>
      <c r="AI262" s="18"/>
      <c r="AJ262" s="18"/>
      <c r="AK262" s="48"/>
      <c r="AL262" s="18"/>
      <c r="AM262" s="48"/>
      <c r="AN262" s="18"/>
      <c r="AO262" s="18"/>
      <c r="AP262" s="48">
        <v>0</v>
      </c>
      <c r="AQ262" s="18">
        <v>0</v>
      </c>
      <c r="AU262"/>
    </row>
    <row r="263" spans="1:47" ht="15" customHeight="1">
      <c r="A263" s="45" t="s">
        <v>3098</v>
      </c>
      <c r="B263" s="25" t="s">
        <v>3099</v>
      </c>
      <c r="C263" s="25" t="s">
        <v>18</v>
      </c>
      <c r="D263" s="25" t="s">
        <v>174</v>
      </c>
      <c r="E263" s="28" t="s">
        <v>2047</v>
      </c>
      <c r="F263" s="28"/>
      <c r="G263" s="25" t="s">
        <v>2048</v>
      </c>
      <c r="H263" s="25" t="s">
        <v>2053</v>
      </c>
      <c r="I263" s="48">
        <v>0.85</v>
      </c>
      <c r="J263" s="18">
        <v>0</v>
      </c>
      <c r="K263" s="48"/>
      <c r="L263" s="18"/>
      <c r="M263" s="18"/>
      <c r="N263" s="48">
        <v>-0.13656991700000001</v>
      </c>
      <c r="O263" s="18">
        <v>0</v>
      </c>
      <c r="P263" s="48"/>
      <c r="Q263" s="18"/>
      <c r="R263" s="18"/>
      <c r="S263" s="48">
        <v>-4.6989253000000002E-2</v>
      </c>
      <c r="T263" s="18">
        <v>0</v>
      </c>
      <c r="U263" s="18">
        <v>0</v>
      </c>
      <c r="V263" s="48">
        <v>12.842559169999999</v>
      </c>
      <c r="W263" s="18">
        <v>0</v>
      </c>
      <c r="X263" s="18">
        <v>0</v>
      </c>
      <c r="Y263" s="48"/>
      <c r="Z263" s="18"/>
      <c r="AA263" s="18"/>
      <c r="AB263" s="48"/>
      <c r="AC263" s="18"/>
      <c r="AD263" s="18"/>
      <c r="AE263" s="48"/>
      <c r="AF263" s="18"/>
      <c r="AG263" s="18"/>
      <c r="AH263" s="48"/>
      <c r="AI263" s="18"/>
      <c r="AJ263" s="18"/>
      <c r="AK263" s="48"/>
      <c r="AL263" s="18"/>
      <c r="AM263" s="48"/>
      <c r="AN263" s="18"/>
      <c r="AO263" s="18"/>
      <c r="AP263" s="48">
        <v>13.509</v>
      </c>
      <c r="AQ263" s="18">
        <v>0</v>
      </c>
      <c r="AU263"/>
    </row>
    <row r="264" spans="1:47" ht="15" hidden="1" customHeight="1">
      <c r="A264" s="45" t="s">
        <v>3100</v>
      </c>
      <c r="B264" s="25" t="s">
        <v>3101</v>
      </c>
      <c r="C264" s="25" t="s">
        <v>18</v>
      </c>
      <c r="D264" s="25" t="s">
        <v>2047</v>
      </c>
      <c r="E264" s="28" t="s">
        <v>2048</v>
      </c>
      <c r="F264" s="28"/>
      <c r="G264" s="25"/>
      <c r="H264" s="25" t="s">
        <v>2053</v>
      </c>
      <c r="I264" s="48">
        <v>2</v>
      </c>
      <c r="J264" s="18">
        <v>0</v>
      </c>
      <c r="K264" s="48"/>
      <c r="L264" s="18"/>
      <c r="M264" s="18"/>
      <c r="N264" s="48">
        <v>-0.24</v>
      </c>
      <c r="O264" s="18">
        <v>0</v>
      </c>
      <c r="P264" s="48"/>
      <c r="Q264" s="18"/>
      <c r="R264" s="18"/>
      <c r="S264" s="48"/>
      <c r="T264" s="18"/>
      <c r="U264" s="18"/>
      <c r="V264" s="48">
        <v>-0.6</v>
      </c>
      <c r="W264" s="18">
        <v>0</v>
      </c>
      <c r="X264" s="18">
        <v>0</v>
      </c>
      <c r="Y264" s="48"/>
      <c r="Z264" s="18"/>
      <c r="AA264" s="18"/>
      <c r="AB264" s="48"/>
      <c r="AC264" s="18"/>
      <c r="AD264" s="18"/>
      <c r="AE264" s="48"/>
      <c r="AF264" s="18"/>
      <c r="AG264" s="18"/>
      <c r="AH264" s="48"/>
      <c r="AI264" s="18"/>
      <c r="AJ264" s="18"/>
      <c r="AK264" s="48"/>
      <c r="AL264" s="18"/>
      <c r="AM264" s="48"/>
      <c r="AN264" s="18"/>
      <c r="AO264" s="18"/>
      <c r="AP264" s="48">
        <v>1.1599999999999999</v>
      </c>
      <c r="AQ264" s="18">
        <v>0</v>
      </c>
      <c r="AU264"/>
    </row>
    <row r="265" spans="1:47" ht="15" customHeight="1">
      <c r="A265" s="45" t="s">
        <v>3102</v>
      </c>
      <c r="B265" s="25" t="s">
        <v>3103</v>
      </c>
      <c r="C265" s="25" t="s">
        <v>18</v>
      </c>
      <c r="D265" s="25" t="s">
        <v>174</v>
      </c>
      <c r="E265" s="28" t="s">
        <v>2047</v>
      </c>
      <c r="F265" s="28"/>
      <c r="G265" s="25" t="s">
        <v>2048</v>
      </c>
      <c r="H265" s="25" t="s">
        <v>2033</v>
      </c>
      <c r="I265" s="48">
        <v>0</v>
      </c>
      <c r="J265" s="18">
        <v>0</v>
      </c>
      <c r="K265" s="48"/>
      <c r="L265" s="18"/>
      <c r="M265" s="18"/>
      <c r="N265" s="48">
        <v>-1.43396554</v>
      </c>
      <c r="O265" s="18">
        <v>0</v>
      </c>
      <c r="P265" s="48">
        <v>-0.13</v>
      </c>
      <c r="Q265" s="18">
        <v>0</v>
      </c>
      <c r="R265" s="18">
        <v>0</v>
      </c>
      <c r="S265" s="48">
        <v>-7.4999999999999997E-2</v>
      </c>
      <c r="T265" s="18">
        <v>0</v>
      </c>
      <c r="U265" s="18">
        <v>0</v>
      </c>
      <c r="V265" s="48">
        <v>1.89796554</v>
      </c>
      <c r="W265" s="18">
        <v>0</v>
      </c>
      <c r="X265" s="18">
        <v>0</v>
      </c>
      <c r="Y265" s="48"/>
      <c r="Z265" s="18"/>
      <c r="AA265" s="18"/>
      <c r="AB265" s="48"/>
      <c r="AC265" s="18"/>
      <c r="AD265" s="18"/>
      <c r="AE265" s="48"/>
      <c r="AF265" s="18"/>
      <c r="AG265" s="18"/>
      <c r="AH265" s="48"/>
      <c r="AI265" s="18"/>
      <c r="AJ265" s="18"/>
      <c r="AK265" s="48"/>
      <c r="AL265" s="18"/>
      <c r="AM265" s="48"/>
      <c r="AN265" s="18"/>
      <c r="AO265" s="18"/>
      <c r="AP265" s="48">
        <v>0.25900000000000001</v>
      </c>
      <c r="AQ265" s="18">
        <v>0</v>
      </c>
      <c r="AU265"/>
    </row>
    <row r="266" spans="1:47" ht="15" hidden="1" customHeight="1">
      <c r="A266" s="45" t="s">
        <v>3104</v>
      </c>
      <c r="B266" s="25" t="s">
        <v>3105</v>
      </c>
      <c r="C266" s="25" t="s">
        <v>18</v>
      </c>
      <c r="D266" s="25" t="s">
        <v>3037</v>
      </c>
      <c r="E266" s="28" t="s">
        <v>2048</v>
      </c>
      <c r="F266" s="28"/>
      <c r="G266" s="25"/>
      <c r="H266" s="25" t="s">
        <v>2053</v>
      </c>
      <c r="I266" s="48"/>
      <c r="J266" s="18"/>
      <c r="K266" s="48"/>
      <c r="L266" s="18"/>
      <c r="M266" s="18"/>
      <c r="N266" s="48">
        <v>-6.8</v>
      </c>
      <c r="O266" s="18">
        <v>0</v>
      </c>
      <c r="P266" s="48"/>
      <c r="Q266" s="18"/>
      <c r="R266" s="18"/>
      <c r="S266" s="48">
        <v>-0.6</v>
      </c>
      <c r="T266" s="18">
        <v>0</v>
      </c>
      <c r="U266" s="18">
        <v>0</v>
      </c>
      <c r="V266" s="48">
        <v>7.4</v>
      </c>
      <c r="W266" s="18">
        <v>0</v>
      </c>
      <c r="X266" s="18">
        <v>0</v>
      </c>
      <c r="Y266" s="48"/>
      <c r="Z266" s="18"/>
      <c r="AA266" s="18"/>
      <c r="AB266" s="48"/>
      <c r="AC266" s="18"/>
      <c r="AD266" s="18"/>
      <c r="AE266" s="48"/>
      <c r="AF266" s="18"/>
      <c r="AG266" s="18"/>
      <c r="AH266" s="48"/>
      <c r="AI266" s="18"/>
      <c r="AJ266" s="18"/>
      <c r="AK266" s="48"/>
      <c r="AL266" s="18"/>
      <c r="AM266" s="48"/>
      <c r="AN266" s="18"/>
      <c r="AO266" s="18"/>
      <c r="AP266" s="48">
        <v>0</v>
      </c>
      <c r="AQ266" s="18">
        <v>0</v>
      </c>
      <c r="AU266"/>
    </row>
    <row r="267" spans="1:47" ht="15" hidden="1" customHeight="1">
      <c r="A267" s="45" t="s">
        <v>3106</v>
      </c>
      <c r="B267" s="25" t="s">
        <v>3107</v>
      </c>
      <c r="C267" s="25" t="s">
        <v>18</v>
      </c>
      <c r="D267" s="25" t="s">
        <v>2962</v>
      </c>
      <c r="E267" s="28" t="s">
        <v>2048</v>
      </c>
      <c r="F267" s="28"/>
      <c r="G267" s="25"/>
      <c r="H267" s="25" t="s">
        <v>2053</v>
      </c>
      <c r="I267" s="48">
        <v>1.2</v>
      </c>
      <c r="J267" s="18">
        <v>0</v>
      </c>
      <c r="K267" s="48"/>
      <c r="L267" s="18"/>
      <c r="M267" s="18"/>
      <c r="N267" s="48"/>
      <c r="O267" s="18"/>
      <c r="P267" s="48"/>
      <c r="Q267" s="18"/>
      <c r="R267" s="18"/>
      <c r="S267" s="48"/>
      <c r="T267" s="18"/>
      <c r="U267" s="18"/>
      <c r="V267" s="48">
        <v>-1.2</v>
      </c>
      <c r="W267" s="18">
        <v>0</v>
      </c>
      <c r="X267" s="18">
        <v>0</v>
      </c>
      <c r="Y267" s="48"/>
      <c r="Z267" s="18"/>
      <c r="AA267" s="18"/>
      <c r="AB267" s="48"/>
      <c r="AC267" s="18"/>
      <c r="AD267" s="18"/>
      <c r="AE267" s="48"/>
      <c r="AF267" s="18"/>
      <c r="AG267" s="18"/>
      <c r="AH267" s="48"/>
      <c r="AI267" s="18"/>
      <c r="AJ267" s="18"/>
      <c r="AK267" s="48"/>
      <c r="AL267" s="18"/>
      <c r="AM267" s="48"/>
      <c r="AN267" s="18"/>
      <c r="AO267" s="18"/>
      <c r="AP267" s="48">
        <v>0</v>
      </c>
      <c r="AQ267" s="18">
        <v>0</v>
      </c>
      <c r="AU267"/>
    </row>
    <row r="268" spans="1:47" ht="15" customHeight="1">
      <c r="A268" s="45" t="s">
        <v>3108</v>
      </c>
      <c r="B268" s="25" t="s">
        <v>3109</v>
      </c>
      <c r="C268" s="25" t="s">
        <v>18</v>
      </c>
      <c r="D268" s="25" t="s">
        <v>174</v>
      </c>
      <c r="E268" s="28" t="s">
        <v>2047</v>
      </c>
      <c r="F268" s="28"/>
      <c r="G268" s="25" t="s">
        <v>2048</v>
      </c>
      <c r="H268" s="25" t="s">
        <v>2053</v>
      </c>
      <c r="I268" s="48">
        <v>1.2</v>
      </c>
      <c r="J268" s="18">
        <v>0</v>
      </c>
      <c r="K268" s="48"/>
      <c r="L268" s="18"/>
      <c r="M268" s="18"/>
      <c r="N268" s="48"/>
      <c r="O268" s="18"/>
      <c r="P268" s="48"/>
      <c r="Q268" s="18"/>
      <c r="R268" s="18"/>
      <c r="S268" s="48">
        <v>-0.3</v>
      </c>
      <c r="T268" s="18">
        <v>0</v>
      </c>
      <c r="U268" s="18">
        <v>0</v>
      </c>
      <c r="V268" s="48">
        <v>-0.9</v>
      </c>
      <c r="W268" s="18">
        <v>0</v>
      </c>
      <c r="X268" s="18">
        <v>0</v>
      </c>
      <c r="Y268" s="48"/>
      <c r="Z268" s="18"/>
      <c r="AA268" s="18"/>
      <c r="AB268" s="48"/>
      <c r="AC268" s="18"/>
      <c r="AD268" s="18"/>
      <c r="AE268" s="48"/>
      <c r="AF268" s="18"/>
      <c r="AG268" s="18"/>
      <c r="AH268" s="48"/>
      <c r="AI268" s="18"/>
      <c r="AJ268" s="18"/>
      <c r="AK268" s="48"/>
      <c r="AL268" s="18"/>
      <c r="AM268" s="48"/>
      <c r="AN268" s="18"/>
      <c r="AO268" s="18"/>
      <c r="AP268" s="48">
        <v>0</v>
      </c>
      <c r="AQ268" s="18">
        <v>0</v>
      </c>
      <c r="AU268"/>
    </row>
    <row r="269" spans="1:47" ht="15" hidden="1" customHeight="1">
      <c r="A269" s="45" t="s">
        <v>3110</v>
      </c>
      <c r="B269" s="25" t="s">
        <v>3111</v>
      </c>
      <c r="C269" s="25" t="s">
        <v>18</v>
      </c>
      <c r="D269" s="25" t="s">
        <v>2047</v>
      </c>
      <c r="E269" s="28" t="s">
        <v>2048</v>
      </c>
      <c r="F269" s="28"/>
      <c r="G269" s="25"/>
      <c r="H269" s="25" t="s">
        <v>2053</v>
      </c>
      <c r="I269" s="48">
        <v>7.0000000000000007E-2</v>
      </c>
      <c r="J269" s="18">
        <v>0</v>
      </c>
      <c r="K269" s="48"/>
      <c r="L269" s="18"/>
      <c r="M269" s="18"/>
      <c r="N269" s="48">
        <v>-0.40899999999999997</v>
      </c>
      <c r="O269" s="18">
        <v>0</v>
      </c>
      <c r="P269" s="48"/>
      <c r="Q269" s="18"/>
      <c r="R269" s="18"/>
      <c r="S269" s="48">
        <v>-0.51100000000000001</v>
      </c>
      <c r="T269" s="18">
        <v>0</v>
      </c>
      <c r="U269" s="18">
        <v>0</v>
      </c>
      <c r="V269" s="48">
        <v>1.4</v>
      </c>
      <c r="W269" s="18">
        <v>0</v>
      </c>
      <c r="X269" s="18">
        <v>0</v>
      </c>
      <c r="Y269" s="48"/>
      <c r="Z269" s="18"/>
      <c r="AA269" s="18"/>
      <c r="AB269" s="48"/>
      <c r="AC269" s="18"/>
      <c r="AD269" s="18"/>
      <c r="AE269" s="48"/>
      <c r="AF269" s="18"/>
      <c r="AG269" s="18"/>
      <c r="AH269" s="48"/>
      <c r="AI269" s="18"/>
      <c r="AJ269" s="18"/>
      <c r="AK269" s="48"/>
      <c r="AL269" s="18"/>
      <c r="AM269" s="48"/>
      <c r="AN269" s="18"/>
      <c r="AO269" s="18"/>
      <c r="AP269" s="48">
        <v>0.55000000000000004</v>
      </c>
      <c r="AQ269" s="18">
        <v>0</v>
      </c>
      <c r="AU269"/>
    </row>
    <row r="270" spans="1:47" ht="15" customHeight="1">
      <c r="A270" s="45" t="s">
        <v>3112</v>
      </c>
      <c r="B270" s="25" t="s">
        <v>3113</v>
      </c>
      <c r="C270" s="25" t="s">
        <v>18</v>
      </c>
      <c r="D270" s="25" t="s">
        <v>174</v>
      </c>
      <c r="E270" s="28" t="s">
        <v>2047</v>
      </c>
      <c r="F270" s="28"/>
      <c r="G270" s="25" t="s">
        <v>2048</v>
      </c>
      <c r="H270" s="25" t="s">
        <v>2053</v>
      </c>
      <c r="I270" s="48">
        <v>4.5</v>
      </c>
      <c r="J270" s="18">
        <v>0</v>
      </c>
      <c r="K270" s="48"/>
      <c r="L270" s="18"/>
      <c r="M270" s="18"/>
      <c r="N270" s="48">
        <v>-8.0399999999999991</v>
      </c>
      <c r="O270" s="18">
        <v>0</v>
      </c>
      <c r="P270" s="48"/>
      <c r="Q270" s="18"/>
      <c r="R270" s="18"/>
      <c r="S270" s="48">
        <v>-1.44</v>
      </c>
      <c r="T270" s="18">
        <v>0</v>
      </c>
      <c r="U270" s="18">
        <v>0</v>
      </c>
      <c r="V270" s="48">
        <v>8.98</v>
      </c>
      <c r="W270" s="18">
        <v>0</v>
      </c>
      <c r="X270" s="18">
        <v>0</v>
      </c>
      <c r="Y270" s="48"/>
      <c r="Z270" s="18"/>
      <c r="AA270" s="18"/>
      <c r="AB270" s="48"/>
      <c r="AC270" s="18"/>
      <c r="AD270" s="18"/>
      <c r="AE270" s="48"/>
      <c r="AF270" s="18"/>
      <c r="AG270" s="18"/>
      <c r="AH270" s="48"/>
      <c r="AI270" s="18"/>
      <c r="AJ270" s="18"/>
      <c r="AK270" s="48"/>
      <c r="AL270" s="18"/>
      <c r="AM270" s="48"/>
      <c r="AN270" s="18"/>
      <c r="AO270" s="18"/>
      <c r="AP270" s="48">
        <v>4</v>
      </c>
      <c r="AQ270" s="18">
        <v>0</v>
      </c>
      <c r="AU270"/>
    </row>
    <row r="271" spans="1:47" ht="15" customHeight="1">
      <c r="A271" s="45" t="s">
        <v>2397</v>
      </c>
      <c r="B271" s="25" t="s">
        <v>2398</v>
      </c>
      <c r="C271" s="25" t="s">
        <v>18</v>
      </c>
      <c r="D271" s="25" t="s">
        <v>174</v>
      </c>
      <c r="E271" s="28" t="s">
        <v>2047</v>
      </c>
      <c r="F271" s="28"/>
      <c r="G271" s="25" t="s">
        <v>2048</v>
      </c>
      <c r="H271" s="25" t="s">
        <v>2033</v>
      </c>
      <c r="I271" s="48">
        <v>-111.825695035</v>
      </c>
      <c r="J271" s="18">
        <v>0</v>
      </c>
      <c r="K271" s="48"/>
      <c r="L271" s="18"/>
      <c r="M271" s="18"/>
      <c r="N271" s="48">
        <v>-11.120216732999999</v>
      </c>
      <c r="O271" s="18">
        <v>0</v>
      </c>
      <c r="P271" s="48">
        <v>-0.29799999999999999</v>
      </c>
      <c r="Q271" s="18">
        <v>0</v>
      </c>
      <c r="R271" s="18">
        <v>0</v>
      </c>
      <c r="S271" s="48">
        <v>-3.995057482</v>
      </c>
      <c r="T271" s="18">
        <v>0</v>
      </c>
      <c r="U271" s="18">
        <v>0</v>
      </c>
      <c r="V271" s="48">
        <v>138.88796925</v>
      </c>
      <c r="W271" s="18">
        <v>0</v>
      </c>
      <c r="X271" s="18">
        <v>0</v>
      </c>
      <c r="Y271" s="48"/>
      <c r="Z271" s="18"/>
      <c r="AA271" s="18"/>
      <c r="AB271" s="48"/>
      <c r="AC271" s="18"/>
      <c r="AD271" s="18"/>
      <c r="AE271" s="48"/>
      <c r="AF271" s="18"/>
      <c r="AG271" s="18"/>
      <c r="AH271" s="48"/>
      <c r="AI271" s="18"/>
      <c r="AJ271" s="18"/>
      <c r="AK271" s="48"/>
      <c r="AL271" s="18"/>
      <c r="AM271" s="48"/>
      <c r="AN271" s="18"/>
      <c r="AO271" s="18"/>
      <c r="AP271" s="48">
        <v>11.648999999999999</v>
      </c>
      <c r="AQ271" s="18">
        <v>0</v>
      </c>
      <c r="AU271"/>
    </row>
    <row r="272" spans="1:47" ht="15" customHeight="1">
      <c r="A272" s="45" t="s">
        <v>3114</v>
      </c>
      <c r="B272" s="25" t="s">
        <v>3115</v>
      </c>
      <c r="C272" s="25" t="s">
        <v>18</v>
      </c>
      <c r="D272" s="25" t="s">
        <v>174</v>
      </c>
      <c r="E272" s="28" t="s">
        <v>2047</v>
      </c>
      <c r="F272" s="28"/>
      <c r="G272" s="25" t="s">
        <v>2048</v>
      </c>
      <c r="H272" s="25" t="s">
        <v>2033</v>
      </c>
      <c r="I272" s="48">
        <v>0.5</v>
      </c>
      <c r="J272" s="18">
        <v>60</v>
      </c>
      <c r="K272" s="48"/>
      <c r="L272" s="18"/>
      <c r="M272" s="18"/>
      <c r="N272" s="48"/>
      <c r="O272" s="18"/>
      <c r="P272" s="48"/>
      <c r="Q272" s="18"/>
      <c r="R272" s="18"/>
      <c r="S272" s="48"/>
      <c r="T272" s="18"/>
      <c r="U272" s="18"/>
      <c r="V272" s="48">
        <v>0</v>
      </c>
      <c r="W272" s="18">
        <v>0</v>
      </c>
      <c r="X272" s="18">
        <v>0</v>
      </c>
      <c r="Y272" s="48"/>
      <c r="Z272" s="18"/>
      <c r="AA272" s="18"/>
      <c r="AB272" s="48"/>
      <c r="AC272" s="18"/>
      <c r="AD272" s="18"/>
      <c r="AE272" s="48"/>
      <c r="AF272" s="18"/>
      <c r="AG272" s="18"/>
      <c r="AH272" s="48"/>
      <c r="AI272" s="18"/>
      <c r="AJ272" s="18"/>
      <c r="AK272" s="48"/>
      <c r="AL272" s="18"/>
      <c r="AM272" s="48"/>
      <c r="AN272" s="18"/>
      <c r="AO272" s="18"/>
      <c r="AP272" s="48">
        <v>0.5</v>
      </c>
      <c r="AQ272" s="18">
        <v>60</v>
      </c>
      <c r="AU272"/>
    </row>
    <row r="273" spans="1:47" ht="15" customHeight="1">
      <c r="A273" s="45" t="s">
        <v>3116</v>
      </c>
      <c r="B273" s="25" t="s">
        <v>3117</v>
      </c>
      <c r="C273" s="25" t="s">
        <v>18</v>
      </c>
      <c r="D273" s="25" t="s">
        <v>174</v>
      </c>
      <c r="E273" s="28" t="s">
        <v>2047</v>
      </c>
      <c r="F273" s="28"/>
      <c r="G273" s="25" t="s">
        <v>2048</v>
      </c>
      <c r="H273" s="25" t="s">
        <v>2053</v>
      </c>
      <c r="I273" s="48">
        <v>0</v>
      </c>
      <c r="J273" s="18">
        <v>0</v>
      </c>
      <c r="K273" s="48">
        <v>0.05</v>
      </c>
      <c r="L273" s="18">
        <v>17.5</v>
      </c>
      <c r="M273" s="18">
        <v>0.88</v>
      </c>
      <c r="N273" s="48"/>
      <c r="O273" s="18"/>
      <c r="P273" s="48"/>
      <c r="Q273" s="18"/>
      <c r="R273" s="18"/>
      <c r="S273" s="48"/>
      <c r="T273" s="18"/>
      <c r="U273" s="18"/>
      <c r="V273" s="48">
        <v>0</v>
      </c>
      <c r="W273" s="18">
        <v>0</v>
      </c>
      <c r="X273" s="18">
        <v>0</v>
      </c>
      <c r="Y273" s="48"/>
      <c r="Z273" s="18"/>
      <c r="AA273" s="18"/>
      <c r="AB273" s="48"/>
      <c r="AC273" s="18"/>
      <c r="AD273" s="18"/>
      <c r="AE273" s="48"/>
      <c r="AF273" s="18"/>
      <c r="AG273" s="18"/>
      <c r="AH273" s="48"/>
      <c r="AI273" s="18"/>
      <c r="AJ273" s="18"/>
      <c r="AK273" s="48"/>
      <c r="AL273" s="18"/>
      <c r="AM273" s="48"/>
      <c r="AN273" s="18"/>
      <c r="AO273" s="18"/>
      <c r="AP273" s="48">
        <v>0.05</v>
      </c>
      <c r="AQ273" s="18">
        <v>17.5</v>
      </c>
      <c r="AU273"/>
    </row>
    <row r="274" spans="1:47" ht="15" customHeight="1">
      <c r="A274" s="45" t="s">
        <v>3118</v>
      </c>
      <c r="B274" s="25" t="s">
        <v>3119</v>
      </c>
      <c r="C274" s="25" t="s">
        <v>18</v>
      </c>
      <c r="D274" s="25" t="s">
        <v>174</v>
      </c>
      <c r="E274" s="28" t="s">
        <v>2047</v>
      </c>
      <c r="F274" s="28"/>
      <c r="G274" s="25" t="s">
        <v>2048</v>
      </c>
      <c r="H274" s="25" t="s">
        <v>2053</v>
      </c>
      <c r="I274" s="48">
        <v>13</v>
      </c>
      <c r="J274" s="18">
        <v>0</v>
      </c>
      <c r="K274" s="48"/>
      <c r="L274" s="18"/>
      <c r="M274" s="18"/>
      <c r="N274" s="48">
        <v>-0.56999999999999995</v>
      </c>
      <c r="O274" s="18">
        <v>0</v>
      </c>
      <c r="P274" s="48">
        <v>-0.03</v>
      </c>
      <c r="Q274" s="18">
        <v>0</v>
      </c>
      <c r="R274" s="18">
        <v>0</v>
      </c>
      <c r="S274" s="48"/>
      <c r="T274" s="18"/>
      <c r="U274" s="18"/>
      <c r="V274" s="48">
        <v>-12.4</v>
      </c>
      <c r="W274" s="18">
        <v>0</v>
      </c>
      <c r="X274" s="18">
        <v>0</v>
      </c>
      <c r="Y274" s="48"/>
      <c r="Z274" s="18"/>
      <c r="AA274" s="18"/>
      <c r="AB274" s="48"/>
      <c r="AC274" s="18"/>
      <c r="AD274" s="18"/>
      <c r="AE274" s="48"/>
      <c r="AF274" s="18"/>
      <c r="AG274" s="18"/>
      <c r="AH274" s="48"/>
      <c r="AI274" s="18"/>
      <c r="AJ274" s="18"/>
      <c r="AK274" s="48"/>
      <c r="AL274" s="18"/>
      <c r="AM274" s="48"/>
      <c r="AN274" s="18"/>
      <c r="AO274" s="18"/>
      <c r="AP274" s="48">
        <v>0</v>
      </c>
      <c r="AQ274" s="18">
        <v>0</v>
      </c>
      <c r="AU274"/>
    </row>
    <row r="275" spans="1:47" ht="15" hidden="1" customHeight="1">
      <c r="A275" s="45" t="s">
        <v>2202</v>
      </c>
      <c r="B275" s="25" t="s">
        <v>2203</v>
      </c>
      <c r="C275" s="25" t="s">
        <v>24</v>
      </c>
      <c r="D275" s="25" t="s">
        <v>2037</v>
      </c>
      <c r="E275" s="28" t="s">
        <v>2041</v>
      </c>
      <c r="F275" s="28"/>
      <c r="G275" s="25" t="s">
        <v>2032</v>
      </c>
      <c r="H275" s="25" t="s">
        <v>2033</v>
      </c>
      <c r="I275" s="48">
        <v>0</v>
      </c>
      <c r="J275" s="18">
        <v>0</v>
      </c>
      <c r="K275" s="48"/>
      <c r="L275" s="18"/>
      <c r="M275" s="18"/>
      <c r="N275" s="48">
        <v>-0.48449999999999999</v>
      </c>
      <c r="O275" s="18">
        <v>0</v>
      </c>
      <c r="P275" s="48"/>
      <c r="Q275" s="18"/>
      <c r="R275" s="18"/>
      <c r="S275" s="48">
        <v>-2.5499999999999998E-2</v>
      </c>
      <c r="T275" s="18">
        <v>0</v>
      </c>
      <c r="U275" s="18">
        <v>0</v>
      </c>
      <c r="V275" s="48">
        <v>0.51</v>
      </c>
      <c r="W275" s="18">
        <v>0</v>
      </c>
      <c r="X275" s="18">
        <v>0</v>
      </c>
      <c r="Y275" s="48"/>
      <c r="Z275" s="18"/>
      <c r="AA275" s="18"/>
      <c r="AB275" s="48"/>
      <c r="AC275" s="18"/>
      <c r="AD275" s="18"/>
      <c r="AE275" s="48"/>
      <c r="AF275" s="18"/>
      <c r="AG275" s="18"/>
      <c r="AH275" s="48"/>
      <c r="AI275" s="18"/>
      <c r="AJ275" s="18"/>
      <c r="AK275" s="48"/>
      <c r="AL275" s="18"/>
      <c r="AM275" s="48"/>
      <c r="AN275" s="18"/>
      <c r="AO275" s="18"/>
      <c r="AP275" s="48">
        <v>0</v>
      </c>
      <c r="AQ275" s="18">
        <v>0</v>
      </c>
      <c r="AU275"/>
    </row>
    <row r="276" spans="1:47" ht="15" hidden="1" customHeight="1">
      <c r="A276" s="45" t="s">
        <v>2401</v>
      </c>
      <c r="B276" s="25" t="s">
        <v>2402</v>
      </c>
      <c r="C276" s="25" t="s">
        <v>24</v>
      </c>
      <c r="D276" s="25" t="s">
        <v>2037</v>
      </c>
      <c r="E276" s="28" t="s">
        <v>2041</v>
      </c>
      <c r="F276" s="28"/>
      <c r="G276" s="25" t="s">
        <v>2032</v>
      </c>
      <c r="H276" s="25" t="s">
        <v>2053</v>
      </c>
      <c r="I276" s="48"/>
      <c r="J276" s="18"/>
      <c r="K276" s="48"/>
      <c r="L276" s="18"/>
      <c r="M276" s="18"/>
      <c r="N276" s="48"/>
      <c r="O276" s="18"/>
      <c r="P276" s="48"/>
      <c r="Q276" s="18"/>
      <c r="R276" s="18"/>
      <c r="S276" s="48"/>
      <c r="T276" s="18"/>
      <c r="U276" s="18"/>
      <c r="V276" s="48">
        <v>0.37</v>
      </c>
      <c r="W276" s="18">
        <v>0</v>
      </c>
      <c r="X276" s="18">
        <v>0</v>
      </c>
      <c r="Y276" s="48"/>
      <c r="Z276" s="18"/>
      <c r="AA276" s="18"/>
      <c r="AB276" s="48"/>
      <c r="AC276" s="18"/>
      <c r="AD276" s="18"/>
      <c r="AE276" s="48"/>
      <c r="AF276" s="18"/>
      <c r="AG276" s="18"/>
      <c r="AH276" s="48"/>
      <c r="AI276" s="18"/>
      <c r="AJ276" s="18"/>
      <c r="AK276" s="48"/>
      <c r="AL276" s="18"/>
      <c r="AM276" s="48"/>
      <c r="AN276" s="18"/>
      <c r="AO276" s="18"/>
      <c r="AP276" s="48">
        <v>0.37</v>
      </c>
      <c r="AQ276" s="18">
        <v>0</v>
      </c>
      <c r="AU276"/>
    </row>
    <row r="277" spans="1:47" ht="15" hidden="1" customHeight="1">
      <c r="A277" s="45" t="s">
        <v>2403</v>
      </c>
      <c r="B277" s="25" t="s">
        <v>2404</v>
      </c>
      <c r="C277" s="25" t="s">
        <v>24</v>
      </c>
      <c r="D277" s="25" t="s">
        <v>2087</v>
      </c>
      <c r="E277" s="28" t="s">
        <v>2041</v>
      </c>
      <c r="F277" s="28"/>
      <c r="G277" s="25" t="s">
        <v>2032</v>
      </c>
      <c r="H277" s="25" t="s">
        <v>2033</v>
      </c>
      <c r="I277" s="48">
        <v>0.6</v>
      </c>
      <c r="J277" s="18">
        <v>0</v>
      </c>
      <c r="K277" s="48"/>
      <c r="L277" s="18"/>
      <c r="M277" s="18"/>
      <c r="N277" s="48"/>
      <c r="O277" s="18"/>
      <c r="P277" s="48"/>
      <c r="Q277" s="18"/>
      <c r="R277" s="18"/>
      <c r="S277" s="48"/>
      <c r="T277" s="18"/>
      <c r="U277" s="18"/>
      <c r="V277" s="48">
        <v>-0.6</v>
      </c>
      <c r="W277" s="18">
        <v>0</v>
      </c>
      <c r="X277" s="18">
        <v>0</v>
      </c>
      <c r="Y277" s="48"/>
      <c r="Z277" s="18"/>
      <c r="AA277" s="18"/>
      <c r="AB277" s="48"/>
      <c r="AC277" s="18"/>
      <c r="AD277" s="18"/>
      <c r="AE277" s="48"/>
      <c r="AF277" s="18"/>
      <c r="AG277" s="18"/>
      <c r="AH277" s="48"/>
      <c r="AI277" s="18"/>
      <c r="AJ277" s="18"/>
      <c r="AK277" s="48"/>
      <c r="AL277" s="18"/>
      <c r="AM277" s="48"/>
      <c r="AN277" s="18"/>
      <c r="AO277" s="18"/>
      <c r="AP277" s="48">
        <v>0</v>
      </c>
      <c r="AQ277" s="18">
        <v>0</v>
      </c>
      <c r="AU277"/>
    </row>
    <row r="278" spans="1:47" ht="15" hidden="1" customHeight="1">
      <c r="A278" s="45" t="s">
        <v>2414</v>
      </c>
      <c r="B278" s="25" t="s">
        <v>2415</v>
      </c>
      <c r="C278" s="25" t="s">
        <v>24</v>
      </c>
      <c r="D278" s="25" t="s">
        <v>2087</v>
      </c>
      <c r="E278" s="28" t="s">
        <v>2041</v>
      </c>
      <c r="F278" s="28"/>
      <c r="G278" s="25" t="s">
        <v>2032</v>
      </c>
      <c r="H278" s="25" t="s">
        <v>2033</v>
      </c>
      <c r="I278" s="48">
        <v>1.7999999999999999E-2</v>
      </c>
      <c r="J278" s="18">
        <v>0</v>
      </c>
      <c r="K278" s="48"/>
      <c r="L278" s="18"/>
      <c r="M278" s="18"/>
      <c r="N278" s="48"/>
      <c r="O278" s="18"/>
      <c r="P278" s="48"/>
      <c r="Q278" s="18"/>
      <c r="R278" s="18"/>
      <c r="S278" s="48"/>
      <c r="T278" s="18"/>
      <c r="U278" s="18"/>
      <c r="V278" s="48">
        <v>6.2E-2</v>
      </c>
      <c r="W278" s="18">
        <v>0</v>
      </c>
      <c r="X278" s="18">
        <v>0</v>
      </c>
      <c r="Y278" s="48"/>
      <c r="Z278" s="18"/>
      <c r="AA278" s="18"/>
      <c r="AB278" s="48"/>
      <c r="AC278" s="18"/>
      <c r="AD278" s="18"/>
      <c r="AE278" s="48"/>
      <c r="AF278" s="18"/>
      <c r="AG278" s="18"/>
      <c r="AH278" s="48"/>
      <c r="AI278" s="18"/>
      <c r="AJ278" s="18"/>
      <c r="AK278" s="48"/>
      <c r="AL278" s="18"/>
      <c r="AM278" s="48"/>
      <c r="AN278" s="18"/>
      <c r="AO278" s="18"/>
      <c r="AP278" s="48">
        <v>0.08</v>
      </c>
      <c r="AQ278" s="18">
        <v>0</v>
      </c>
      <c r="AU278"/>
    </row>
    <row r="279" spans="1:47" ht="15" hidden="1" customHeight="1">
      <c r="A279" s="45" t="s">
        <v>2422</v>
      </c>
      <c r="B279" s="25" t="s">
        <v>2423</v>
      </c>
      <c r="C279" s="25" t="s">
        <v>24</v>
      </c>
      <c r="D279" s="25" t="s">
        <v>2087</v>
      </c>
      <c r="E279" s="28" t="s">
        <v>2041</v>
      </c>
      <c r="F279" s="28"/>
      <c r="G279" s="25" t="s">
        <v>2032</v>
      </c>
      <c r="H279" s="25" t="s">
        <v>2033</v>
      </c>
      <c r="I279" s="48"/>
      <c r="J279" s="18"/>
      <c r="K279" s="48"/>
      <c r="L279" s="18"/>
      <c r="M279" s="18"/>
      <c r="N279" s="48"/>
      <c r="O279" s="18"/>
      <c r="P279" s="48"/>
      <c r="Q279" s="18"/>
      <c r="R279" s="18"/>
      <c r="S279" s="48"/>
      <c r="T279" s="18"/>
      <c r="U279" s="18"/>
      <c r="V279" s="48">
        <v>6.4000000000000001E-2</v>
      </c>
      <c r="W279" s="18">
        <v>0</v>
      </c>
      <c r="X279" s="18">
        <v>0</v>
      </c>
      <c r="Y279" s="48"/>
      <c r="Z279" s="18"/>
      <c r="AA279" s="18"/>
      <c r="AB279" s="48"/>
      <c r="AC279" s="18"/>
      <c r="AD279" s="18"/>
      <c r="AE279" s="48"/>
      <c r="AF279" s="18"/>
      <c r="AG279" s="18"/>
      <c r="AH279" s="48"/>
      <c r="AI279" s="18"/>
      <c r="AJ279" s="18"/>
      <c r="AK279" s="48"/>
      <c r="AL279" s="18"/>
      <c r="AM279" s="48"/>
      <c r="AN279" s="18"/>
      <c r="AO279" s="18"/>
      <c r="AP279" s="48">
        <v>6.4000000000000001E-2</v>
      </c>
      <c r="AQ279" s="18">
        <v>0</v>
      </c>
      <c r="AU279"/>
    </row>
    <row r="280" spans="1:47" ht="15" customHeight="1">
      <c r="A280" s="45" t="s">
        <v>3120</v>
      </c>
      <c r="B280" s="25" t="s">
        <v>3121</v>
      </c>
      <c r="C280" s="25" t="s">
        <v>18</v>
      </c>
      <c r="D280" s="25" t="s">
        <v>174</v>
      </c>
      <c r="E280" s="28" t="s">
        <v>2047</v>
      </c>
      <c r="F280" s="28"/>
      <c r="G280" s="25" t="s">
        <v>2048</v>
      </c>
      <c r="H280" s="25" t="s">
        <v>2053</v>
      </c>
      <c r="I280" s="48">
        <v>2.1</v>
      </c>
      <c r="J280" s="18">
        <v>93</v>
      </c>
      <c r="K280" s="48"/>
      <c r="L280" s="18"/>
      <c r="M280" s="18"/>
      <c r="N280" s="48">
        <v>-9.9000000000000005E-2</v>
      </c>
      <c r="O280" s="18">
        <v>-4.38</v>
      </c>
      <c r="P280" s="48">
        <v>-2E-3</v>
      </c>
      <c r="Q280" s="18">
        <v>-0.09</v>
      </c>
      <c r="R280" s="18">
        <v>0</v>
      </c>
      <c r="S280" s="48"/>
      <c r="T280" s="18"/>
      <c r="U280" s="18"/>
      <c r="V280" s="48">
        <v>1E-3</v>
      </c>
      <c r="W280" s="18">
        <v>0.04</v>
      </c>
      <c r="X280" s="18">
        <v>0</v>
      </c>
      <c r="Y280" s="48"/>
      <c r="Z280" s="18"/>
      <c r="AA280" s="18"/>
      <c r="AB280" s="48"/>
      <c r="AC280" s="18"/>
      <c r="AD280" s="18"/>
      <c r="AE280" s="48"/>
      <c r="AF280" s="18"/>
      <c r="AG280" s="18"/>
      <c r="AH280" s="48"/>
      <c r="AI280" s="18"/>
      <c r="AJ280" s="18"/>
      <c r="AK280" s="48"/>
      <c r="AL280" s="18"/>
      <c r="AM280" s="48"/>
      <c r="AN280" s="18"/>
      <c r="AO280" s="18"/>
      <c r="AP280" s="48">
        <v>2</v>
      </c>
      <c r="AQ280" s="18">
        <v>88.57</v>
      </c>
      <c r="AU280"/>
    </row>
    <row r="281" spans="1:47" ht="15" hidden="1" customHeight="1">
      <c r="A281" s="45" t="s">
        <v>2532</v>
      </c>
      <c r="B281" s="25" t="s">
        <v>2533</v>
      </c>
      <c r="C281" s="25" t="s">
        <v>18</v>
      </c>
      <c r="D281" s="25" t="s">
        <v>2034</v>
      </c>
      <c r="E281" s="28" t="s">
        <v>2047</v>
      </c>
      <c r="F281" s="28"/>
      <c r="G281" s="25" t="s">
        <v>2048</v>
      </c>
      <c r="H281" s="25" t="s">
        <v>2053</v>
      </c>
      <c r="I281" s="48">
        <v>2.0640000000000001</v>
      </c>
      <c r="J281" s="18">
        <v>14.45</v>
      </c>
      <c r="K281" s="48">
        <v>5</v>
      </c>
      <c r="L281" s="18">
        <v>35</v>
      </c>
      <c r="M281" s="18">
        <v>1.75</v>
      </c>
      <c r="N281" s="48">
        <v>-3.77359</v>
      </c>
      <c r="O281" s="18">
        <v>-26.42</v>
      </c>
      <c r="P281" s="48">
        <v>-1.9E-2</v>
      </c>
      <c r="Q281" s="18">
        <v>-0.14000000000000001</v>
      </c>
      <c r="R281" s="18">
        <v>0</v>
      </c>
      <c r="S281" s="48">
        <v>-1.0874999999999999</v>
      </c>
      <c r="T281" s="18">
        <v>-7.61</v>
      </c>
      <c r="U281" s="18">
        <v>0</v>
      </c>
      <c r="V281" s="48">
        <v>2.009E-2</v>
      </c>
      <c r="W281" s="18">
        <v>0.14000000000000001</v>
      </c>
      <c r="X281" s="18">
        <v>0</v>
      </c>
      <c r="Y281" s="48"/>
      <c r="Z281" s="18"/>
      <c r="AA281" s="18"/>
      <c r="AB281" s="48"/>
      <c r="AC281" s="18"/>
      <c r="AD281" s="18"/>
      <c r="AE281" s="48"/>
      <c r="AF281" s="18"/>
      <c r="AG281" s="18"/>
      <c r="AH281" s="48"/>
      <c r="AI281" s="18"/>
      <c r="AJ281" s="18"/>
      <c r="AK281" s="48"/>
      <c r="AL281" s="18"/>
      <c r="AM281" s="48"/>
      <c r="AN281" s="18"/>
      <c r="AO281" s="18"/>
      <c r="AP281" s="48">
        <v>2.2040000000000002</v>
      </c>
      <c r="AQ281" s="18">
        <v>15.42</v>
      </c>
      <c r="AU281"/>
    </row>
    <row r="282" spans="1:47" ht="15" customHeight="1">
      <c r="A282" s="45" t="s">
        <v>3122</v>
      </c>
      <c r="B282" s="25" t="s">
        <v>3123</v>
      </c>
      <c r="C282" s="25" t="s">
        <v>18</v>
      </c>
      <c r="D282" s="25" t="s">
        <v>174</v>
      </c>
      <c r="E282" s="28" t="s">
        <v>2047</v>
      </c>
      <c r="F282" s="28"/>
      <c r="G282" s="25" t="s">
        <v>2048</v>
      </c>
      <c r="H282" s="25" t="s">
        <v>2053</v>
      </c>
      <c r="I282" s="48">
        <v>9.4E-2</v>
      </c>
      <c r="J282" s="18">
        <v>0.51</v>
      </c>
      <c r="K282" s="48"/>
      <c r="L282" s="18"/>
      <c r="M282" s="18"/>
      <c r="N282" s="48">
        <v>-2.6785713999999999E-2</v>
      </c>
      <c r="O282" s="18">
        <v>-0.14000000000000001</v>
      </c>
      <c r="P282" s="48"/>
      <c r="Q282" s="18"/>
      <c r="R282" s="18"/>
      <c r="S282" s="48">
        <v>-4.4785713999999997E-2</v>
      </c>
      <c r="T282" s="18">
        <v>-0.25</v>
      </c>
      <c r="U282" s="18">
        <v>0</v>
      </c>
      <c r="V282" s="48">
        <v>5.8571428000000002E-2</v>
      </c>
      <c r="W282" s="18">
        <v>0.32</v>
      </c>
      <c r="X282" s="18">
        <v>0</v>
      </c>
      <c r="Y282" s="48"/>
      <c r="Z282" s="18"/>
      <c r="AA282" s="18"/>
      <c r="AB282" s="48"/>
      <c r="AC282" s="18"/>
      <c r="AD282" s="18"/>
      <c r="AE282" s="48"/>
      <c r="AF282" s="18"/>
      <c r="AG282" s="18"/>
      <c r="AH282" s="48"/>
      <c r="AI282" s="18"/>
      <c r="AJ282" s="18"/>
      <c r="AK282" s="48"/>
      <c r="AL282" s="18"/>
      <c r="AM282" s="48"/>
      <c r="AN282" s="18"/>
      <c r="AO282" s="18"/>
      <c r="AP282" s="48">
        <v>8.1000000000000003E-2</v>
      </c>
      <c r="AQ282" s="18">
        <v>0.44</v>
      </c>
      <c r="AU282"/>
    </row>
    <row r="283" spans="1:47" ht="15" customHeight="1">
      <c r="A283" s="45" t="s">
        <v>3124</v>
      </c>
      <c r="B283" s="25" t="s">
        <v>3125</v>
      </c>
      <c r="C283" s="25" t="s">
        <v>18</v>
      </c>
      <c r="D283" s="25" t="s">
        <v>174</v>
      </c>
      <c r="E283" s="28" t="s">
        <v>2047</v>
      </c>
      <c r="F283" s="28"/>
      <c r="G283" s="25" t="s">
        <v>2048</v>
      </c>
      <c r="H283" s="25" t="s">
        <v>2033</v>
      </c>
      <c r="I283" s="48">
        <v>0</v>
      </c>
      <c r="J283" s="18">
        <v>0</v>
      </c>
      <c r="K283" s="48"/>
      <c r="L283" s="18"/>
      <c r="M283" s="18"/>
      <c r="N283" s="48"/>
      <c r="O283" s="18"/>
      <c r="P283" s="48"/>
      <c r="Q283" s="18"/>
      <c r="R283" s="18"/>
      <c r="S283" s="48"/>
      <c r="T283" s="18"/>
      <c r="U283" s="18"/>
      <c r="V283" s="48">
        <v>1.2999999999999999E-2</v>
      </c>
      <c r="W283" s="18">
        <v>0.32</v>
      </c>
      <c r="X283" s="18">
        <v>0</v>
      </c>
      <c r="Y283" s="48"/>
      <c r="Z283" s="18"/>
      <c r="AA283" s="18"/>
      <c r="AB283" s="48"/>
      <c r="AC283" s="18"/>
      <c r="AD283" s="18"/>
      <c r="AE283" s="48"/>
      <c r="AF283" s="18"/>
      <c r="AG283" s="18"/>
      <c r="AH283" s="48"/>
      <c r="AI283" s="18"/>
      <c r="AJ283" s="18"/>
      <c r="AK283" s="48"/>
      <c r="AL283" s="18"/>
      <c r="AM283" s="48"/>
      <c r="AN283" s="18"/>
      <c r="AO283" s="18"/>
      <c r="AP283" s="48">
        <v>1.2999999999999999E-2</v>
      </c>
      <c r="AQ283" s="18">
        <v>0.32</v>
      </c>
      <c r="AU283"/>
    </row>
    <row r="284" spans="1:47" ht="15" customHeight="1">
      <c r="A284" s="45" t="s">
        <v>3126</v>
      </c>
      <c r="B284" s="25" t="s">
        <v>3127</v>
      </c>
      <c r="C284" s="25" t="s">
        <v>18</v>
      </c>
      <c r="D284" s="25" t="s">
        <v>174</v>
      </c>
      <c r="E284" s="28" t="s">
        <v>2047</v>
      </c>
      <c r="F284" s="28"/>
      <c r="G284" s="25" t="s">
        <v>2048</v>
      </c>
      <c r="H284" s="25" t="s">
        <v>2053</v>
      </c>
      <c r="I284" s="48">
        <v>0.1</v>
      </c>
      <c r="J284" s="18">
        <v>2.4500000000000002</v>
      </c>
      <c r="K284" s="48"/>
      <c r="L284" s="18"/>
      <c r="M284" s="18"/>
      <c r="N284" s="48">
        <v>-7.0000003000000005E-2</v>
      </c>
      <c r="O284" s="18">
        <v>-1.72</v>
      </c>
      <c r="P284" s="48"/>
      <c r="Q284" s="18"/>
      <c r="R284" s="18"/>
      <c r="S284" s="48">
        <v>-9.2307710000000005E-3</v>
      </c>
      <c r="T284" s="18">
        <v>-0.22</v>
      </c>
      <c r="U284" s="18">
        <v>0</v>
      </c>
      <c r="V284" s="48">
        <v>2.9230774000000001E-2</v>
      </c>
      <c r="W284" s="18">
        <v>0.72</v>
      </c>
      <c r="X284" s="18">
        <v>0</v>
      </c>
      <c r="Y284" s="48"/>
      <c r="Z284" s="18"/>
      <c r="AA284" s="18"/>
      <c r="AB284" s="48"/>
      <c r="AC284" s="18"/>
      <c r="AD284" s="18"/>
      <c r="AE284" s="48"/>
      <c r="AF284" s="18"/>
      <c r="AG284" s="18"/>
      <c r="AH284" s="48"/>
      <c r="AI284" s="18"/>
      <c r="AJ284" s="18"/>
      <c r="AK284" s="48"/>
      <c r="AL284" s="18"/>
      <c r="AM284" s="48"/>
      <c r="AN284" s="18"/>
      <c r="AO284" s="18"/>
      <c r="AP284" s="48">
        <v>0.05</v>
      </c>
      <c r="AQ284" s="18">
        <v>1.23</v>
      </c>
      <c r="AU284"/>
    </row>
    <row r="285" spans="1:47" ht="15" hidden="1" customHeight="1">
      <c r="A285" s="45" t="s">
        <v>3128</v>
      </c>
      <c r="B285" s="25" t="s">
        <v>3129</v>
      </c>
      <c r="C285" s="25" t="s">
        <v>18</v>
      </c>
      <c r="D285" s="25" t="s">
        <v>2092</v>
      </c>
      <c r="E285" s="28" t="s">
        <v>2047</v>
      </c>
      <c r="F285" s="28"/>
      <c r="G285" s="25" t="s">
        <v>2048</v>
      </c>
      <c r="H285" s="25" t="s">
        <v>2053</v>
      </c>
      <c r="I285" s="48">
        <v>0</v>
      </c>
      <c r="J285" s="18">
        <v>0</v>
      </c>
      <c r="K285" s="48"/>
      <c r="L285" s="18"/>
      <c r="M285" s="18"/>
      <c r="N285" s="48">
        <v>-8.0000000000000004E-4</v>
      </c>
      <c r="O285" s="18">
        <v>-1.06</v>
      </c>
      <c r="P285" s="48"/>
      <c r="Q285" s="18"/>
      <c r="R285" s="18"/>
      <c r="S285" s="48"/>
      <c r="T285" s="18"/>
      <c r="U285" s="18"/>
      <c r="V285" s="48">
        <v>8.0000000000000004E-4</v>
      </c>
      <c r="W285" s="18">
        <v>1.06</v>
      </c>
      <c r="X285" s="18">
        <v>0</v>
      </c>
      <c r="Y285" s="48"/>
      <c r="Z285" s="18"/>
      <c r="AA285" s="18"/>
      <c r="AB285" s="48"/>
      <c r="AC285" s="18"/>
      <c r="AD285" s="18"/>
      <c r="AE285" s="48"/>
      <c r="AF285" s="18"/>
      <c r="AG285" s="18"/>
      <c r="AH285" s="48"/>
      <c r="AI285" s="18"/>
      <c r="AJ285" s="18"/>
      <c r="AK285" s="48"/>
      <c r="AL285" s="18"/>
      <c r="AM285" s="48"/>
      <c r="AN285" s="18"/>
      <c r="AO285" s="18"/>
      <c r="AP285" s="48">
        <v>0</v>
      </c>
      <c r="AQ285" s="18">
        <v>0</v>
      </c>
      <c r="AU285"/>
    </row>
    <row r="286" spans="1:47" ht="15" customHeight="1">
      <c r="A286" s="45" t="s">
        <v>3130</v>
      </c>
      <c r="B286" s="25" t="s">
        <v>3131</v>
      </c>
      <c r="C286" s="25" t="s">
        <v>18</v>
      </c>
      <c r="D286" s="25" t="s">
        <v>174</v>
      </c>
      <c r="E286" s="28" t="s">
        <v>2047</v>
      </c>
      <c r="F286" s="28"/>
      <c r="G286" s="25" t="s">
        <v>2048</v>
      </c>
      <c r="H286" s="25" t="s">
        <v>2053</v>
      </c>
      <c r="I286" s="48">
        <v>0.67</v>
      </c>
      <c r="J286" s="18">
        <v>16.75</v>
      </c>
      <c r="K286" s="48"/>
      <c r="L286" s="18"/>
      <c r="M286" s="18"/>
      <c r="N286" s="48">
        <v>-0.17599999999999999</v>
      </c>
      <c r="O286" s="18">
        <v>-4.4000000000000004</v>
      </c>
      <c r="P286" s="48"/>
      <c r="Q286" s="18"/>
      <c r="R286" s="18"/>
      <c r="S286" s="48">
        <v>-2.4E-2</v>
      </c>
      <c r="T286" s="18">
        <v>-0.6</v>
      </c>
      <c r="U286" s="18">
        <v>0</v>
      </c>
      <c r="V286" s="48">
        <v>0.05</v>
      </c>
      <c r="W286" s="18">
        <v>1.25</v>
      </c>
      <c r="X286" s="18">
        <v>0</v>
      </c>
      <c r="Y286" s="48"/>
      <c r="Z286" s="18"/>
      <c r="AA286" s="18"/>
      <c r="AB286" s="48"/>
      <c r="AC286" s="18"/>
      <c r="AD286" s="18"/>
      <c r="AE286" s="48"/>
      <c r="AF286" s="18"/>
      <c r="AG286" s="18"/>
      <c r="AH286" s="48"/>
      <c r="AI286" s="18"/>
      <c r="AJ286" s="18"/>
      <c r="AK286" s="48"/>
      <c r="AL286" s="18"/>
      <c r="AM286" s="48"/>
      <c r="AN286" s="18"/>
      <c r="AO286" s="18"/>
      <c r="AP286" s="48">
        <v>0.52</v>
      </c>
      <c r="AQ286" s="18">
        <v>13</v>
      </c>
      <c r="AU286"/>
    </row>
    <row r="287" spans="1:47" ht="15" customHeight="1">
      <c r="A287" s="45" t="s">
        <v>3132</v>
      </c>
      <c r="B287" s="25" t="s">
        <v>3133</v>
      </c>
      <c r="C287" s="25" t="s">
        <v>18</v>
      </c>
      <c r="D287" s="25" t="s">
        <v>174</v>
      </c>
      <c r="E287" s="28" t="s">
        <v>2047</v>
      </c>
      <c r="F287" s="28"/>
      <c r="G287" s="25" t="s">
        <v>2048</v>
      </c>
      <c r="H287" s="25" t="s">
        <v>2053</v>
      </c>
      <c r="I287" s="48">
        <v>0.51</v>
      </c>
      <c r="J287" s="18">
        <v>14.5</v>
      </c>
      <c r="K287" s="48">
        <v>1.91</v>
      </c>
      <c r="L287" s="18">
        <v>45</v>
      </c>
      <c r="M287" s="18">
        <v>2.25</v>
      </c>
      <c r="N287" s="48">
        <v>-1.89625</v>
      </c>
      <c r="O287" s="18">
        <v>-46.71</v>
      </c>
      <c r="P287" s="48">
        <v>-0.12</v>
      </c>
      <c r="Q287" s="18">
        <v>-2.81</v>
      </c>
      <c r="R287" s="18">
        <v>0</v>
      </c>
      <c r="S287" s="48">
        <v>-0.47699999999999998</v>
      </c>
      <c r="T287" s="18">
        <v>-11.91</v>
      </c>
      <c r="U287" s="18">
        <v>0</v>
      </c>
      <c r="V287" s="48">
        <v>7.3249999999999996E-2</v>
      </c>
      <c r="W287" s="18">
        <v>1.93</v>
      </c>
      <c r="X287" s="18">
        <v>0</v>
      </c>
      <c r="Y287" s="48"/>
      <c r="Z287" s="18"/>
      <c r="AA287" s="18"/>
      <c r="AB287" s="48"/>
      <c r="AC287" s="18"/>
      <c r="AD287" s="18"/>
      <c r="AE287" s="48"/>
      <c r="AF287" s="18"/>
      <c r="AG287" s="18"/>
      <c r="AH287" s="48"/>
      <c r="AI287" s="18"/>
      <c r="AJ287" s="18"/>
      <c r="AK287" s="48"/>
      <c r="AL287" s="18"/>
      <c r="AM287" s="48"/>
      <c r="AN287" s="18"/>
      <c r="AO287" s="18"/>
      <c r="AP287" s="48">
        <v>0</v>
      </c>
      <c r="AQ287" s="18">
        <v>0</v>
      </c>
      <c r="AU287"/>
    </row>
    <row r="288" spans="1:47" ht="15" hidden="1" customHeight="1">
      <c r="A288" s="45" t="s">
        <v>2474</v>
      </c>
      <c r="B288" s="25" t="s">
        <v>2475</v>
      </c>
      <c r="C288" s="25" t="s">
        <v>24</v>
      </c>
      <c r="D288" s="25" t="s">
        <v>2037</v>
      </c>
      <c r="E288" s="28" t="s">
        <v>2041</v>
      </c>
      <c r="F288" s="28"/>
      <c r="G288" s="25" t="s">
        <v>2032</v>
      </c>
      <c r="H288" s="25" t="s">
        <v>2053</v>
      </c>
      <c r="I288" s="48">
        <v>0</v>
      </c>
      <c r="J288" s="18">
        <v>0</v>
      </c>
      <c r="K288" s="48"/>
      <c r="L288" s="18"/>
      <c r="M288" s="18"/>
      <c r="N288" s="48">
        <v>-0.48449999999999999</v>
      </c>
      <c r="O288" s="18">
        <v>-19.670000000000002</v>
      </c>
      <c r="P288" s="48">
        <v>0.74</v>
      </c>
      <c r="Q288" s="18">
        <v>30.03</v>
      </c>
      <c r="R288" s="18">
        <v>0</v>
      </c>
      <c r="S288" s="48">
        <v>-0.30549999999999999</v>
      </c>
      <c r="T288" s="18">
        <v>-12.39</v>
      </c>
      <c r="U288" s="18">
        <v>0</v>
      </c>
      <c r="V288" s="48">
        <v>0.05</v>
      </c>
      <c r="W288" s="18">
        <v>2.0299999999999998</v>
      </c>
      <c r="X288" s="18">
        <v>0</v>
      </c>
      <c r="Y288" s="48"/>
      <c r="Z288" s="18"/>
      <c r="AA288" s="18"/>
      <c r="AB288" s="48"/>
      <c r="AC288" s="18"/>
      <c r="AD288" s="18"/>
      <c r="AE288" s="48"/>
      <c r="AF288" s="18"/>
      <c r="AG288" s="18"/>
      <c r="AH288" s="48"/>
      <c r="AI288" s="18"/>
      <c r="AJ288" s="18"/>
      <c r="AK288" s="48"/>
      <c r="AL288" s="18"/>
      <c r="AM288" s="48"/>
      <c r="AN288" s="18"/>
      <c r="AO288" s="18"/>
      <c r="AP288" s="48">
        <v>0</v>
      </c>
      <c r="AQ288" s="18">
        <v>0</v>
      </c>
      <c r="AU288"/>
    </row>
    <row r="289" spans="1:47" ht="15" hidden="1" customHeight="1">
      <c r="A289" s="45" t="s">
        <v>3134</v>
      </c>
      <c r="B289" s="25" t="s">
        <v>3135</v>
      </c>
      <c r="C289" s="25" t="s">
        <v>18</v>
      </c>
      <c r="D289" s="25" t="s">
        <v>2092</v>
      </c>
      <c r="E289" s="28" t="s">
        <v>2047</v>
      </c>
      <c r="F289" s="28"/>
      <c r="G289" s="25" t="s">
        <v>2048</v>
      </c>
      <c r="H289" s="25" t="s">
        <v>2053</v>
      </c>
      <c r="I289" s="48">
        <v>10.814</v>
      </c>
      <c r="J289" s="18">
        <v>45.42</v>
      </c>
      <c r="K289" s="48">
        <v>27.8</v>
      </c>
      <c r="L289" s="18">
        <v>116.76</v>
      </c>
      <c r="M289" s="18">
        <v>5.84</v>
      </c>
      <c r="N289" s="48">
        <v>-23.802758466</v>
      </c>
      <c r="O289" s="18">
        <v>-99.99</v>
      </c>
      <c r="P289" s="48">
        <v>-0.30599999999999999</v>
      </c>
      <c r="Q289" s="18">
        <v>-1.28</v>
      </c>
      <c r="R289" s="18">
        <v>0</v>
      </c>
      <c r="S289" s="48">
        <v>-4.5498182429999998</v>
      </c>
      <c r="T289" s="18">
        <v>-19.100000000000001</v>
      </c>
      <c r="U289" s="18">
        <v>0</v>
      </c>
      <c r="V289" s="48">
        <v>0.51257670899999996</v>
      </c>
      <c r="W289" s="18">
        <v>2.15</v>
      </c>
      <c r="X289" s="18">
        <v>0</v>
      </c>
      <c r="Y289" s="48"/>
      <c r="Z289" s="18"/>
      <c r="AA289" s="18"/>
      <c r="AB289" s="48"/>
      <c r="AC289" s="18"/>
      <c r="AD289" s="18"/>
      <c r="AE289" s="48"/>
      <c r="AF289" s="18"/>
      <c r="AG289" s="18"/>
      <c r="AH289" s="48"/>
      <c r="AI289" s="18"/>
      <c r="AJ289" s="18"/>
      <c r="AK289" s="48"/>
      <c r="AL289" s="18"/>
      <c r="AM289" s="48"/>
      <c r="AN289" s="18"/>
      <c r="AO289" s="18"/>
      <c r="AP289" s="48">
        <v>10.468</v>
      </c>
      <c r="AQ289" s="18">
        <v>43.96</v>
      </c>
      <c r="AU289"/>
    </row>
    <row r="290" spans="1:47" ht="15" customHeight="1">
      <c r="A290" s="45" t="s">
        <v>3136</v>
      </c>
      <c r="B290" s="25" t="s">
        <v>3137</v>
      </c>
      <c r="C290" s="25" t="s">
        <v>18</v>
      </c>
      <c r="D290" s="25" t="s">
        <v>174</v>
      </c>
      <c r="E290" s="28" t="s">
        <v>2047</v>
      </c>
      <c r="F290" s="28"/>
      <c r="G290" s="25" t="s">
        <v>2048</v>
      </c>
      <c r="H290" s="25" t="s">
        <v>2053</v>
      </c>
      <c r="I290" s="48">
        <v>3.1139999999999999</v>
      </c>
      <c r="J290" s="18">
        <v>31.45</v>
      </c>
      <c r="K290" s="48">
        <v>4.4000000000000004</v>
      </c>
      <c r="L290" s="18">
        <v>26</v>
      </c>
      <c r="M290" s="18">
        <v>1.3</v>
      </c>
      <c r="N290" s="48">
        <v>-1.0118823029999999</v>
      </c>
      <c r="O290" s="18">
        <v>-9.3800000000000008</v>
      </c>
      <c r="P290" s="48">
        <v>-0.15</v>
      </c>
      <c r="Q290" s="18">
        <v>-1.52</v>
      </c>
      <c r="R290" s="18">
        <v>0</v>
      </c>
      <c r="S290" s="48">
        <v>-0.63427714999999996</v>
      </c>
      <c r="T290" s="18">
        <v>-4.8099999999999996</v>
      </c>
      <c r="U290" s="18">
        <v>0</v>
      </c>
      <c r="V290" s="48">
        <v>0.337159453</v>
      </c>
      <c r="W290" s="18">
        <v>2.46</v>
      </c>
      <c r="X290" s="18">
        <v>0</v>
      </c>
      <c r="Y290" s="48"/>
      <c r="Z290" s="18"/>
      <c r="AA290" s="18"/>
      <c r="AB290" s="48"/>
      <c r="AC290" s="18"/>
      <c r="AD290" s="18"/>
      <c r="AE290" s="48"/>
      <c r="AF290" s="18"/>
      <c r="AG290" s="18"/>
      <c r="AH290" s="48"/>
      <c r="AI290" s="18"/>
      <c r="AJ290" s="18"/>
      <c r="AK290" s="48"/>
      <c r="AL290" s="18"/>
      <c r="AM290" s="48"/>
      <c r="AN290" s="18"/>
      <c r="AO290" s="18"/>
      <c r="AP290" s="48">
        <v>6.0549999999999997</v>
      </c>
      <c r="AQ290" s="18">
        <v>44.2</v>
      </c>
      <c r="AU290"/>
    </row>
    <row r="291" spans="1:47" ht="15" hidden="1" customHeight="1">
      <c r="A291" s="45" t="s">
        <v>2478</v>
      </c>
      <c r="B291" s="25" t="s">
        <v>2479</v>
      </c>
      <c r="C291" s="25" t="s">
        <v>18</v>
      </c>
      <c r="D291" s="25" t="s">
        <v>2092</v>
      </c>
      <c r="E291" s="28" t="s">
        <v>2047</v>
      </c>
      <c r="F291" s="28"/>
      <c r="G291" s="25" t="s">
        <v>2048</v>
      </c>
      <c r="H291" s="25" t="s">
        <v>2053</v>
      </c>
      <c r="I291" s="48">
        <v>1.3</v>
      </c>
      <c r="J291" s="18">
        <v>16.25</v>
      </c>
      <c r="K291" s="48">
        <v>4.4000000000000004</v>
      </c>
      <c r="L291" s="18">
        <v>54.99</v>
      </c>
      <c r="M291" s="18">
        <v>2.74</v>
      </c>
      <c r="N291" s="48">
        <v>-5</v>
      </c>
      <c r="O291" s="18">
        <v>-62.48</v>
      </c>
      <c r="P291" s="48"/>
      <c r="Q291" s="18"/>
      <c r="R291" s="18"/>
      <c r="S291" s="48">
        <v>-0.3</v>
      </c>
      <c r="T291" s="18">
        <v>-3.76</v>
      </c>
      <c r="U291" s="18">
        <v>0</v>
      </c>
      <c r="V291" s="48">
        <v>0.2</v>
      </c>
      <c r="W291" s="18">
        <v>2.5</v>
      </c>
      <c r="X291" s="18">
        <v>0</v>
      </c>
      <c r="Y291" s="48"/>
      <c r="Z291" s="18"/>
      <c r="AA291" s="18"/>
      <c r="AB291" s="48"/>
      <c r="AC291" s="18"/>
      <c r="AD291" s="18"/>
      <c r="AE291" s="48"/>
      <c r="AF291" s="18"/>
      <c r="AG291" s="18"/>
      <c r="AH291" s="48"/>
      <c r="AI291" s="18"/>
      <c r="AJ291" s="18"/>
      <c r="AK291" s="48"/>
      <c r="AL291" s="18"/>
      <c r="AM291" s="48"/>
      <c r="AN291" s="18"/>
      <c r="AO291" s="18"/>
      <c r="AP291" s="48">
        <v>0.6</v>
      </c>
      <c r="AQ291" s="18">
        <v>7.5</v>
      </c>
      <c r="AU291"/>
    </row>
    <row r="292" spans="1:47" ht="15" hidden="1" customHeight="1">
      <c r="A292" s="45" t="s">
        <v>2387</v>
      </c>
      <c r="B292" s="25" t="s">
        <v>2388</v>
      </c>
      <c r="C292" s="25" t="s">
        <v>18</v>
      </c>
      <c r="D292" s="25" t="s">
        <v>2092</v>
      </c>
      <c r="E292" s="28" t="s">
        <v>2047</v>
      </c>
      <c r="F292" s="28"/>
      <c r="G292" s="25" t="s">
        <v>2048</v>
      </c>
      <c r="H292" s="25" t="s">
        <v>2053</v>
      </c>
      <c r="I292" s="48">
        <v>0.1</v>
      </c>
      <c r="J292" s="18">
        <v>4.8</v>
      </c>
      <c r="K292" s="48"/>
      <c r="L292" s="18"/>
      <c r="M292" s="18"/>
      <c r="N292" s="48"/>
      <c r="O292" s="18"/>
      <c r="P292" s="48"/>
      <c r="Q292" s="18"/>
      <c r="R292" s="18"/>
      <c r="S292" s="48">
        <v>-0.15440000000000001</v>
      </c>
      <c r="T292" s="18">
        <v>-7.41</v>
      </c>
      <c r="U292" s="18">
        <v>0</v>
      </c>
      <c r="V292" s="48">
        <v>5.4399999999999997E-2</v>
      </c>
      <c r="W292" s="18">
        <v>2.61</v>
      </c>
      <c r="X292" s="18">
        <v>0</v>
      </c>
      <c r="Y292" s="48"/>
      <c r="Z292" s="18"/>
      <c r="AA292" s="18"/>
      <c r="AB292" s="48"/>
      <c r="AC292" s="18"/>
      <c r="AD292" s="18"/>
      <c r="AE292" s="48"/>
      <c r="AF292" s="18"/>
      <c r="AG292" s="18"/>
      <c r="AH292" s="48"/>
      <c r="AI292" s="18"/>
      <c r="AJ292" s="18"/>
      <c r="AK292" s="48"/>
      <c r="AL292" s="18"/>
      <c r="AM292" s="48"/>
      <c r="AN292" s="18"/>
      <c r="AO292" s="18"/>
      <c r="AP292" s="48">
        <v>0</v>
      </c>
      <c r="AQ292" s="18">
        <v>0</v>
      </c>
      <c r="AU292"/>
    </row>
    <row r="293" spans="1:47" ht="15" hidden="1" customHeight="1">
      <c r="A293" s="45" t="s">
        <v>2196</v>
      </c>
      <c r="B293" s="25" t="s">
        <v>2197</v>
      </c>
      <c r="C293" s="25" t="s">
        <v>24</v>
      </c>
      <c r="D293" s="25" t="s">
        <v>2037</v>
      </c>
      <c r="E293" s="28" t="s">
        <v>2041</v>
      </c>
      <c r="F293" s="28"/>
      <c r="G293" s="25" t="s">
        <v>2032</v>
      </c>
      <c r="H293" s="25" t="s">
        <v>2033</v>
      </c>
      <c r="I293" s="48">
        <v>8.8999999999999996E-2</v>
      </c>
      <c r="J293" s="18">
        <v>1.06</v>
      </c>
      <c r="K293" s="48"/>
      <c r="L293" s="18"/>
      <c r="M293" s="18"/>
      <c r="N293" s="48"/>
      <c r="O293" s="18"/>
      <c r="P293" s="48"/>
      <c r="Q293" s="18"/>
      <c r="R293" s="18"/>
      <c r="S293" s="48">
        <v>-0.330242388</v>
      </c>
      <c r="T293" s="18">
        <v>-3.94</v>
      </c>
      <c r="U293" s="18">
        <v>0</v>
      </c>
      <c r="V293" s="48">
        <v>0.28124238800000001</v>
      </c>
      <c r="W293" s="18">
        <v>3.36</v>
      </c>
      <c r="X293" s="18">
        <v>0</v>
      </c>
      <c r="Y293" s="48"/>
      <c r="Z293" s="18"/>
      <c r="AA293" s="18"/>
      <c r="AB293" s="48"/>
      <c r="AC293" s="18"/>
      <c r="AD293" s="18"/>
      <c r="AE293" s="48"/>
      <c r="AF293" s="18"/>
      <c r="AG293" s="18"/>
      <c r="AH293" s="48"/>
      <c r="AI293" s="18"/>
      <c r="AJ293" s="18"/>
      <c r="AK293" s="48"/>
      <c r="AL293" s="18"/>
      <c r="AM293" s="48"/>
      <c r="AN293" s="18"/>
      <c r="AO293" s="18"/>
      <c r="AP293" s="48">
        <v>0.04</v>
      </c>
      <c r="AQ293" s="18">
        <v>0.48</v>
      </c>
      <c r="AU293"/>
    </row>
    <row r="294" spans="1:47" ht="15" customHeight="1">
      <c r="A294" s="45" t="s">
        <v>3138</v>
      </c>
      <c r="B294" s="25" t="s">
        <v>3139</v>
      </c>
      <c r="C294" s="25" t="s">
        <v>18</v>
      </c>
      <c r="D294" s="25" t="s">
        <v>174</v>
      </c>
      <c r="E294" s="28" t="s">
        <v>2047</v>
      </c>
      <c r="F294" s="28"/>
      <c r="G294" s="25" t="s">
        <v>2048</v>
      </c>
      <c r="H294" s="25" t="s">
        <v>2033</v>
      </c>
      <c r="I294" s="48">
        <v>0</v>
      </c>
      <c r="J294" s="18">
        <v>0</v>
      </c>
      <c r="K294" s="48"/>
      <c r="L294" s="18"/>
      <c r="M294" s="18"/>
      <c r="N294" s="48">
        <v>-0.208045116</v>
      </c>
      <c r="O294" s="18">
        <v>-3.89</v>
      </c>
      <c r="P294" s="48">
        <v>-4.0000000000000001E-3</v>
      </c>
      <c r="Q294" s="18">
        <v>-7.0000000000000007E-2</v>
      </c>
      <c r="R294" s="18">
        <v>0</v>
      </c>
      <c r="S294" s="48">
        <v>-2.9032200000000002E-3</v>
      </c>
      <c r="T294" s="18">
        <v>-0.06</v>
      </c>
      <c r="U294" s="18">
        <v>0</v>
      </c>
      <c r="V294" s="48">
        <v>0.21694833599999999</v>
      </c>
      <c r="W294" s="18">
        <v>4.0599999999999996</v>
      </c>
      <c r="X294" s="18">
        <v>0</v>
      </c>
      <c r="Y294" s="48"/>
      <c r="Z294" s="18"/>
      <c r="AA294" s="18"/>
      <c r="AB294" s="48"/>
      <c r="AC294" s="18"/>
      <c r="AD294" s="18"/>
      <c r="AE294" s="48"/>
      <c r="AF294" s="18"/>
      <c r="AG294" s="18"/>
      <c r="AH294" s="48"/>
      <c r="AI294" s="18"/>
      <c r="AJ294" s="18"/>
      <c r="AK294" s="48"/>
      <c r="AL294" s="18"/>
      <c r="AM294" s="48"/>
      <c r="AN294" s="18"/>
      <c r="AO294" s="18"/>
      <c r="AP294" s="48">
        <v>2E-3</v>
      </c>
      <c r="AQ294" s="18">
        <v>0.04</v>
      </c>
      <c r="AU294"/>
    </row>
    <row r="295" spans="1:47" ht="15" customHeight="1">
      <c r="A295" s="45" t="s">
        <v>3140</v>
      </c>
      <c r="B295" s="25" t="s">
        <v>3141</v>
      </c>
      <c r="C295" s="25" t="s">
        <v>18</v>
      </c>
      <c r="D295" s="25" t="s">
        <v>174</v>
      </c>
      <c r="E295" s="28" t="s">
        <v>2047</v>
      </c>
      <c r="F295" s="28"/>
      <c r="G295" s="25" t="s">
        <v>2048</v>
      </c>
      <c r="H295" s="25" t="s">
        <v>2053</v>
      </c>
      <c r="I295" s="48">
        <v>2.036</v>
      </c>
      <c r="J295" s="18">
        <v>38.43</v>
      </c>
      <c r="K295" s="48">
        <v>1</v>
      </c>
      <c r="L295" s="18">
        <v>18</v>
      </c>
      <c r="M295" s="18">
        <v>0.9</v>
      </c>
      <c r="N295" s="48">
        <v>-0.16483999999999999</v>
      </c>
      <c r="O295" s="18">
        <v>-3.08</v>
      </c>
      <c r="P295" s="48">
        <v>-7.0000000000000001E-3</v>
      </c>
      <c r="Q295" s="18">
        <v>-0.13</v>
      </c>
      <c r="R295" s="18">
        <v>0</v>
      </c>
      <c r="S295" s="48">
        <v>-8.9200000000000002E-2</v>
      </c>
      <c r="T295" s="18">
        <v>-1.66</v>
      </c>
      <c r="U295" s="18">
        <v>0</v>
      </c>
      <c r="V295" s="48">
        <v>0.22603999999999999</v>
      </c>
      <c r="W295" s="18">
        <v>4.2</v>
      </c>
      <c r="X295" s="18">
        <v>0</v>
      </c>
      <c r="Y295" s="48"/>
      <c r="Z295" s="18"/>
      <c r="AA295" s="18"/>
      <c r="AB295" s="48"/>
      <c r="AC295" s="18"/>
      <c r="AD295" s="18"/>
      <c r="AE295" s="48"/>
      <c r="AF295" s="18"/>
      <c r="AG295" s="18"/>
      <c r="AH295" s="48"/>
      <c r="AI295" s="18"/>
      <c r="AJ295" s="18"/>
      <c r="AK295" s="48"/>
      <c r="AL295" s="18"/>
      <c r="AM295" s="48"/>
      <c r="AN295" s="18"/>
      <c r="AO295" s="18"/>
      <c r="AP295" s="48">
        <v>3.0009999999999999</v>
      </c>
      <c r="AQ295" s="18">
        <v>55.76</v>
      </c>
      <c r="AU295"/>
    </row>
    <row r="296" spans="1:47" ht="15" hidden="1" customHeight="1">
      <c r="A296" s="45" t="s">
        <v>3142</v>
      </c>
      <c r="B296" s="25" t="s">
        <v>3143</v>
      </c>
      <c r="C296" s="25" t="s">
        <v>18</v>
      </c>
      <c r="D296" s="25" t="s">
        <v>2092</v>
      </c>
      <c r="E296" s="28" t="s">
        <v>2047</v>
      </c>
      <c r="F296" s="28"/>
      <c r="G296" s="25" t="s">
        <v>2048</v>
      </c>
      <c r="H296" s="25" t="s">
        <v>2053</v>
      </c>
      <c r="I296" s="48">
        <v>0.96</v>
      </c>
      <c r="J296" s="18">
        <v>17.78</v>
      </c>
      <c r="K296" s="48">
        <v>3</v>
      </c>
      <c r="L296" s="18">
        <v>55.44</v>
      </c>
      <c r="M296" s="18">
        <v>2.76</v>
      </c>
      <c r="N296" s="48">
        <v>-2.64</v>
      </c>
      <c r="O296" s="18">
        <v>-48.81</v>
      </c>
      <c r="P296" s="48"/>
      <c r="Q296" s="18"/>
      <c r="R296" s="18"/>
      <c r="S296" s="48">
        <v>-0.36</v>
      </c>
      <c r="T296" s="18">
        <v>-6.66</v>
      </c>
      <c r="U296" s="18">
        <v>0</v>
      </c>
      <c r="V296" s="48">
        <v>0.24</v>
      </c>
      <c r="W296" s="18">
        <v>4.4400000000000004</v>
      </c>
      <c r="X296" s="18">
        <v>0</v>
      </c>
      <c r="Y296" s="48"/>
      <c r="Z296" s="18"/>
      <c r="AA296" s="18"/>
      <c r="AB296" s="48"/>
      <c r="AC296" s="18"/>
      <c r="AD296" s="18"/>
      <c r="AE296" s="48"/>
      <c r="AF296" s="18"/>
      <c r="AG296" s="18"/>
      <c r="AH296" s="48"/>
      <c r="AI296" s="18"/>
      <c r="AJ296" s="18"/>
      <c r="AK296" s="48"/>
      <c r="AL296" s="18"/>
      <c r="AM296" s="48"/>
      <c r="AN296" s="18"/>
      <c r="AO296" s="18"/>
      <c r="AP296" s="48">
        <v>1.2</v>
      </c>
      <c r="AQ296" s="18">
        <v>22.19</v>
      </c>
      <c r="AU296"/>
    </row>
    <row r="297" spans="1:47" ht="15" hidden="1" customHeight="1">
      <c r="A297" s="45" t="s">
        <v>2412</v>
      </c>
      <c r="B297" s="25" t="s">
        <v>2413</v>
      </c>
      <c r="C297" s="25" t="s">
        <v>24</v>
      </c>
      <c r="D297" s="25" t="s">
        <v>2087</v>
      </c>
      <c r="E297" s="28" t="s">
        <v>2041</v>
      </c>
      <c r="F297" s="28"/>
      <c r="G297" s="25" t="s">
        <v>2032</v>
      </c>
      <c r="H297" s="25" t="s">
        <v>2033</v>
      </c>
      <c r="I297" s="48">
        <v>0.21299999999999999</v>
      </c>
      <c r="J297" s="18">
        <v>4.6900000000000004</v>
      </c>
      <c r="K297" s="48"/>
      <c r="L297" s="18"/>
      <c r="M297" s="18"/>
      <c r="N297" s="48">
        <v>-5.2275042000000001E-2</v>
      </c>
      <c r="O297" s="18">
        <v>-1.17</v>
      </c>
      <c r="P297" s="48"/>
      <c r="Q297" s="18"/>
      <c r="R297" s="18"/>
      <c r="S297" s="48">
        <v>-0.179430638</v>
      </c>
      <c r="T297" s="18">
        <v>-3.93</v>
      </c>
      <c r="U297" s="18">
        <v>0</v>
      </c>
      <c r="V297" s="48">
        <v>0.20870568</v>
      </c>
      <c r="W297" s="18">
        <v>4.59</v>
      </c>
      <c r="X297" s="18">
        <v>0</v>
      </c>
      <c r="Y297" s="48"/>
      <c r="Z297" s="18"/>
      <c r="AA297" s="18"/>
      <c r="AB297" s="48"/>
      <c r="AC297" s="18"/>
      <c r="AD297" s="18"/>
      <c r="AE297" s="48"/>
      <c r="AF297" s="18"/>
      <c r="AG297" s="18"/>
      <c r="AH297" s="48"/>
      <c r="AI297" s="18"/>
      <c r="AJ297" s="18"/>
      <c r="AK297" s="48"/>
      <c r="AL297" s="18"/>
      <c r="AM297" s="48"/>
      <c r="AN297" s="18"/>
      <c r="AO297" s="18"/>
      <c r="AP297" s="48">
        <v>0.19</v>
      </c>
      <c r="AQ297" s="18">
        <v>4.18</v>
      </c>
      <c r="AU297"/>
    </row>
    <row r="298" spans="1:47" ht="15" hidden="1" customHeight="1">
      <c r="A298" s="45" t="s">
        <v>3144</v>
      </c>
      <c r="B298" s="25" t="s">
        <v>3145</v>
      </c>
      <c r="C298" s="25" t="s">
        <v>18</v>
      </c>
      <c r="D298" s="25" t="s">
        <v>2066</v>
      </c>
      <c r="E298" s="28" t="s">
        <v>2047</v>
      </c>
      <c r="F298" s="28"/>
      <c r="G298" s="25" t="s">
        <v>2048</v>
      </c>
      <c r="H298" s="25" t="s">
        <v>2053</v>
      </c>
      <c r="I298" s="48">
        <v>0</v>
      </c>
      <c r="J298" s="18">
        <v>0</v>
      </c>
      <c r="K298" s="48"/>
      <c r="L298" s="18"/>
      <c r="M298" s="18"/>
      <c r="N298" s="48">
        <v>-4.8000000000000001E-2</v>
      </c>
      <c r="O298" s="18">
        <v>-4.8600000000000003</v>
      </c>
      <c r="P298" s="48"/>
      <c r="Q298" s="18"/>
      <c r="R298" s="18"/>
      <c r="S298" s="48"/>
      <c r="T298" s="18"/>
      <c r="U298" s="18"/>
      <c r="V298" s="48">
        <v>4.8000000000000001E-2</v>
      </c>
      <c r="W298" s="18">
        <v>4.8600000000000003</v>
      </c>
      <c r="X298" s="18">
        <v>0</v>
      </c>
      <c r="Y298" s="48"/>
      <c r="Z298" s="18"/>
      <c r="AA298" s="18"/>
      <c r="AB298" s="48"/>
      <c r="AC298" s="18"/>
      <c r="AD298" s="18"/>
      <c r="AE298" s="48"/>
      <c r="AF298" s="18"/>
      <c r="AG298" s="18"/>
      <c r="AH298" s="48"/>
      <c r="AI298" s="18"/>
      <c r="AJ298" s="18"/>
      <c r="AK298" s="48"/>
      <c r="AL298" s="18"/>
      <c r="AM298" s="48"/>
      <c r="AN298" s="18"/>
      <c r="AO298" s="18"/>
      <c r="AP298" s="48">
        <v>0</v>
      </c>
      <c r="AQ298" s="18">
        <v>0</v>
      </c>
      <c r="AU298"/>
    </row>
    <row r="299" spans="1:47" ht="15" hidden="1" customHeight="1">
      <c r="A299" s="45" t="s">
        <v>3146</v>
      </c>
      <c r="B299" s="25" t="s">
        <v>3147</v>
      </c>
      <c r="C299" s="25" t="s">
        <v>18</v>
      </c>
      <c r="D299" s="25" t="s">
        <v>2092</v>
      </c>
      <c r="E299" s="28" t="s">
        <v>2047</v>
      </c>
      <c r="F299" s="28"/>
      <c r="G299" s="25" t="s">
        <v>2048</v>
      </c>
      <c r="H299" s="25" t="s">
        <v>2053</v>
      </c>
      <c r="I299" s="48">
        <v>0.58299999999999996</v>
      </c>
      <c r="J299" s="18">
        <v>4.66</v>
      </c>
      <c r="K299" s="48">
        <v>1.2</v>
      </c>
      <c r="L299" s="18">
        <v>9.6</v>
      </c>
      <c r="M299" s="18">
        <v>0.48</v>
      </c>
      <c r="N299" s="48">
        <v>-1.342419856</v>
      </c>
      <c r="O299" s="18">
        <v>-10.76</v>
      </c>
      <c r="P299" s="48">
        <v>0</v>
      </c>
      <c r="Q299" s="18">
        <v>0</v>
      </c>
      <c r="R299" s="18">
        <v>0</v>
      </c>
      <c r="S299" s="48">
        <v>-0.92668232800000006</v>
      </c>
      <c r="T299" s="18">
        <v>-7.39</v>
      </c>
      <c r="U299" s="18">
        <v>0</v>
      </c>
      <c r="V299" s="48">
        <v>0.69810218400000001</v>
      </c>
      <c r="W299" s="18">
        <v>5.59</v>
      </c>
      <c r="X299" s="18">
        <v>0</v>
      </c>
      <c r="Y299" s="48"/>
      <c r="Z299" s="18"/>
      <c r="AA299" s="18"/>
      <c r="AB299" s="48"/>
      <c r="AC299" s="18"/>
      <c r="AD299" s="18"/>
      <c r="AE299" s="48"/>
      <c r="AF299" s="18"/>
      <c r="AG299" s="18"/>
      <c r="AH299" s="48"/>
      <c r="AI299" s="18"/>
      <c r="AJ299" s="18"/>
      <c r="AK299" s="48"/>
      <c r="AL299" s="18"/>
      <c r="AM299" s="48"/>
      <c r="AN299" s="18"/>
      <c r="AO299" s="18"/>
      <c r="AP299" s="48">
        <v>0.21199999999999999</v>
      </c>
      <c r="AQ299" s="18">
        <v>1.7</v>
      </c>
      <c r="AU299"/>
    </row>
    <row r="300" spans="1:47" ht="15" hidden="1" customHeight="1">
      <c r="A300" s="45" t="s">
        <v>3148</v>
      </c>
      <c r="B300" s="25" t="s">
        <v>3149</v>
      </c>
      <c r="C300" s="25" t="s">
        <v>18</v>
      </c>
      <c r="D300" s="25" t="s">
        <v>2066</v>
      </c>
      <c r="E300" s="28" t="s">
        <v>2047</v>
      </c>
      <c r="F300" s="28"/>
      <c r="G300" s="25" t="s">
        <v>2048</v>
      </c>
      <c r="H300" s="25" t="s">
        <v>2053</v>
      </c>
      <c r="I300" s="48">
        <v>0.2</v>
      </c>
      <c r="J300" s="18">
        <v>4.75</v>
      </c>
      <c r="K300" s="48"/>
      <c r="L300" s="18"/>
      <c r="M300" s="18"/>
      <c r="N300" s="48">
        <v>-0.42899999999999999</v>
      </c>
      <c r="O300" s="18">
        <v>-10.19</v>
      </c>
      <c r="P300" s="48">
        <v>-0.02</v>
      </c>
      <c r="Q300" s="18">
        <v>-0.47</v>
      </c>
      <c r="R300" s="18">
        <v>0</v>
      </c>
      <c r="S300" s="48"/>
      <c r="T300" s="18"/>
      <c r="U300" s="18"/>
      <c r="V300" s="48">
        <v>0.249</v>
      </c>
      <c r="W300" s="18">
        <v>5.91</v>
      </c>
      <c r="X300" s="18">
        <v>0</v>
      </c>
      <c r="Y300" s="48"/>
      <c r="Z300" s="18"/>
      <c r="AA300" s="18"/>
      <c r="AB300" s="48"/>
      <c r="AC300" s="18"/>
      <c r="AD300" s="18"/>
      <c r="AE300" s="48"/>
      <c r="AF300" s="18"/>
      <c r="AG300" s="18"/>
      <c r="AH300" s="48"/>
      <c r="AI300" s="18"/>
      <c r="AJ300" s="18"/>
      <c r="AK300" s="48"/>
      <c r="AL300" s="18"/>
      <c r="AM300" s="48"/>
      <c r="AN300" s="18"/>
      <c r="AO300" s="18"/>
      <c r="AP300" s="48">
        <v>0</v>
      </c>
      <c r="AQ300" s="18">
        <v>0</v>
      </c>
      <c r="AU300"/>
    </row>
    <row r="301" spans="1:47" ht="15" hidden="1" customHeight="1">
      <c r="A301" s="45" t="s">
        <v>3150</v>
      </c>
      <c r="B301" s="25" t="s">
        <v>3151</v>
      </c>
      <c r="C301" s="25" t="s">
        <v>18</v>
      </c>
      <c r="D301" s="25" t="s">
        <v>2092</v>
      </c>
      <c r="E301" s="28" t="s">
        <v>2047</v>
      </c>
      <c r="F301" s="28"/>
      <c r="G301" s="25" t="s">
        <v>2048</v>
      </c>
      <c r="H301" s="25" t="s">
        <v>2053</v>
      </c>
      <c r="I301" s="48">
        <v>0.2</v>
      </c>
      <c r="J301" s="18">
        <v>5.8</v>
      </c>
      <c r="K301" s="48">
        <v>2.9</v>
      </c>
      <c r="L301" s="18">
        <v>84.1</v>
      </c>
      <c r="M301" s="18">
        <v>4.22</v>
      </c>
      <c r="N301" s="48">
        <v>-2.76</v>
      </c>
      <c r="O301" s="18">
        <v>-80.040000000000006</v>
      </c>
      <c r="P301" s="48">
        <v>-0.03</v>
      </c>
      <c r="Q301" s="18">
        <v>-0.87</v>
      </c>
      <c r="R301" s="18">
        <v>0</v>
      </c>
      <c r="S301" s="48">
        <v>-0.36</v>
      </c>
      <c r="T301" s="18">
        <v>-10.44</v>
      </c>
      <c r="U301" s="18">
        <v>0</v>
      </c>
      <c r="V301" s="48">
        <v>0.21</v>
      </c>
      <c r="W301" s="18">
        <v>6.09</v>
      </c>
      <c r="X301" s="18">
        <v>0</v>
      </c>
      <c r="Y301" s="48"/>
      <c r="Z301" s="18"/>
      <c r="AA301" s="18"/>
      <c r="AB301" s="48"/>
      <c r="AC301" s="18"/>
      <c r="AD301" s="18"/>
      <c r="AE301" s="48"/>
      <c r="AF301" s="18"/>
      <c r="AG301" s="18"/>
      <c r="AH301" s="48"/>
      <c r="AI301" s="18"/>
      <c r="AJ301" s="18"/>
      <c r="AK301" s="48"/>
      <c r="AL301" s="18"/>
      <c r="AM301" s="48"/>
      <c r="AN301" s="18"/>
      <c r="AO301" s="18"/>
      <c r="AP301" s="48">
        <v>0.16</v>
      </c>
      <c r="AQ301" s="18">
        <v>4.6399999999999997</v>
      </c>
      <c r="AU301"/>
    </row>
    <row r="302" spans="1:47" ht="15" hidden="1" customHeight="1">
      <c r="A302" s="45" t="s">
        <v>3152</v>
      </c>
      <c r="B302" s="25" t="s">
        <v>3153</v>
      </c>
      <c r="C302" s="25" t="s">
        <v>18</v>
      </c>
      <c r="D302" s="25" t="s">
        <v>2092</v>
      </c>
      <c r="E302" s="28" t="s">
        <v>2047</v>
      </c>
      <c r="F302" s="28"/>
      <c r="G302" s="25" t="s">
        <v>2048</v>
      </c>
      <c r="H302" s="25" t="s">
        <v>2053</v>
      </c>
      <c r="I302" s="48">
        <v>0.4</v>
      </c>
      <c r="J302" s="18">
        <v>3.4</v>
      </c>
      <c r="K302" s="48">
        <v>1.4</v>
      </c>
      <c r="L302" s="18">
        <v>11.9</v>
      </c>
      <c r="M302" s="18">
        <v>0.57999999999999996</v>
      </c>
      <c r="N302" s="48">
        <v>-1.4655752280000001</v>
      </c>
      <c r="O302" s="18">
        <v>-12.45</v>
      </c>
      <c r="P302" s="48">
        <v>-5.0999999999999997E-2</v>
      </c>
      <c r="Q302" s="18">
        <v>-0.43</v>
      </c>
      <c r="R302" s="18">
        <v>0</v>
      </c>
      <c r="S302" s="48">
        <v>-0.34825645999999999</v>
      </c>
      <c r="T302" s="18">
        <v>-2.97</v>
      </c>
      <c r="U302" s="18">
        <v>0</v>
      </c>
      <c r="V302" s="48">
        <v>0.83383168799999996</v>
      </c>
      <c r="W302" s="18">
        <v>7.09</v>
      </c>
      <c r="X302" s="18">
        <v>0</v>
      </c>
      <c r="Y302" s="48"/>
      <c r="Z302" s="18"/>
      <c r="AA302" s="18"/>
      <c r="AB302" s="48"/>
      <c r="AC302" s="18"/>
      <c r="AD302" s="18"/>
      <c r="AE302" s="48"/>
      <c r="AF302" s="18"/>
      <c r="AG302" s="18"/>
      <c r="AH302" s="48"/>
      <c r="AI302" s="18"/>
      <c r="AJ302" s="18"/>
      <c r="AK302" s="48"/>
      <c r="AL302" s="18"/>
      <c r="AM302" s="48"/>
      <c r="AN302" s="18"/>
      <c r="AO302" s="18"/>
      <c r="AP302" s="48">
        <v>0.76900000000000002</v>
      </c>
      <c r="AQ302" s="18">
        <v>6.54</v>
      </c>
      <c r="AU302"/>
    </row>
    <row r="303" spans="1:47" ht="15" hidden="1" customHeight="1">
      <c r="A303" s="45" t="s">
        <v>3154</v>
      </c>
      <c r="B303" s="25" t="s">
        <v>3155</v>
      </c>
      <c r="C303" s="25" t="s">
        <v>18</v>
      </c>
      <c r="D303" s="25" t="s">
        <v>2641</v>
      </c>
      <c r="E303" s="28" t="s">
        <v>2047</v>
      </c>
      <c r="F303" s="28"/>
      <c r="G303" s="25" t="s">
        <v>2048</v>
      </c>
      <c r="H303" s="25" t="s">
        <v>2053</v>
      </c>
      <c r="I303" s="48">
        <v>1.157</v>
      </c>
      <c r="J303" s="18">
        <v>173.55</v>
      </c>
      <c r="K303" s="48">
        <v>14.45</v>
      </c>
      <c r="L303" s="18">
        <v>2167.5</v>
      </c>
      <c r="M303" s="18">
        <v>108.38</v>
      </c>
      <c r="N303" s="48">
        <v>-11.067463645</v>
      </c>
      <c r="O303" s="18">
        <v>-1660.12</v>
      </c>
      <c r="P303" s="48"/>
      <c r="Q303" s="18"/>
      <c r="R303" s="18"/>
      <c r="S303" s="48">
        <v>-2.678181822</v>
      </c>
      <c r="T303" s="18">
        <v>-401.73</v>
      </c>
      <c r="U303" s="18">
        <v>0</v>
      </c>
      <c r="V303" s="48">
        <v>4.7645466999999997E-2</v>
      </c>
      <c r="W303" s="18">
        <v>7.15</v>
      </c>
      <c r="X303" s="18">
        <v>0</v>
      </c>
      <c r="Y303" s="48"/>
      <c r="Z303" s="18"/>
      <c r="AA303" s="18"/>
      <c r="AB303" s="48"/>
      <c r="AC303" s="18"/>
      <c r="AD303" s="18"/>
      <c r="AE303" s="48"/>
      <c r="AF303" s="18"/>
      <c r="AG303" s="18"/>
      <c r="AH303" s="48"/>
      <c r="AI303" s="18"/>
      <c r="AJ303" s="18"/>
      <c r="AK303" s="48"/>
      <c r="AL303" s="18"/>
      <c r="AM303" s="48"/>
      <c r="AN303" s="18"/>
      <c r="AO303" s="18"/>
      <c r="AP303" s="48">
        <v>1.909</v>
      </c>
      <c r="AQ303" s="18">
        <v>286.35000000000002</v>
      </c>
      <c r="AU303"/>
    </row>
    <row r="304" spans="1:47" ht="15" customHeight="1">
      <c r="A304" s="45" t="s">
        <v>3156</v>
      </c>
      <c r="B304" s="25" t="s">
        <v>3157</v>
      </c>
      <c r="C304" s="25" t="s">
        <v>18</v>
      </c>
      <c r="D304" s="25" t="s">
        <v>174</v>
      </c>
      <c r="E304" s="28" t="s">
        <v>2047</v>
      </c>
      <c r="F304" s="28"/>
      <c r="G304" s="25" t="s">
        <v>2048</v>
      </c>
      <c r="H304" s="25" t="s">
        <v>2053</v>
      </c>
      <c r="I304" s="48">
        <v>1.6E-2</v>
      </c>
      <c r="J304" s="18">
        <v>0.28999999999999998</v>
      </c>
      <c r="K304" s="48"/>
      <c r="L304" s="18"/>
      <c r="M304" s="18"/>
      <c r="N304" s="48">
        <v>-0.2</v>
      </c>
      <c r="O304" s="18">
        <v>-3.6</v>
      </c>
      <c r="P304" s="48"/>
      <c r="Q304" s="18"/>
      <c r="R304" s="18"/>
      <c r="S304" s="48">
        <v>-0.2225</v>
      </c>
      <c r="T304" s="18">
        <v>-4.01</v>
      </c>
      <c r="U304" s="18">
        <v>0</v>
      </c>
      <c r="V304" s="48">
        <v>0.40649999999999997</v>
      </c>
      <c r="W304" s="18">
        <v>7.32</v>
      </c>
      <c r="X304" s="18">
        <v>0</v>
      </c>
      <c r="Y304" s="48"/>
      <c r="Z304" s="18"/>
      <c r="AA304" s="18"/>
      <c r="AB304" s="48"/>
      <c r="AC304" s="18"/>
      <c r="AD304" s="18"/>
      <c r="AE304" s="48"/>
      <c r="AF304" s="18"/>
      <c r="AG304" s="18"/>
      <c r="AH304" s="48"/>
      <c r="AI304" s="18"/>
      <c r="AJ304" s="18"/>
      <c r="AK304" s="48"/>
      <c r="AL304" s="18"/>
      <c r="AM304" s="48"/>
      <c r="AN304" s="18"/>
      <c r="AO304" s="18"/>
      <c r="AP304" s="48">
        <v>0</v>
      </c>
      <c r="AQ304" s="18">
        <v>0</v>
      </c>
      <c r="AU304"/>
    </row>
    <row r="305" spans="1:47" ht="15" hidden="1" customHeight="1">
      <c r="A305" s="45" t="s">
        <v>3158</v>
      </c>
      <c r="B305" s="25" t="s">
        <v>3159</v>
      </c>
      <c r="C305" s="25" t="s">
        <v>18</v>
      </c>
      <c r="D305" s="25" t="s">
        <v>2092</v>
      </c>
      <c r="E305" s="28" t="s">
        <v>2047</v>
      </c>
      <c r="F305" s="28"/>
      <c r="G305" s="25" t="s">
        <v>2048</v>
      </c>
      <c r="H305" s="25" t="s">
        <v>2053</v>
      </c>
      <c r="I305" s="48">
        <v>0</v>
      </c>
      <c r="J305" s="18">
        <v>0</v>
      </c>
      <c r="K305" s="48"/>
      <c r="L305" s="18"/>
      <c r="M305" s="18"/>
      <c r="N305" s="48"/>
      <c r="O305" s="18"/>
      <c r="P305" s="48"/>
      <c r="Q305" s="18"/>
      <c r="R305" s="18"/>
      <c r="S305" s="48">
        <v>-0.23899999999999999</v>
      </c>
      <c r="T305" s="18">
        <v>-7.89</v>
      </c>
      <c r="U305" s="18">
        <v>0</v>
      </c>
      <c r="V305" s="48">
        <v>0.23899999999999999</v>
      </c>
      <c r="W305" s="18">
        <v>7.89</v>
      </c>
      <c r="X305" s="18">
        <v>0</v>
      </c>
      <c r="Y305" s="48"/>
      <c r="Z305" s="18"/>
      <c r="AA305" s="18"/>
      <c r="AB305" s="48"/>
      <c r="AC305" s="18"/>
      <c r="AD305" s="18"/>
      <c r="AE305" s="48"/>
      <c r="AF305" s="18"/>
      <c r="AG305" s="18"/>
      <c r="AH305" s="48"/>
      <c r="AI305" s="18"/>
      <c r="AJ305" s="18"/>
      <c r="AK305" s="48"/>
      <c r="AL305" s="18"/>
      <c r="AM305" s="48"/>
      <c r="AN305" s="18"/>
      <c r="AO305" s="18"/>
      <c r="AP305" s="48">
        <v>0</v>
      </c>
      <c r="AQ305" s="18">
        <v>0</v>
      </c>
      <c r="AU305"/>
    </row>
    <row r="306" spans="1:47" ht="15" customHeight="1">
      <c r="A306" s="45" t="s">
        <v>3160</v>
      </c>
      <c r="B306" s="25" t="s">
        <v>3161</v>
      </c>
      <c r="C306" s="25" t="s">
        <v>18</v>
      </c>
      <c r="D306" s="25" t="s">
        <v>174</v>
      </c>
      <c r="E306" s="28" t="s">
        <v>2047</v>
      </c>
      <c r="F306" s="28"/>
      <c r="G306" s="25" t="s">
        <v>2048</v>
      </c>
      <c r="H306" s="25" t="s">
        <v>2042</v>
      </c>
      <c r="I306" s="48">
        <v>0</v>
      </c>
      <c r="J306" s="18">
        <v>0</v>
      </c>
      <c r="K306" s="48"/>
      <c r="L306" s="18"/>
      <c r="M306" s="18"/>
      <c r="N306" s="48"/>
      <c r="O306" s="18"/>
      <c r="P306" s="48">
        <v>-1</v>
      </c>
      <c r="Q306" s="18">
        <v>-9</v>
      </c>
      <c r="R306" s="18">
        <v>0</v>
      </c>
      <c r="S306" s="48"/>
      <c r="T306" s="18"/>
      <c r="U306" s="18"/>
      <c r="V306" s="48">
        <v>1</v>
      </c>
      <c r="W306" s="18">
        <v>9</v>
      </c>
      <c r="X306" s="18">
        <v>0</v>
      </c>
      <c r="Y306" s="48"/>
      <c r="Z306" s="18"/>
      <c r="AA306" s="18"/>
      <c r="AB306" s="48"/>
      <c r="AC306" s="18"/>
      <c r="AD306" s="18"/>
      <c r="AE306" s="48"/>
      <c r="AF306" s="18"/>
      <c r="AG306" s="18"/>
      <c r="AH306" s="48"/>
      <c r="AI306" s="18"/>
      <c r="AJ306" s="18"/>
      <c r="AK306" s="48"/>
      <c r="AL306" s="18"/>
      <c r="AM306" s="48"/>
      <c r="AN306" s="18"/>
      <c r="AO306" s="18"/>
      <c r="AP306" s="48">
        <v>0</v>
      </c>
      <c r="AQ306" s="18">
        <v>0</v>
      </c>
      <c r="AU306"/>
    </row>
    <row r="307" spans="1:47" ht="15" hidden="1" customHeight="1">
      <c r="A307" s="45" t="s">
        <v>2634</v>
      </c>
      <c r="B307" s="25" t="s">
        <v>2635</v>
      </c>
      <c r="C307" s="25" t="s">
        <v>24</v>
      </c>
      <c r="D307" s="25" t="s">
        <v>2034</v>
      </c>
      <c r="E307" s="28" t="s">
        <v>2041</v>
      </c>
      <c r="F307" s="28"/>
      <c r="G307" s="25" t="s">
        <v>2032</v>
      </c>
      <c r="H307" s="25" t="s">
        <v>2053</v>
      </c>
      <c r="I307" s="48">
        <v>0</v>
      </c>
      <c r="J307" s="18">
        <v>0</v>
      </c>
      <c r="K307" s="48"/>
      <c r="L307" s="18"/>
      <c r="M307" s="18"/>
      <c r="N307" s="48">
        <v>-2.7814199999999998</v>
      </c>
      <c r="O307" s="18">
        <v>-10.44</v>
      </c>
      <c r="P307" s="48">
        <v>1.71</v>
      </c>
      <c r="Q307" s="18">
        <v>6.42</v>
      </c>
      <c r="R307" s="18">
        <v>0</v>
      </c>
      <c r="S307" s="48">
        <v>-0.33</v>
      </c>
      <c r="T307" s="18">
        <v>-1.24</v>
      </c>
      <c r="U307" s="18">
        <v>0</v>
      </c>
      <c r="V307" s="48">
        <v>2.54142</v>
      </c>
      <c r="W307" s="18">
        <v>9.5399999999999991</v>
      </c>
      <c r="X307" s="18">
        <v>0</v>
      </c>
      <c r="Y307" s="48"/>
      <c r="Z307" s="18"/>
      <c r="AA307" s="18"/>
      <c r="AB307" s="48"/>
      <c r="AC307" s="18"/>
      <c r="AD307" s="18"/>
      <c r="AE307" s="48"/>
      <c r="AF307" s="18"/>
      <c r="AG307" s="18"/>
      <c r="AH307" s="48"/>
      <c r="AI307" s="18"/>
      <c r="AJ307" s="18"/>
      <c r="AK307" s="48"/>
      <c r="AL307" s="18"/>
      <c r="AM307" s="48"/>
      <c r="AN307" s="18"/>
      <c r="AO307" s="18"/>
      <c r="AP307" s="48">
        <v>1.1399999999999999</v>
      </c>
      <c r="AQ307" s="18">
        <v>4.28</v>
      </c>
      <c r="AU307"/>
    </row>
    <row r="308" spans="1:47" ht="15" hidden="1" customHeight="1">
      <c r="A308" s="45" t="s">
        <v>3162</v>
      </c>
      <c r="B308" s="25" t="s">
        <v>3163</v>
      </c>
      <c r="C308" s="25" t="s">
        <v>18</v>
      </c>
      <c r="D308" s="25" t="s">
        <v>2092</v>
      </c>
      <c r="E308" s="28" t="s">
        <v>2047</v>
      </c>
      <c r="F308" s="28"/>
      <c r="G308" s="25" t="s">
        <v>2048</v>
      </c>
      <c r="H308" s="25" t="s">
        <v>2053</v>
      </c>
      <c r="I308" s="48">
        <v>1.66</v>
      </c>
      <c r="J308" s="18">
        <v>9.14</v>
      </c>
      <c r="K308" s="48">
        <v>23.7</v>
      </c>
      <c r="L308" s="18">
        <v>130.26</v>
      </c>
      <c r="M308" s="18">
        <v>6.49</v>
      </c>
      <c r="N308" s="48">
        <v>-16.22</v>
      </c>
      <c r="O308" s="18">
        <v>-89.16</v>
      </c>
      <c r="P308" s="48">
        <v>-0.11</v>
      </c>
      <c r="Q308" s="18">
        <v>-0.6</v>
      </c>
      <c r="R308" s="18">
        <v>0</v>
      </c>
      <c r="S308" s="48">
        <v>-7.21</v>
      </c>
      <c r="T308" s="18">
        <v>-39.64</v>
      </c>
      <c r="U308" s="18">
        <v>0</v>
      </c>
      <c r="V308" s="48">
        <v>1.78</v>
      </c>
      <c r="W308" s="18">
        <v>9.7899999999999991</v>
      </c>
      <c r="X308" s="18">
        <v>0</v>
      </c>
      <c r="Y308" s="48"/>
      <c r="Z308" s="18"/>
      <c r="AA308" s="18"/>
      <c r="AB308" s="48"/>
      <c r="AC308" s="18"/>
      <c r="AD308" s="18"/>
      <c r="AE308" s="48"/>
      <c r="AF308" s="18"/>
      <c r="AG308" s="18"/>
      <c r="AH308" s="48"/>
      <c r="AI308" s="18"/>
      <c r="AJ308" s="18"/>
      <c r="AK308" s="48"/>
      <c r="AL308" s="18"/>
      <c r="AM308" s="48"/>
      <c r="AN308" s="18"/>
      <c r="AO308" s="18"/>
      <c r="AP308" s="48">
        <v>3.6</v>
      </c>
      <c r="AQ308" s="18">
        <v>19.79</v>
      </c>
      <c r="AU308"/>
    </row>
    <row r="309" spans="1:47" ht="15" customHeight="1">
      <c r="A309" s="45" t="s">
        <v>2458</v>
      </c>
      <c r="B309" s="25" t="s">
        <v>2459</v>
      </c>
      <c r="C309" s="25" t="s">
        <v>18</v>
      </c>
      <c r="D309" s="25" t="s">
        <v>174</v>
      </c>
      <c r="E309" s="28" t="s">
        <v>2047</v>
      </c>
      <c r="F309" s="28"/>
      <c r="G309" s="25" t="s">
        <v>2048</v>
      </c>
      <c r="H309" s="25" t="s">
        <v>2053</v>
      </c>
      <c r="I309" s="48">
        <v>0.09</v>
      </c>
      <c r="J309" s="18">
        <v>3.78</v>
      </c>
      <c r="K309" s="48"/>
      <c r="L309" s="18"/>
      <c r="M309" s="18"/>
      <c r="N309" s="48">
        <v>-0.28499999999999998</v>
      </c>
      <c r="O309" s="18">
        <v>-11.97</v>
      </c>
      <c r="P309" s="48">
        <v>-4.4999999999999998E-2</v>
      </c>
      <c r="Q309" s="18">
        <v>-1.89</v>
      </c>
      <c r="R309" s="18">
        <v>0</v>
      </c>
      <c r="S309" s="48"/>
      <c r="T309" s="18"/>
      <c r="U309" s="18"/>
      <c r="V309" s="48">
        <v>0.24</v>
      </c>
      <c r="W309" s="18">
        <v>10.08</v>
      </c>
      <c r="X309" s="18">
        <v>0</v>
      </c>
      <c r="Y309" s="48"/>
      <c r="Z309" s="18"/>
      <c r="AA309" s="18"/>
      <c r="AB309" s="48"/>
      <c r="AC309" s="18"/>
      <c r="AD309" s="18"/>
      <c r="AE309" s="48"/>
      <c r="AF309" s="18"/>
      <c r="AG309" s="18"/>
      <c r="AH309" s="48"/>
      <c r="AI309" s="18"/>
      <c r="AJ309" s="18"/>
      <c r="AK309" s="48"/>
      <c r="AL309" s="18"/>
      <c r="AM309" s="48"/>
      <c r="AN309" s="18"/>
      <c r="AO309" s="18"/>
      <c r="AP309" s="48">
        <v>0</v>
      </c>
      <c r="AQ309" s="18">
        <v>0</v>
      </c>
      <c r="AU309"/>
    </row>
    <row r="310" spans="1:47" ht="15" customHeight="1">
      <c r="A310" s="45" t="s">
        <v>3164</v>
      </c>
      <c r="B310" s="25" t="s">
        <v>3165</v>
      </c>
      <c r="C310" s="25" t="s">
        <v>18</v>
      </c>
      <c r="D310" s="25" t="s">
        <v>174</v>
      </c>
      <c r="E310" s="28" t="s">
        <v>2047</v>
      </c>
      <c r="F310" s="28"/>
      <c r="G310" s="25" t="s">
        <v>2048</v>
      </c>
      <c r="H310" s="25" t="s">
        <v>2053</v>
      </c>
      <c r="I310" s="48">
        <v>0.64</v>
      </c>
      <c r="J310" s="18">
        <v>30.72</v>
      </c>
      <c r="K310" s="48"/>
      <c r="L310" s="18"/>
      <c r="M310" s="18"/>
      <c r="N310" s="48">
        <v>-0.158</v>
      </c>
      <c r="O310" s="18">
        <v>-7.59</v>
      </c>
      <c r="P310" s="48"/>
      <c r="Q310" s="18"/>
      <c r="R310" s="18"/>
      <c r="S310" s="48">
        <v>-2.1000000000000001E-2</v>
      </c>
      <c r="T310" s="18">
        <v>-1</v>
      </c>
      <c r="U310" s="18">
        <v>0</v>
      </c>
      <c r="V310" s="48">
        <v>0.219</v>
      </c>
      <c r="W310" s="18">
        <v>10.51</v>
      </c>
      <c r="X310" s="18">
        <v>0</v>
      </c>
      <c r="Y310" s="48"/>
      <c r="Z310" s="18"/>
      <c r="AA310" s="18"/>
      <c r="AB310" s="48"/>
      <c r="AC310" s="18"/>
      <c r="AD310" s="18"/>
      <c r="AE310" s="48"/>
      <c r="AF310" s="18"/>
      <c r="AG310" s="18"/>
      <c r="AH310" s="48"/>
      <c r="AI310" s="18"/>
      <c r="AJ310" s="18"/>
      <c r="AK310" s="48"/>
      <c r="AL310" s="18"/>
      <c r="AM310" s="48"/>
      <c r="AN310" s="18"/>
      <c r="AO310" s="18"/>
      <c r="AP310" s="48">
        <v>0.68</v>
      </c>
      <c r="AQ310" s="18">
        <v>32.64</v>
      </c>
      <c r="AU310"/>
    </row>
    <row r="311" spans="1:47" ht="15" customHeight="1">
      <c r="A311" s="45" t="s">
        <v>3166</v>
      </c>
      <c r="B311" s="25" t="s">
        <v>3167</v>
      </c>
      <c r="C311" s="25" t="s">
        <v>18</v>
      </c>
      <c r="D311" s="25" t="s">
        <v>174</v>
      </c>
      <c r="E311" s="28" t="s">
        <v>2047</v>
      </c>
      <c r="F311" s="28"/>
      <c r="G311" s="25" t="s">
        <v>2048</v>
      </c>
      <c r="H311" s="25" t="s">
        <v>2042</v>
      </c>
      <c r="I311" s="48">
        <v>20</v>
      </c>
      <c r="J311" s="18">
        <v>30.74</v>
      </c>
      <c r="K311" s="48">
        <v>80</v>
      </c>
      <c r="L311" s="18">
        <v>120.38</v>
      </c>
      <c r="M311" s="18">
        <v>6.02</v>
      </c>
      <c r="N311" s="48">
        <v>-49</v>
      </c>
      <c r="O311" s="18">
        <v>-74.209999999999994</v>
      </c>
      <c r="P311" s="48"/>
      <c r="Q311" s="18"/>
      <c r="R311" s="18"/>
      <c r="S311" s="48">
        <v>-3</v>
      </c>
      <c r="T311" s="18">
        <v>-4.53</v>
      </c>
      <c r="U311" s="18">
        <v>0</v>
      </c>
      <c r="V311" s="48">
        <v>7</v>
      </c>
      <c r="W311" s="18">
        <v>10.55</v>
      </c>
      <c r="X311" s="18">
        <v>0</v>
      </c>
      <c r="Y311" s="48"/>
      <c r="Z311" s="18"/>
      <c r="AA311" s="18"/>
      <c r="AB311" s="48"/>
      <c r="AC311" s="18"/>
      <c r="AD311" s="18"/>
      <c r="AE311" s="48"/>
      <c r="AF311" s="18"/>
      <c r="AG311" s="18"/>
      <c r="AH311" s="48"/>
      <c r="AI311" s="18"/>
      <c r="AJ311" s="18"/>
      <c r="AK311" s="48"/>
      <c r="AL311" s="18"/>
      <c r="AM311" s="48"/>
      <c r="AN311" s="18"/>
      <c r="AO311" s="18"/>
      <c r="AP311" s="48">
        <v>55</v>
      </c>
      <c r="AQ311" s="18">
        <v>82.93</v>
      </c>
      <c r="AU311"/>
    </row>
    <row r="312" spans="1:47" ht="15" hidden="1" customHeight="1">
      <c r="A312" s="45" t="s">
        <v>2508</v>
      </c>
      <c r="B312" s="25" t="s">
        <v>2509</v>
      </c>
      <c r="C312" s="25" t="s">
        <v>18</v>
      </c>
      <c r="D312" s="25" t="s">
        <v>2092</v>
      </c>
      <c r="E312" s="28" t="s">
        <v>2047</v>
      </c>
      <c r="F312" s="28"/>
      <c r="G312" s="25" t="s">
        <v>2048</v>
      </c>
      <c r="H312" s="25" t="s">
        <v>2053</v>
      </c>
      <c r="I312" s="48">
        <v>0.23400000000000001</v>
      </c>
      <c r="J312" s="18">
        <v>15.8</v>
      </c>
      <c r="K312" s="48">
        <v>0.6</v>
      </c>
      <c r="L312" s="18">
        <v>40.5</v>
      </c>
      <c r="M312" s="18">
        <v>2.04</v>
      </c>
      <c r="N312" s="48">
        <v>-0.78293672000000003</v>
      </c>
      <c r="O312" s="18">
        <v>-52.83</v>
      </c>
      <c r="P312" s="48">
        <v>-5.0000000000000001E-3</v>
      </c>
      <c r="Q312" s="18">
        <v>-0.34</v>
      </c>
      <c r="R312" s="18">
        <v>0</v>
      </c>
      <c r="S312" s="48">
        <v>-8.8137179999999996E-2</v>
      </c>
      <c r="T312" s="18">
        <v>-5.97</v>
      </c>
      <c r="U312" s="18">
        <v>0</v>
      </c>
      <c r="V312" s="48">
        <v>0.15907389999999999</v>
      </c>
      <c r="W312" s="18">
        <v>10.74</v>
      </c>
      <c r="X312" s="18">
        <v>0</v>
      </c>
      <c r="Y312" s="48"/>
      <c r="Z312" s="18"/>
      <c r="AA312" s="18"/>
      <c r="AB312" s="48"/>
      <c r="AC312" s="18"/>
      <c r="AD312" s="18"/>
      <c r="AE312" s="48"/>
      <c r="AF312" s="18"/>
      <c r="AG312" s="18"/>
      <c r="AH312" s="48"/>
      <c r="AI312" s="18"/>
      <c r="AJ312" s="18"/>
      <c r="AK312" s="48"/>
      <c r="AL312" s="18"/>
      <c r="AM312" s="48"/>
      <c r="AN312" s="18"/>
      <c r="AO312" s="18"/>
      <c r="AP312" s="48">
        <v>0.11700000000000001</v>
      </c>
      <c r="AQ312" s="18">
        <v>7.9</v>
      </c>
      <c r="AU312"/>
    </row>
    <row r="313" spans="1:47" ht="15" customHeight="1">
      <c r="A313" s="45" t="s">
        <v>3168</v>
      </c>
      <c r="B313" s="25" t="s">
        <v>3169</v>
      </c>
      <c r="C313" s="25" t="s">
        <v>18</v>
      </c>
      <c r="D313" s="25" t="s">
        <v>174</v>
      </c>
      <c r="E313" s="28" t="s">
        <v>2047</v>
      </c>
      <c r="F313" s="28"/>
      <c r="G313" s="25" t="s">
        <v>2048</v>
      </c>
      <c r="H313" s="25" t="s">
        <v>2053</v>
      </c>
      <c r="I313" s="48">
        <v>13.234999999999999</v>
      </c>
      <c r="J313" s="18">
        <v>206.74</v>
      </c>
      <c r="K313" s="48"/>
      <c r="L313" s="18"/>
      <c r="M313" s="18"/>
      <c r="N313" s="48">
        <v>-0.78739999999999999</v>
      </c>
      <c r="O313" s="18">
        <v>-12.28</v>
      </c>
      <c r="P313" s="48"/>
      <c r="Q313" s="18"/>
      <c r="R313" s="18"/>
      <c r="S313" s="48">
        <v>-1.426503761</v>
      </c>
      <c r="T313" s="18">
        <v>-22.3</v>
      </c>
      <c r="U313" s="18">
        <v>0</v>
      </c>
      <c r="V313" s="48">
        <v>0.72490376099999998</v>
      </c>
      <c r="W313" s="18">
        <v>11.32</v>
      </c>
      <c r="X313" s="18">
        <v>0</v>
      </c>
      <c r="Y313" s="48"/>
      <c r="Z313" s="18"/>
      <c r="AA313" s="18"/>
      <c r="AB313" s="48"/>
      <c r="AC313" s="18"/>
      <c r="AD313" s="18"/>
      <c r="AE313" s="48"/>
      <c r="AF313" s="18"/>
      <c r="AG313" s="18"/>
      <c r="AH313" s="48"/>
      <c r="AI313" s="18"/>
      <c r="AJ313" s="18"/>
      <c r="AK313" s="48"/>
      <c r="AL313" s="18"/>
      <c r="AM313" s="48"/>
      <c r="AN313" s="18"/>
      <c r="AO313" s="18"/>
      <c r="AP313" s="48">
        <v>11.746</v>
      </c>
      <c r="AQ313" s="18">
        <v>183.48</v>
      </c>
      <c r="AU313"/>
    </row>
    <row r="314" spans="1:47" ht="15" hidden="1" customHeight="1">
      <c r="A314" s="45" t="s">
        <v>3170</v>
      </c>
      <c r="B314" s="25" t="s">
        <v>3171</v>
      </c>
      <c r="C314" s="25" t="s">
        <v>18</v>
      </c>
      <c r="D314" s="25" t="s">
        <v>2092</v>
      </c>
      <c r="E314" s="28" t="s">
        <v>2047</v>
      </c>
      <c r="F314" s="28"/>
      <c r="G314" s="25" t="s">
        <v>2048</v>
      </c>
      <c r="H314" s="25" t="s">
        <v>2053</v>
      </c>
      <c r="I314" s="48">
        <v>2.42</v>
      </c>
      <c r="J314" s="18">
        <v>104.97</v>
      </c>
      <c r="K314" s="48">
        <v>4.2</v>
      </c>
      <c r="L314" s="18">
        <v>182.14</v>
      </c>
      <c r="M314" s="18">
        <v>9.1</v>
      </c>
      <c r="N314" s="48">
        <v>-3.47</v>
      </c>
      <c r="O314" s="18">
        <v>-150.49</v>
      </c>
      <c r="P314" s="48"/>
      <c r="Q314" s="18"/>
      <c r="R314" s="18"/>
      <c r="S314" s="48">
        <v>-2.414666666</v>
      </c>
      <c r="T314" s="18">
        <v>-104.73</v>
      </c>
      <c r="U314" s="18">
        <v>0</v>
      </c>
      <c r="V314" s="48">
        <v>0.26466666599999999</v>
      </c>
      <c r="W314" s="18">
        <v>11.48</v>
      </c>
      <c r="X314" s="18">
        <v>0</v>
      </c>
      <c r="Y314" s="48"/>
      <c r="Z314" s="18"/>
      <c r="AA314" s="18"/>
      <c r="AB314" s="48"/>
      <c r="AC314" s="18"/>
      <c r="AD314" s="18"/>
      <c r="AE314" s="48"/>
      <c r="AF314" s="18"/>
      <c r="AG314" s="18"/>
      <c r="AH314" s="48"/>
      <c r="AI314" s="18"/>
      <c r="AJ314" s="18"/>
      <c r="AK314" s="48"/>
      <c r="AL314" s="18"/>
      <c r="AM314" s="48"/>
      <c r="AN314" s="18"/>
      <c r="AO314" s="18"/>
      <c r="AP314" s="48">
        <v>1</v>
      </c>
      <c r="AQ314" s="18">
        <v>43.37</v>
      </c>
      <c r="AU314"/>
    </row>
    <row r="315" spans="1:47" ht="15" customHeight="1">
      <c r="A315" s="45" t="s">
        <v>3172</v>
      </c>
      <c r="B315" s="25" t="s">
        <v>3173</v>
      </c>
      <c r="C315" s="25" t="s">
        <v>18</v>
      </c>
      <c r="D315" s="25" t="s">
        <v>174</v>
      </c>
      <c r="E315" s="28" t="s">
        <v>2047</v>
      </c>
      <c r="F315" s="28"/>
      <c r="G315" s="25" t="s">
        <v>2048</v>
      </c>
      <c r="H315" s="25" t="s">
        <v>2053</v>
      </c>
      <c r="I315" s="48">
        <v>8</v>
      </c>
      <c r="J315" s="18">
        <v>137.6</v>
      </c>
      <c r="K315" s="48">
        <v>20</v>
      </c>
      <c r="L315" s="18">
        <v>344</v>
      </c>
      <c r="M315" s="18">
        <v>17.2</v>
      </c>
      <c r="N315" s="48">
        <v>-11.16</v>
      </c>
      <c r="O315" s="18">
        <v>-191.93</v>
      </c>
      <c r="P315" s="48"/>
      <c r="Q315" s="18"/>
      <c r="R315" s="18"/>
      <c r="S315" s="48">
        <v>-3.1302631500000002</v>
      </c>
      <c r="T315" s="18">
        <v>-53.86</v>
      </c>
      <c r="U315" s="18">
        <v>0</v>
      </c>
      <c r="V315" s="48">
        <v>0.69726315000000005</v>
      </c>
      <c r="W315" s="18">
        <v>11.99</v>
      </c>
      <c r="X315" s="18">
        <v>0</v>
      </c>
      <c r="Y315" s="48"/>
      <c r="Z315" s="18"/>
      <c r="AA315" s="18"/>
      <c r="AB315" s="48"/>
      <c r="AC315" s="18"/>
      <c r="AD315" s="18"/>
      <c r="AE315" s="48"/>
      <c r="AF315" s="18"/>
      <c r="AG315" s="18"/>
      <c r="AH315" s="48"/>
      <c r="AI315" s="18"/>
      <c r="AJ315" s="18"/>
      <c r="AK315" s="48"/>
      <c r="AL315" s="18"/>
      <c r="AM315" s="48"/>
      <c r="AN315" s="18"/>
      <c r="AO315" s="18"/>
      <c r="AP315" s="48">
        <v>14.407</v>
      </c>
      <c r="AQ315" s="18">
        <v>247.8</v>
      </c>
      <c r="AU315"/>
    </row>
    <row r="316" spans="1:47" ht="15" customHeight="1">
      <c r="A316" s="45" t="s">
        <v>3174</v>
      </c>
      <c r="B316" s="25" t="s">
        <v>3175</v>
      </c>
      <c r="C316" s="25" t="s">
        <v>18</v>
      </c>
      <c r="D316" s="25" t="s">
        <v>174</v>
      </c>
      <c r="E316" s="28" t="s">
        <v>2047</v>
      </c>
      <c r="F316" s="28"/>
      <c r="G316" s="25" t="s">
        <v>2048</v>
      </c>
      <c r="H316" s="25" t="s">
        <v>2053</v>
      </c>
      <c r="I316" s="48">
        <v>0</v>
      </c>
      <c r="J316" s="18">
        <v>0</v>
      </c>
      <c r="K316" s="48"/>
      <c r="L316" s="18"/>
      <c r="M316" s="18"/>
      <c r="N316" s="48"/>
      <c r="O316" s="18"/>
      <c r="P316" s="48"/>
      <c r="Q316" s="18"/>
      <c r="R316" s="18"/>
      <c r="S316" s="48"/>
      <c r="T316" s="18"/>
      <c r="U316" s="18"/>
      <c r="V316" s="48">
        <v>1</v>
      </c>
      <c r="W316" s="18">
        <v>12</v>
      </c>
      <c r="X316" s="18">
        <v>0</v>
      </c>
      <c r="Y316" s="48"/>
      <c r="Z316" s="18"/>
      <c r="AA316" s="18"/>
      <c r="AB316" s="48"/>
      <c r="AC316" s="18"/>
      <c r="AD316" s="18"/>
      <c r="AE316" s="48"/>
      <c r="AF316" s="18"/>
      <c r="AG316" s="18"/>
      <c r="AH316" s="48"/>
      <c r="AI316" s="18"/>
      <c r="AJ316" s="18"/>
      <c r="AK316" s="48"/>
      <c r="AL316" s="18"/>
      <c r="AM316" s="48"/>
      <c r="AN316" s="18"/>
      <c r="AO316" s="18"/>
      <c r="AP316" s="48">
        <v>1</v>
      </c>
      <c r="AQ316" s="18">
        <v>12</v>
      </c>
      <c r="AU316"/>
    </row>
    <row r="317" spans="1:47" ht="15" customHeight="1">
      <c r="A317" s="45" t="s">
        <v>3176</v>
      </c>
      <c r="B317" s="25" t="s">
        <v>3177</v>
      </c>
      <c r="C317" s="25" t="s">
        <v>18</v>
      </c>
      <c r="D317" s="25" t="s">
        <v>174</v>
      </c>
      <c r="E317" s="28" t="s">
        <v>2047</v>
      </c>
      <c r="F317" s="28"/>
      <c r="G317" s="25" t="s">
        <v>2048</v>
      </c>
      <c r="H317" s="25" t="s">
        <v>2053</v>
      </c>
      <c r="I317" s="48">
        <v>0.6</v>
      </c>
      <c r="J317" s="18">
        <v>6.6</v>
      </c>
      <c r="K317" s="48">
        <v>1</v>
      </c>
      <c r="L317" s="18">
        <v>11</v>
      </c>
      <c r="M317" s="18">
        <v>0.55000000000000004</v>
      </c>
      <c r="N317" s="48">
        <v>-1.224</v>
      </c>
      <c r="O317" s="18">
        <v>-13.46</v>
      </c>
      <c r="P317" s="48">
        <v>-0.20399999999999999</v>
      </c>
      <c r="Q317" s="18">
        <v>-2.2400000000000002</v>
      </c>
      <c r="R317" s="18">
        <v>0</v>
      </c>
      <c r="S317" s="48">
        <v>-0.16800000000000001</v>
      </c>
      <c r="T317" s="18">
        <v>-1.86</v>
      </c>
      <c r="U317" s="18">
        <v>0</v>
      </c>
      <c r="V317" s="48">
        <v>1.0960000000000001</v>
      </c>
      <c r="W317" s="18">
        <v>12.06</v>
      </c>
      <c r="X317" s="18">
        <v>0</v>
      </c>
      <c r="Y317" s="48"/>
      <c r="Z317" s="18"/>
      <c r="AA317" s="18"/>
      <c r="AB317" s="48"/>
      <c r="AC317" s="18"/>
      <c r="AD317" s="18"/>
      <c r="AE317" s="48"/>
      <c r="AF317" s="18"/>
      <c r="AG317" s="18"/>
      <c r="AH317" s="48"/>
      <c r="AI317" s="18"/>
      <c r="AJ317" s="18"/>
      <c r="AK317" s="48"/>
      <c r="AL317" s="18"/>
      <c r="AM317" s="48"/>
      <c r="AN317" s="18"/>
      <c r="AO317" s="18"/>
      <c r="AP317" s="48">
        <v>1.1000000000000001</v>
      </c>
      <c r="AQ317" s="18">
        <v>12.1</v>
      </c>
      <c r="AU317"/>
    </row>
    <row r="318" spans="1:47" ht="15" customHeight="1">
      <c r="A318" s="45" t="s">
        <v>3178</v>
      </c>
      <c r="B318" s="25" t="s">
        <v>3179</v>
      </c>
      <c r="C318" s="25" t="s">
        <v>18</v>
      </c>
      <c r="D318" s="25" t="s">
        <v>174</v>
      </c>
      <c r="E318" s="28" t="s">
        <v>2047</v>
      </c>
      <c r="F318" s="28"/>
      <c r="G318" s="25" t="s">
        <v>2048</v>
      </c>
      <c r="H318" s="25" t="s">
        <v>2053</v>
      </c>
      <c r="I318" s="48">
        <v>0.66800000000000004</v>
      </c>
      <c r="J318" s="18">
        <v>10.68</v>
      </c>
      <c r="K318" s="48"/>
      <c r="L318" s="18"/>
      <c r="M318" s="18"/>
      <c r="N318" s="48">
        <v>-0.45539938000000002</v>
      </c>
      <c r="O318" s="18">
        <v>-7.28</v>
      </c>
      <c r="P318" s="48">
        <v>-7.1999999999999995E-2</v>
      </c>
      <c r="Q318" s="18">
        <v>-1.1499999999999999</v>
      </c>
      <c r="R318" s="18">
        <v>0</v>
      </c>
      <c r="S318" s="48">
        <v>-0.19579671400000001</v>
      </c>
      <c r="T318" s="18">
        <v>-3.13</v>
      </c>
      <c r="U318" s="18">
        <v>0</v>
      </c>
      <c r="V318" s="48">
        <v>0.772196094</v>
      </c>
      <c r="W318" s="18">
        <v>12.34</v>
      </c>
      <c r="X318" s="18">
        <v>0</v>
      </c>
      <c r="Y318" s="48"/>
      <c r="Z318" s="18"/>
      <c r="AA318" s="18"/>
      <c r="AB318" s="48"/>
      <c r="AC318" s="18"/>
      <c r="AD318" s="18"/>
      <c r="AE318" s="48"/>
      <c r="AF318" s="18"/>
      <c r="AG318" s="18"/>
      <c r="AH318" s="48"/>
      <c r="AI318" s="18"/>
      <c r="AJ318" s="18"/>
      <c r="AK318" s="48"/>
      <c r="AL318" s="18"/>
      <c r="AM318" s="48"/>
      <c r="AN318" s="18"/>
      <c r="AO318" s="18"/>
      <c r="AP318" s="48">
        <v>0.71699999999999997</v>
      </c>
      <c r="AQ318" s="18">
        <v>11.46</v>
      </c>
      <c r="AU318"/>
    </row>
    <row r="319" spans="1:47" ht="15" hidden="1" customHeight="1">
      <c r="A319" s="45" t="s">
        <v>3180</v>
      </c>
      <c r="B319" s="25" t="s">
        <v>3181</v>
      </c>
      <c r="C319" s="25" t="s">
        <v>18</v>
      </c>
      <c r="D319" s="25" t="s">
        <v>2656</v>
      </c>
      <c r="E319" s="28" t="s">
        <v>2047</v>
      </c>
      <c r="F319" s="28"/>
      <c r="G319" s="25" t="s">
        <v>2048</v>
      </c>
      <c r="H319" s="25" t="s">
        <v>2053</v>
      </c>
      <c r="I319" s="48">
        <v>0.5</v>
      </c>
      <c r="J319" s="18">
        <v>71.760000000000005</v>
      </c>
      <c r="K319" s="48">
        <v>2.2999999999999998</v>
      </c>
      <c r="L319" s="18">
        <v>364.14</v>
      </c>
      <c r="M319" s="18">
        <v>18.2</v>
      </c>
      <c r="N319" s="48">
        <v>-1.0962000000000001</v>
      </c>
      <c r="O319" s="18">
        <v>-168.92</v>
      </c>
      <c r="P319" s="48">
        <v>-0.189</v>
      </c>
      <c r="Q319" s="18">
        <v>-29.62</v>
      </c>
      <c r="R319" s="18">
        <v>0</v>
      </c>
      <c r="S319" s="48"/>
      <c r="T319" s="18"/>
      <c r="U319" s="18"/>
      <c r="V319" s="48">
        <v>8.5199999999999998E-2</v>
      </c>
      <c r="W319" s="18">
        <v>13.35</v>
      </c>
      <c r="X319" s="18">
        <v>0</v>
      </c>
      <c r="Y319" s="48"/>
      <c r="Z319" s="18"/>
      <c r="AA319" s="18"/>
      <c r="AB319" s="48"/>
      <c r="AC319" s="18"/>
      <c r="AD319" s="18"/>
      <c r="AE319" s="48"/>
      <c r="AF319" s="18"/>
      <c r="AG319" s="18"/>
      <c r="AH319" s="48"/>
      <c r="AI319" s="18"/>
      <c r="AJ319" s="18"/>
      <c r="AK319" s="48"/>
      <c r="AL319" s="18"/>
      <c r="AM319" s="48"/>
      <c r="AN319" s="18"/>
      <c r="AO319" s="18"/>
      <c r="AP319" s="48">
        <v>1.6</v>
      </c>
      <c r="AQ319" s="18">
        <v>250.71</v>
      </c>
      <c r="AU319"/>
    </row>
    <row r="320" spans="1:47" ht="15" customHeight="1">
      <c r="A320" s="45" t="s">
        <v>3182</v>
      </c>
      <c r="B320" s="25" t="s">
        <v>3183</v>
      </c>
      <c r="C320" s="25" t="s">
        <v>18</v>
      </c>
      <c r="D320" s="25" t="s">
        <v>174</v>
      </c>
      <c r="E320" s="28" t="s">
        <v>2047</v>
      </c>
      <c r="F320" s="28"/>
      <c r="G320" s="25" t="s">
        <v>2048</v>
      </c>
      <c r="H320" s="25" t="s">
        <v>2053</v>
      </c>
      <c r="I320" s="48">
        <v>0.31</v>
      </c>
      <c r="J320" s="18">
        <v>13.83</v>
      </c>
      <c r="K320" s="48"/>
      <c r="L320" s="18"/>
      <c r="M320" s="18"/>
      <c r="N320" s="48">
        <v>-0.18375</v>
      </c>
      <c r="O320" s="18">
        <v>-8.1999999999999993</v>
      </c>
      <c r="P320" s="48"/>
      <c r="Q320" s="18"/>
      <c r="R320" s="18"/>
      <c r="S320" s="48">
        <v>-0.105</v>
      </c>
      <c r="T320" s="18">
        <v>-4.68</v>
      </c>
      <c r="U320" s="18">
        <v>0</v>
      </c>
      <c r="V320" s="48">
        <v>0.30375000000000002</v>
      </c>
      <c r="W320" s="18">
        <v>13.55</v>
      </c>
      <c r="X320" s="18">
        <v>0</v>
      </c>
      <c r="Y320" s="48"/>
      <c r="Z320" s="18"/>
      <c r="AA320" s="18"/>
      <c r="AB320" s="48"/>
      <c r="AC320" s="18"/>
      <c r="AD320" s="18"/>
      <c r="AE320" s="48"/>
      <c r="AF320" s="18"/>
      <c r="AG320" s="18"/>
      <c r="AH320" s="48"/>
      <c r="AI320" s="18"/>
      <c r="AJ320" s="18"/>
      <c r="AK320" s="48"/>
      <c r="AL320" s="18"/>
      <c r="AM320" s="48"/>
      <c r="AN320" s="18"/>
      <c r="AO320" s="18"/>
      <c r="AP320" s="48">
        <v>0.32500000000000001</v>
      </c>
      <c r="AQ320" s="18">
        <v>14.5</v>
      </c>
      <c r="AU320"/>
    </row>
    <row r="321" spans="1:47" ht="15" customHeight="1">
      <c r="A321" s="45" t="s">
        <v>3184</v>
      </c>
      <c r="B321" s="25" t="s">
        <v>3185</v>
      </c>
      <c r="C321" s="25" t="s">
        <v>18</v>
      </c>
      <c r="D321" s="25" t="s">
        <v>174</v>
      </c>
      <c r="E321" s="28" t="s">
        <v>2047</v>
      </c>
      <c r="F321" s="28"/>
      <c r="G321" s="25" t="s">
        <v>2048</v>
      </c>
      <c r="H321" s="25" t="s">
        <v>2053</v>
      </c>
      <c r="I321" s="48">
        <v>0.13500000000000001</v>
      </c>
      <c r="J321" s="18">
        <v>3.51</v>
      </c>
      <c r="K321" s="48">
        <v>0.5</v>
      </c>
      <c r="L321" s="18">
        <v>13</v>
      </c>
      <c r="M321" s="18">
        <v>0.65</v>
      </c>
      <c r="N321" s="48">
        <v>-3.6839999999999998E-2</v>
      </c>
      <c r="O321" s="18">
        <v>-0.97</v>
      </c>
      <c r="P321" s="48"/>
      <c r="Q321" s="18"/>
      <c r="R321" s="18"/>
      <c r="S321" s="48">
        <v>-2.1999999999999999E-2</v>
      </c>
      <c r="T321" s="18">
        <v>-0.56000000000000005</v>
      </c>
      <c r="U321" s="18">
        <v>0</v>
      </c>
      <c r="V321" s="48">
        <v>0.52983999999999998</v>
      </c>
      <c r="W321" s="18">
        <v>13.77</v>
      </c>
      <c r="X321" s="18">
        <v>0</v>
      </c>
      <c r="Y321" s="48"/>
      <c r="Z321" s="18"/>
      <c r="AA321" s="18"/>
      <c r="AB321" s="48"/>
      <c r="AC321" s="18"/>
      <c r="AD321" s="18"/>
      <c r="AE321" s="48"/>
      <c r="AF321" s="18"/>
      <c r="AG321" s="18"/>
      <c r="AH321" s="48"/>
      <c r="AI321" s="18"/>
      <c r="AJ321" s="18"/>
      <c r="AK321" s="48"/>
      <c r="AL321" s="18"/>
      <c r="AM321" s="48"/>
      <c r="AN321" s="18"/>
      <c r="AO321" s="18"/>
      <c r="AP321" s="48">
        <v>1.1060000000000001</v>
      </c>
      <c r="AQ321" s="18">
        <v>28.75</v>
      </c>
      <c r="AU321"/>
    </row>
    <row r="322" spans="1:47" ht="15" customHeight="1">
      <c r="A322" s="45" t="s">
        <v>3186</v>
      </c>
      <c r="B322" s="25" t="s">
        <v>3187</v>
      </c>
      <c r="C322" s="25" t="s">
        <v>18</v>
      </c>
      <c r="D322" s="25" t="s">
        <v>174</v>
      </c>
      <c r="E322" s="28" t="s">
        <v>2047</v>
      </c>
      <c r="F322" s="28"/>
      <c r="G322" s="25" t="s">
        <v>2048</v>
      </c>
      <c r="H322" s="25" t="s">
        <v>2053</v>
      </c>
      <c r="I322" s="48">
        <v>4.2999999999999997E-2</v>
      </c>
      <c r="J322" s="18">
        <v>2.04</v>
      </c>
      <c r="K322" s="48"/>
      <c r="L322" s="18"/>
      <c r="M322" s="18"/>
      <c r="N322" s="48">
        <v>-0.124999995</v>
      </c>
      <c r="O322" s="18">
        <v>-5.95</v>
      </c>
      <c r="P322" s="48"/>
      <c r="Q322" s="18"/>
      <c r="R322" s="18"/>
      <c r="S322" s="48">
        <v>-4.1666664999999999E-2</v>
      </c>
      <c r="T322" s="18">
        <v>-1.97</v>
      </c>
      <c r="U322" s="18">
        <v>0</v>
      </c>
      <c r="V322" s="48">
        <v>0.29666666000000003</v>
      </c>
      <c r="W322" s="18">
        <v>14.1</v>
      </c>
      <c r="X322" s="18">
        <v>0</v>
      </c>
      <c r="Y322" s="48"/>
      <c r="Z322" s="18"/>
      <c r="AA322" s="18"/>
      <c r="AB322" s="48"/>
      <c r="AC322" s="18"/>
      <c r="AD322" s="18"/>
      <c r="AE322" s="48"/>
      <c r="AF322" s="18"/>
      <c r="AG322" s="18"/>
      <c r="AH322" s="48"/>
      <c r="AI322" s="18"/>
      <c r="AJ322" s="18"/>
      <c r="AK322" s="48"/>
      <c r="AL322" s="18"/>
      <c r="AM322" s="48"/>
      <c r="AN322" s="18"/>
      <c r="AO322" s="18"/>
      <c r="AP322" s="48">
        <v>0.17299999999999999</v>
      </c>
      <c r="AQ322" s="18">
        <v>8.2200000000000006</v>
      </c>
      <c r="AU322"/>
    </row>
    <row r="323" spans="1:47" ht="15" customHeight="1">
      <c r="A323" s="45" t="s">
        <v>3188</v>
      </c>
      <c r="B323" s="25" t="s">
        <v>3189</v>
      </c>
      <c r="C323" s="25" t="s">
        <v>18</v>
      </c>
      <c r="D323" s="25" t="s">
        <v>174</v>
      </c>
      <c r="E323" s="28" t="s">
        <v>2047</v>
      </c>
      <c r="F323" s="28"/>
      <c r="G323" s="25" t="s">
        <v>2048</v>
      </c>
      <c r="H323" s="25" t="s">
        <v>2053</v>
      </c>
      <c r="I323" s="48">
        <v>0.9</v>
      </c>
      <c r="J323" s="18">
        <v>15.3</v>
      </c>
      <c r="K323" s="48"/>
      <c r="L323" s="18"/>
      <c r="M323" s="18"/>
      <c r="N323" s="48"/>
      <c r="O323" s="18"/>
      <c r="P323" s="48"/>
      <c r="Q323" s="18"/>
      <c r="R323" s="18"/>
      <c r="S323" s="48">
        <v>-0.99423076899999996</v>
      </c>
      <c r="T323" s="18">
        <v>-16.899999999999999</v>
      </c>
      <c r="U323" s="18">
        <v>0</v>
      </c>
      <c r="V323" s="48">
        <v>0.84423076900000005</v>
      </c>
      <c r="W323" s="18">
        <v>14.35</v>
      </c>
      <c r="X323" s="18">
        <v>0</v>
      </c>
      <c r="Y323" s="48"/>
      <c r="Z323" s="18"/>
      <c r="AA323" s="18"/>
      <c r="AB323" s="48"/>
      <c r="AC323" s="18"/>
      <c r="AD323" s="18"/>
      <c r="AE323" s="48"/>
      <c r="AF323" s="18"/>
      <c r="AG323" s="18"/>
      <c r="AH323" s="48"/>
      <c r="AI323" s="18"/>
      <c r="AJ323" s="18"/>
      <c r="AK323" s="48"/>
      <c r="AL323" s="18"/>
      <c r="AM323" s="48"/>
      <c r="AN323" s="18"/>
      <c r="AO323" s="18"/>
      <c r="AP323" s="48">
        <v>0.75</v>
      </c>
      <c r="AQ323" s="18">
        <v>12.75</v>
      </c>
      <c r="AU323"/>
    </row>
    <row r="324" spans="1:47" ht="15" customHeight="1">
      <c r="A324" s="45" t="s">
        <v>3190</v>
      </c>
      <c r="B324" s="25" t="s">
        <v>3191</v>
      </c>
      <c r="C324" s="25" t="s">
        <v>18</v>
      </c>
      <c r="D324" s="25" t="s">
        <v>174</v>
      </c>
      <c r="E324" s="28" t="s">
        <v>2047</v>
      </c>
      <c r="F324" s="28"/>
      <c r="G324" s="25" t="s">
        <v>2048</v>
      </c>
      <c r="H324" s="25" t="s">
        <v>2053</v>
      </c>
      <c r="I324" s="48">
        <v>0.88800000000000001</v>
      </c>
      <c r="J324" s="18">
        <v>21.29</v>
      </c>
      <c r="K324" s="48">
        <v>1</v>
      </c>
      <c r="L324" s="18">
        <v>23.2</v>
      </c>
      <c r="M324" s="18">
        <v>1.1599999999999999</v>
      </c>
      <c r="N324" s="48">
        <v>-0.4</v>
      </c>
      <c r="O324" s="18">
        <v>-9.59</v>
      </c>
      <c r="P324" s="48"/>
      <c r="Q324" s="18"/>
      <c r="R324" s="18"/>
      <c r="S324" s="48">
        <v>-0.115</v>
      </c>
      <c r="T324" s="18">
        <v>-2.76</v>
      </c>
      <c r="U324" s="18">
        <v>0</v>
      </c>
      <c r="V324" s="48">
        <v>0.627</v>
      </c>
      <c r="W324" s="18">
        <v>14.68</v>
      </c>
      <c r="X324" s="18">
        <v>0</v>
      </c>
      <c r="Y324" s="48"/>
      <c r="Z324" s="18"/>
      <c r="AA324" s="18"/>
      <c r="AB324" s="48"/>
      <c r="AC324" s="18"/>
      <c r="AD324" s="18"/>
      <c r="AE324" s="48"/>
      <c r="AF324" s="18"/>
      <c r="AG324" s="18"/>
      <c r="AH324" s="48"/>
      <c r="AI324" s="18"/>
      <c r="AJ324" s="18"/>
      <c r="AK324" s="48"/>
      <c r="AL324" s="18"/>
      <c r="AM324" s="48"/>
      <c r="AN324" s="18"/>
      <c r="AO324" s="18"/>
      <c r="AP324" s="48">
        <v>2</v>
      </c>
      <c r="AQ324" s="18">
        <v>46.82</v>
      </c>
      <c r="AU324"/>
    </row>
    <row r="325" spans="1:47" ht="15" customHeight="1">
      <c r="A325" s="45" t="s">
        <v>3192</v>
      </c>
      <c r="B325" s="25" t="s">
        <v>3193</v>
      </c>
      <c r="C325" s="25" t="s">
        <v>18</v>
      </c>
      <c r="D325" s="25" t="s">
        <v>174</v>
      </c>
      <c r="E325" s="28" t="s">
        <v>2047</v>
      </c>
      <c r="F325" s="28"/>
      <c r="G325" s="25" t="s">
        <v>2048</v>
      </c>
      <c r="H325" s="25" t="s">
        <v>2053</v>
      </c>
      <c r="I325" s="48">
        <v>3.92</v>
      </c>
      <c r="J325" s="18">
        <v>137.19999999999999</v>
      </c>
      <c r="K325" s="48">
        <v>2</v>
      </c>
      <c r="L325" s="18">
        <v>70</v>
      </c>
      <c r="M325" s="18">
        <v>3.5</v>
      </c>
      <c r="N325" s="48">
        <v>-2.023918627</v>
      </c>
      <c r="O325" s="18">
        <v>-70.81</v>
      </c>
      <c r="P325" s="48">
        <v>-0.01</v>
      </c>
      <c r="Q325" s="18">
        <v>-0.35</v>
      </c>
      <c r="R325" s="18">
        <v>0</v>
      </c>
      <c r="S325" s="48">
        <v>-1.0301564379999999</v>
      </c>
      <c r="T325" s="18">
        <v>-36.08</v>
      </c>
      <c r="U325" s="18">
        <v>0</v>
      </c>
      <c r="V325" s="48">
        <v>0.44307506499999999</v>
      </c>
      <c r="W325" s="18">
        <v>15.5</v>
      </c>
      <c r="X325" s="18">
        <v>0</v>
      </c>
      <c r="Y325" s="48"/>
      <c r="Z325" s="18"/>
      <c r="AA325" s="18"/>
      <c r="AB325" s="48"/>
      <c r="AC325" s="18"/>
      <c r="AD325" s="18"/>
      <c r="AE325" s="48"/>
      <c r="AF325" s="18"/>
      <c r="AG325" s="18"/>
      <c r="AH325" s="48"/>
      <c r="AI325" s="18"/>
      <c r="AJ325" s="18"/>
      <c r="AK325" s="48"/>
      <c r="AL325" s="18"/>
      <c r="AM325" s="48"/>
      <c r="AN325" s="18"/>
      <c r="AO325" s="18"/>
      <c r="AP325" s="48">
        <v>3.2989999999999999</v>
      </c>
      <c r="AQ325" s="18">
        <v>115.46</v>
      </c>
      <c r="AU325"/>
    </row>
    <row r="326" spans="1:47" ht="15" customHeight="1">
      <c r="A326" s="45" t="s">
        <v>3194</v>
      </c>
      <c r="B326" s="25" t="s">
        <v>3195</v>
      </c>
      <c r="C326" s="25" t="s">
        <v>18</v>
      </c>
      <c r="D326" s="25" t="s">
        <v>174</v>
      </c>
      <c r="E326" s="28" t="s">
        <v>2047</v>
      </c>
      <c r="F326" s="28"/>
      <c r="G326" s="25" t="s">
        <v>2048</v>
      </c>
      <c r="H326" s="25" t="s">
        <v>2053</v>
      </c>
      <c r="I326" s="48">
        <v>2.57</v>
      </c>
      <c r="J326" s="18">
        <v>94.12</v>
      </c>
      <c r="K326" s="48"/>
      <c r="L326" s="18"/>
      <c r="M326" s="18"/>
      <c r="N326" s="48"/>
      <c r="O326" s="18"/>
      <c r="P326" s="48"/>
      <c r="Q326" s="18"/>
      <c r="R326" s="18"/>
      <c r="S326" s="48"/>
      <c r="T326" s="18"/>
      <c r="U326" s="18"/>
      <c r="V326" s="48">
        <v>0.43</v>
      </c>
      <c r="W326" s="18">
        <v>15.74</v>
      </c>
      <c r="X326" s="18">
        <v>0</v>
      </c>
      <c r="Y326" s="48"/>
      <c r="Z326" s="18"/>
      <c r="AA326" s="18"/>
      <c r="AB326" s="48"/>
      <c r="AC326" s="18"/>
      <c r="AD326" s="18"/>
      <c r="AE326" s="48"/>
      <c r="AF326" s="18"/>
      <c r="AG326" s="18"/>
      <c r="AH326" s="48"/>
      <c r="AI326" s="18"/>
      <c r="AJ326" s="18"/>
      <c r="AK326" s="48"/>
      <c r="AL326" s="18"/>
      <c r="AM326" s="48"/>
      <c r="AN326" s="18"/>
      <c r="AO326" s="18"/>
      <c r="AP326" s="48">
        <v>3</v>
      </c>
      <c r="AQ326" s="18">
        <v>109.86</v>
      </c>
      <c r="AU326"/>
    </row>
    <row r="327" spans="1:47" ht="15" customHeight="1">
      <c r="A327" s="45" t="s">
        <v>3196</v>
      </c>
      <c r="B327" s="25" t="s">
        <v>3197</v>
      </c>
      <c r="C327" s="25" t="s">
        <v>18</v>
      </c>
      <c r="D327" s="25" t="s">
        <v>174</v>
      </c>
      <c r="E327" s="28" t="s">
        <v>2047</v>
      </c>
      <c r="F327" s="28"/>
      <c r="G327" s="25" t="s">
        <v>2048</v>
      </c>
      <c r="H327" s="25" t="s">
        <v>2053</v>
      </c>
      <c r="I327" s="48">
        <v>2.8</v>
      </c>
      <c r="J327" s="18">
        <v>88.27</v>
      </c>
      <c r="K327" s="48"/>
      <c r="L327" s="18"/>
      <c r="M327" s="18"/>
      <c r="N327" s="48"/>
      <c r="O327" s="18"/>
      <c r="P327" s="48"/>
      <c r="Q327" s="18"/>
      <c r="R327" s="18"/>
      <c r="S327" s="48">
        <v>-1.0769231000000001E-2</v>
      </c>
      <c r="T327" s="18">
        <v>-0.34</v>
      </c>
      <c r="U327" s="18">
        <v>0</v>
      </c>
      <c r="V327" s="48">
        <v>0.51076923100000005</v>
      </c>
      <c r="W327" s="18">
        <v>16.100000000000001</v>
      </c>
      <c r="X327" s="18">
        <v>0</v>
      </c>
      <c r="Y327" s="48"/>
      <c r="Z327" s="18"/>
      <c r="AA327" s="18"/>
      <c r="AB327" s="48"/>
      <c r="AC327" s="18"/>
      <c r="AD327" s="18"/>
      <c r="AE327" s="48"/>
      <c r="AF327" s="18"/>
      <c r="AG327" s="18"/>
      <c r="AH327" s="48"/>
      <c r="AI327" s="18"/>
      <c r="AJ327" s="18"/>
      <c r="AK327" s="48"/>
      <c r="AL327" s="18"/>
      <c r="AM327" s="48"/>
      <c r="AN327" s="18"/>
      <c r="AO327" s="18"/>
      <c r="AP327" s="48">
        <v>3.3</v>
      </c>
      <c r="AQ327" s="18">
        <v>104.03</v>
      </c>
      <c r="AU327"/>
    </row>
    <row r="328" spans="1:47" ht="15" hidden="1" customHeight="1">
      <c r="A328" s="45" t="s">
        <v>3198</v>
      </c>
      <c r="B328" s="25" t="s">
        <v>3199</v>
      </c>
      <c r="C328" s="25" t="s">
        <v>18</v>
      </c>
      <c r="D328" s="25" t="s">
        <v>2034</v>
      </c>
      <c r="E328" s="28" t="s">
        <v>2047</v>
      </c>
      <c r="F328" s="28"/>
      <c r="G328" s="25" t="s">
        <v>2048</v>
      </c>
      <c r="H328" s="25" t="s">
        <v>2053</v>
      </c>
      <c r="I328" s="48">
        <v>0</v>
      </c>
      <c r="J328" s="18">
        <v>0</v>
      </c>
      <c r="K328" s="48"/>
      <c r="L328" s="18"/>
      <c r="M328" s="18"/>
      <c r="N328" s="48">
        <v>-0.73499999999999999</v>
      </c>
      <c r="O328" s="18">
        <v>-16.27</v>
      </c>
      <c r="P328" s="48"/>
      <c r="Q328" s="18"/>
      <c r="R328" s="18"/>
      <c r="S328" s="48"/>
      <c r="T328" s="18"/>
      <c r="U328" s="18"/>
      <c r="V328" s="48">
        <v>0.73499999999999999</v>
      </c>
      <c r="W328" s="18">
        <v>16.27</v>
      </c>
      <c r="X328" s="18">
        <v>0</v>
      </c>
      <c r="Y328" s="48"/>
      <c r="Z328" s="18"/>
      <c r="AA328" s="18"/>
      <c r="AB328" s="48"/>
      <c r="AC328" s="18"/>
      <c r="AD328" s="18"/>
      <c r="AE328" s="48"/>
      <c r="AF328" s="18"/>
      <c r="AG328" s="18"/>
      <c r="AH328" s="48"/>
      <c r="AI328" s="18"/>
      <c r="AJ328" s="18"/>
      <c r="AK328" s="48"/>
      <c r="AL328" s="18"/>
      <c r="AM328" s="48"/>
      <c r="AN328" s="18"/>
      <c r="AO328" s="18"/>
      <c r="AP328" s="48">
        <v>0</v>
      </c>
      <c r="AQ328" s="18">
        <v>0</v>
      </c>
      <c r="AU328"/>
    </row>
    <row r="329" spans="1:47" ht="15" customHeight="1">
      <c r="A329" s="45" t="s">
        <v>3200</v>
      </c>
      <c r="B329" s="25" t="s">
        <v>3201</v>
      </c>
      <c r="C329" s="25" t="s">
        <v>18</v>
      </c>
      <c r="D329" s="25" t="s">
        <v>174</v>
      </c>
      <c r="E329" s="28" t="s">
        <v>2047</v>
      </c>
      <c r="F329" s="28"/>
      <c r="G329" s="25" t="s">
        <v>2048</v>
      </c>
      <c r="H329" s="25" t="s">
        <v>2053</v>
      </c>
      <c r="I329" s="48">
        <v>2</v>
      </c>
      <c r="J329" s="18">
        <v>48.02</v>
      </c>
      <c r="K329" s="48"/>
      <c r="L329" s="18"/>
      <c r="M329" s="18"/>
      <c r="N329" s="48"/>
      <c r="O329" s="18"/>
      <c r="P329" s="48"/>
      <c r="Q329" s="18"/>
      <c r="R329" s="18"/>
      <c r="S329" s="48"/>
      <c r="T329" s="18"/>
      <c r="U329" s="18"/>
      <c r="V329" s="48">
        <v>0.7</v>
      </c>
      <c r="W329" s="18">
        <v>16.8</v>
      </c>
      <c r="X329" s="18">
        <v>0</v>
      </c>
      <c r="Y329" s="48"/>
      <c r="Z329" s="18"/>
      <c r="AA329" s="18"/>
      <c r="AB329" s="48"/>
      <c r="AC329" s="18"/>
      <c r="AD329" s="18"/>
      <c r="AE329" s="48"/>
      <c r="AF329" s="18"/>
      <c r="AG329" s="18"/>
      <c r="AH329" s="48"/>
      <c r="AI329" s="18"/>
      <c r="AJ329" s="18"/>
      <c r="AK329" s="48"/>
      <c r="AL329" s="18"/>
      <c r="AM329" s="48"/>
      <c r="AN329" s="18"/>
      <c r="AO329" s="18"/>
      <c r="AP329" s="48">
        <v>2.7</v>
      </c>
      <c r="AQ329" s="18">
        <v>64.819999999999993</v>
      </c>
      <c r="AU329"/>
    </row>
    <row r="330" spans="1:47" ht="15" hidden="1" customHeight="1">
      <c r="A330" s="45" t="s">
        <v>3202</v>
      </c>
      <c r="B330" s="25" t="s">
        <v>3203</v>
      </c>
      <c r="C330" s="25" t="s">
        <v>18</v>
      </c>
      <c r="D330" s="25" t="s">
        <v>2047</v>
      </c>
      <c r="E330" s="28" t="s">
        <v>2048</v>
      </c>
      <c r="F330" s="28"/>
      <c r="G330" s="25"/>
      <c r="H330" s="25" t="s">
        <v>2053</v>
      </c>
      <c r="I330" s="48">
        <v>0</v>
      </c>
      <c r="J330" s="18">
        <v>0</v>
      </c>
      <c r="K330" s="48">
        <v>0.8</v>
      </c>
      <c r="L330" s="18">
        <v>40.67</v>
      </c>
      <c r="M330" s="18">
        <v>2.0299999999999998</v>
      </c>
      <c r="N330" s="48">
        <v>-0.35</v>
      </c>
      <c r="O330" s="18">
        <v>-17.79</v>
      </c>
      <c r="P330" s="48"/>
      <c r="Q330" s="18"/>
      <c r="R330" s="18"/>
      <c r="S330" s="48"/>
      <c r="T330" s="18"/>
      <c r="U330" s="18"/>
      <c r="V330" s="48">
        <v>0.34</v>
      </c>
      <c r="W330" s="18">
        <v>17.28</v>
      </c>
      <c r="X330" s="18">
        <v>0</v>
      </c>
      <c r="Y330" s="48"/>
      <c r="Z330" s="18"/>
      <c r="AA330" s="18"/>
      <c r="AB330" s="48"/>
      <c r="AC330" s="18"/>
      <c r="AD330" s="18"/>
      <c r="AE330" s="48"/>
      <c r="AF330" s="18"/>
      <c r="AG330" s="18"/>
      <c r="AH330" s="48"/>
      <c r="AI330" s="18"/>
      <c r="AJ330" s="18"/>
      <c r="AK330" s="48"/>
      <c r="AL330" s="18"/>
      <c r="AM330" s="48"/>
      <c r="AN330" s="18"/>
      <c r="AO330" s="18"/>
      <c r="AP330" s="48">
        <v>0.79</v>
      </c>
      <c r="AQ330" s="18">
        <v>40.159999999999997</v>
      </c>
      <c r="AU330"/>
    </row>
    <row r="331" spans="1:47" ht="15" customHeight="1">
      <c r="A331" s="45" t="s">
        <v>3204</v>
      </c>
      <c r="B331" s="25" t="s">
        <v>3205</v>
      </c>
      <c r="C331" s="25" t="s">
        <v>18</v>
      </c>
      <c r="D331" s="25" t="s">
        <v>174</v>
      </c>
      <c r="E331" s="28" t="s">
        <v>2047</v>
      </c>
      <c r="F331" s="28"/>
      <c r="G331" s="25" t="s">
        <v>2048</v>
      </c>
      <c r="H331" s="25" t="s">
        <v>2033</v>
      </c>
      <c r="I331" s="48">
        <v>0.5</v>
      </c>
      <c r="J331" s="18">
        <v>12.5</v>
      </c>
      <c r="K331" s="48">
        <v>7</v>
      </c>
      <c r="L331" s="18">
        <v>175</v>
      </c>
      <c r="M331" s="18">
        <v>8.75</v>
      </c>
      <c r="N331" s="48">
        <v>-1.531215736</v>
      </c>
      <c r="O331" s="18">
        <v>-38.29</v>
      </c>
      <c r="P331" s="48">
        <v>-0.06</v>
      </c>
      <c r="Q331" s="18">
        <v>-1.5</v>
      </c>
      <c r="R331" s="18">
        <v>0</v>
      </c>
      <c r="S331" s="48">
        <v>-0.19473612000000001</v>
      </c>
      <c r="T331" s="18">
        <v>-4.8600000000000003</v>
      </c>
      <c r="U331" s="18">
        <v>0</v>
      </c>
      <c r="V331" s="48">
        <v>0.719951856</v>
      </c>
      <c r="W331" s="18">
        <v>18</v>
      </c>
      <c r="X331" s="18">
        <v>0</v>
      </c>
      <c r="Y331" s="48"/>
      <c r="Z331" s="18"/>
      <c r="AA331" s="18"/>
      <c r="AB331" s="48"/>
      <c r="AC331" s="18"/>
      <c r="AD331" s="18"/>
      <c r="AE331" s="48"/>
      <c r="AF331" s="18"/>
      <c r="AG331" s="18"/>
      <c r="AH331" s="48"/>
      <c r="AI331" s="18"/>
      <c r="AJ331" s="18"/>
      <c r="AK331" s="48"/>
      <c r="AL331" s="18"/>
      <c r="AM331" s="48"/>
      <c r="AN331" s="18"/>
      <c r="AO331" s="18"/>
      <c r="AP331" s="48">
        <v>6.4340000000000002</v>
      </c>
      <c r="AQ331" s="18">
        <v>160.85</v>
      </c>
      <c r="AU331"/>
    </row>
    <row r="332" spans="1:47" ht="15" customHeight="1">
      <c r="A332" s="45" t="s">
        <v>3206</v>
      </c>
      <c r="B332" s="25" t="s">
        <v>3207</v>
      </c>
      <c r="C332" s="25" t="s">
        <v>18</v>
      </c>
      <c r="D332" s="25" t="s">
        <v>174</v>
      </c>
      <c r="E332" s="28" t="s">
        <v>2047</v>
      </c>
      <c r="F332" s="28"/>
      <c r="G332" s="25" t="s">
        <v>2048</v>
      </c>
      <c r="H332" s="25" t="s">
        <v>2053</v>
      </c>
      <c r="I332" s="48">
        <v>7.5</v>
      </c>
      <c r="J332" s="18">
        <v>113.26</v>
      </c>
      <c r="K332" s="48"/>
      <c r="L332" s="18"/>
      <c r="M332" s="18"/>
      <c r="N332" s="48"/>
      <c r="O332" s="18"/>
      <c r="P332" s="48"/>
      <c r="Q332" s="18"/>
      <c r="R332" s="18"/>
      <c r="S332" s="48"/>
      <c r="T332" s="18"/>
      <c r="U332" s="18"/>
      <c r="V332" s="48">
        <v>1.2</v>
      </c>
      <c r="W332" s="18">
        <v>18.12</v>
      </c>
      <c r="X332" s="18">
        <v>0</v>
      </c>
      <c r="Y332" s="48"/>
      <c r="Z332" s="18"/>
      <c r="AA332" s="18"/>
      <c r="AB332" s="48"/>
      <c r="AC332" s="18"/>
      <c r="AD332" s="18"/>
      <c r="AE332" s="48"/>
      <c r="AF332" s="18"/>
      <c r="AG332" s="18"/>
      <c r="AH332" s="48"/>
      <c r="AI332" s="18"/>
      <c r="AJ332" s="18"/>
      <c r="AK332" s="48"/>
      <c r="AL332" s="18"/>
      <c r="AM332" s="48"/>
      <c r="AN332" s="18"/>
      <c r="AO332" s="18"/>
      <c r="AP332" s="48">
        <v>8.6999999999999993</v>
      </c>
      <c r="AQ332" s="18">
        <v>131.38</v>
      </c>
      <c r="AU332"/>
    </row>
    <row r="333" spans="1:47" ht="15" customHeight="1">
      <c r="A333" s="45" t="s">
        <v>3208</v>
      </c>
      <c r="B333" s="25" t="s">
        <v>3209</v>
      </c>
      <c r="C333" s="25" t="s">
        <v>18</v>
      </c>
      <c r="D333" s="25" t="s">
        <v>174</v>
      </c>
      <c r="E333" s="28" t="s">
        <v>2047</v>
      </c>
      <c r="F333" s="28"/>
      <c r="G333" s="25" t="s">
        <v>2048</v>
      </c>
      <c r="H333" s="25" t="s">
        <v>2053</v>
      </c>
      <c r="I333" s="48">
        <v>1</v>
      </c>
      <c r="J333" s="18">
        <v>10.4</v>
      </c>
      <c r="K333" s="48">
        <v>5</v>
      </c>
      <c r="L333" s="18">
        <v>52</v>
      </c>
      <c r="M333" s="18">
        <v>2.6</v>
      </c>
      <c r="N333" s="48">
        <v>-3.468</v>
      </c>
      <c r="O333" s="18">
        <v>-36.08</v>
      </c>
      <c r="P333" s="48">
        <v>-0.217</v>
      </c>
      <c r="Q333" s="18">
        <v>-2.2599999999999998</v>
      </c>
      <c r="R333" s="18">
        <v>0</v>
      </c>
      <c r="S333" s="48">
        <v>-1.180869043</v>
      </c>
      <c r="T333" s="18">
        <v>-12.27</v>
      </c>
      <c r="U333" s="18">
        <v>0</v>
      </c>
      <c r="V333" s="48">
        <v>1.8018690429999999</v>
      </c>
      <c r="W333" s="18">
        <v>18.739999999999998</v>
      </c>
      <c r="X333" s="18">
        <v>0</v>
      </c>
      <c r="Y333" s="48"/>
      <c r="Z333" s="18"/>
      <c r="AA333" s="18"/>
      <c r="AB333" s="48"/>
      <c r="AC333" s="18"/>
      <c r="AD333" s="18"/>
      <c r="AE333" s="48"/>
      <c r="AF333" s="18"/>
      <c r="AG333" s="18"/>
      <c r="AH333" s="48"/>
      <c r="AI333" s="18"/>
      <c r="AJ333" s="18"/>
      <c r="AK333" s="48"/>
      <c r="AL333" s="18"/>
      <c r="AM333" s="48"/>
      <c r="AN333" s="18"/>
      <c r="AO333" s="18"/>
      <c r="AP333" s="48">
        <v>2.9359999999999999</v>
      </c>
      <c r="AQ333" s="18">
        <v>30.53</v>
      </c>
      <c r="AU333"/>
    </row>
    <row r="334" spans="1:47" ht="15" hidden="1" customHeight="1">
      <c r="A334" s="45" t="s">
        <v>3210</v>
      </c>
      <c r="B334" s="25" t="s">
        <v>3211</v>
      </c>
      <c r="C334" s="25" t="s">
        <v>18</v>
      </c>
      <c r="D334" s="25" t="s">
        <v>2066</v>
      </c>
      <c r="E334" s="28" t="s">
        <v>2047</v>
      </c>
      <c r="F334" s="28"/>
      <c r="G334" s="25" t="s">
        <v>2048</v>
      </c>
      <c r="H334" s="25" t="s">
        <v>2053</v>
      </c>
      <c r="I334" s="48">
        <v>1.0329999999999999</v>
      </c>
      <c r="J334" s="18">
        <v>30.99</v>
      </c>
      <c r="K334" s="48"/>
      <c r="L334" s="18"/>
      <c r="M334" s="18"/>
      <c r="N334" s="48">
        <v>-1.56</v>
      </c>
      <c r="O334" s="18">
        <v>-46.8</v>
      </c>
      <c r="P334" s="48">
        <v>-0.1</v>
      </c>
      <c r="Q334" s="18">
        <v>-3</v>
      </c>
      <c r="R334" s="18">
        <v>0</v>
      </c>
      <c r="S334" s="48"/>
      <c r="T334" s="18"/>
      <c r="U334" s="18"/>
      <c r="V334" s="48">
        <v>0.627</v>
      </c>
      <c r="W334" s="18">
        <v>18.809999999999999</v>
      </c>
      <c r="X334" s="18">
        <v>0</v>
      </c>
      <c r="Y334" s="48"/>
      <c r="Z334" s="18"/>
      <c r="AA334" s="18"/>
      <c r="AB334" s="48"/>
      <c r="AC334" s="18"/>
      <c r="AD334" s="18"/>
      <c r="AE334" s="48"/>
      <c r="AF334" s="18"/>
      <c r="AG334" s="18"/>
      <c r="AH334" s="48"/>
      <c r="AI334" s="18"/>
      <c r="AJ334" s="18"/>
      <c r="AK334" s="48"/>
      <c r="AL334" s="18"/>
      <c r="AM334" s="48"/>
      <c r="AN334" s="18"/>
      <c r="AO334" s="18"/>
      <c r="AP334" s="48">
        <v>0</v>
      </c>
      <c r="AQ334" s="18">
        <v>0</v>
      </c>
      <c r="AU334"/>
    </row>
    <row r="335" spans="1:47" ht="15" customHeight="1">
      <c r="A335" s="45" t="s">
        <v>3212</v>
      </c>
      <c r="B335" s="25" t="s">
        <v>3213</v>
      </c>
      <c r="C335" s="25" t="s">
        <v>18</v>
      </c>
      <c r="D335" s="25" t="s">
        <v>174</v>
      </c>
      <c r="E335" s="28" t="s">
        <v>2047</v>
      </c>
      <c r="F335" s="28"/>
      <c r="G335" s="25" t="s">
        <v>2048</v>
      </c>
      <c r="H335" s="25" t="s">
        <v>2053</v>
      </c>
      <c r="I335" s="48">
        <v>0.12</v>
      </c>
      <c r="J335" s="18">
        <v>15.33</v>
      </c>
      <c r="K335" s="48"/>
      <c r="L335" s="18"/>
      <c r="M335" s="18"/>
      <c r="N335" s="48">
        <v>-0.113136</v>
      </c>
      <c r="O335" s="18">
        <v>-14.45</v>
      </c>
      <c r="P335" s="48"/>
      <c r="Q335" s="18"/>
      <c r="R335" s="18"/>
      <c r="S335" s="48">
        <v>-2.8000000000000001E-2</v>
      </c>
      <c r="T335" s="18">
        <v>-3.58</v>
      </c>
      <c r="U335" s="18">
        <v>0</v>
      </c>
      <c r="V335" s="48">
        <v>0.14913599999999999</v>
      </c>
      <c r="W335" s="18">
        <v>19.05</v>
      </c>
      <c r="X335" s="18">
        <v>0</v>
      </c>
      <c r="Y335" s="48"/>
      <c r="Z335" s="18"/>
      <c r="AA335" s="18"/>
      <c r="AB335" s="48"/>
      <c r="AC335" s="18"/>
      <c r="AD335" s="18"/>
      <c r="AE335" s="48"/>
      <c r="AF335" s="18"/>
      <c r="AG335" s="18"/>
      <c r="AH335" s="48"/>
      <c r="AI335" s="18"/>
      <c r="AJ335" s="18"/>
      <c r="AK335" s="48"/>
      <c r="AL335" s="18"/>
      <c r="AM335" s="48"/>
      <c r="AN335" s="18"/>
      <c r="AO335" s="18"/>
      <c r="AP335" s="48">
        <v>0.128</v>
      </c>
      <c r="AQ335" s="18">
        <v>16.350000000000001</v>
      </c>
      <c r="AU335"/>
    </row>
    <row r="336" spans="1:47" ht="15" customHeight="1">
      <c r="A336" s="45" t="s">
        <v>3214</v>
      </c>
      <c r="B336" s="25" t="s">
        <v>3215</v>
      </c>
      <c r="C336" s="25" t="s">
        <v>18</v>
      </c>
      <c r="D336" s="25" t="s">
        <v>174</v>
      </c>
      <c r="E336" s="28" t="s">
        <v>2047</v>
      </c>
      <c r="F336" s="28"/>
      <c r="G336" s="25" t="s">
        <v>2048</v>
      </c>
      <c r="H336" s="25" t="s">
        <v>2053</v>
      </c>
      <c r="I336" s="48">
        <v>0.75</v>
      </c>
      <c r="J336" s="18">
        <v>46.73</v>
      </c>
      <c r="K336" s="48"/>
      <c r="L336" s="18"/>
      <c r="M336" s="18"/>
      <c r="N336" s="48">
        <v>-0.52200000000000002</v>
      </c>
      <c r="O336" s="18">
        <v>-32.53</v>
      </c>
      <c r="P336" s="48">
        <v>-0.14000000000000001</v>
      </c>
      <c r="Q336" s="18">
        <v>-8.7200000000000006</v>
      </c>
      <c r="R336" s="18">
        <v>0</v>
      </c>
      <c r="S336" s="48"/>
      <c r="T336" s="18"/>
      <c r="U336" s="18"/>
      <c r="V336" s="48">
        <v>0.312</v>
      </c>
      <c r="W336" s="18">
        <v>19.440000000000001</v>
      </c>
      <c r="X336" s="18">
        <v>0</v>
      </c>
      <c r="Y336" s="48"/>
      <c r="Z336" s="18"/>
      <c r="AA336" s="18"/>
      <c r="AB336" s="48"/>
      <c r="AC336" s="18"/>
      <c r="AD336" s="18"/>
      <c r="AE336" s="48"/>
      <c r="AF336" s="18"/>
      <c r="AG336" s="18"/>
      <c r="AH336" s="48"/>
      <c r="AI336" s="18"/>
      <c r="AJ336" s="18"/>
      <c r="AK336" s="48"/>
      <c r="AL336" s="18"/>
      <c r="AM336" s="48"/>
      <c r="AN336" s="18"/>
      <c r="AO336" s="18"/>
      <c r="AP336" s="48">
        <v>0.4</v>
      </c>
      <c r="AQ336" s="18">
        <v>24.92</v>
      </c>
      <c r="AU336"/>
    </row>
    <row r="337" spans="1:47" ht="15" customHeight="1">
      <c r="A337" s="45" t="s">
        <v>3216</v>
      </c>
      <c r="B337" s="25" t="s">
        <v>3217</v>
      </c>
      <c r="C337" s="25" t="s">
        <v>18</v>
      </c>
      <c r="D337" s="25" t="s">
        <v>174</v>
      </c>
      <c r="E337" s="28" t="s">
        <v>2047</v>
      </c>
      <c r="F337" s="28"/>
      <c r="G337" s="25" t="s">
        <v>2048</v>
      </c>
      <c r="H337" s="25" t="s">
        <v>2053</v>
      </c>
      <c r="I337" s="48">
        <v>0.52</v>
      </c>
      <c r="J337" s="18">
        <v>26</v>
      </c>
      <c r="K337" s="48"/>
      <c r="L337" s="18"/>
      <c r="M337" s="18"/>
      <c r="N337" s="48"/>
      <c r="O337" s="18"/>
      <c r="P337" s="48"/>
      <c r="Q337" s="18"/>
      <c r="R337" s="18"/>
      <c r="S337" s="48"/>
      <c r="T337" s="18"/>
      <c r="U337" s="18"/>
      <c r="V337" s="48">
        <v>0.39</v>
      </c>
      <c r="W337" s="18">
        <v>19.5</v>
      </c>
      <c r="X337" s="18">
        <v>0</v>
      </c>
      <c r="Y337" s="48"/>
      <c r="Z337" s="18"/>
      <c r="AA337" s="18"/>
      <c r="AB337" s="48"/>
      <c r="AC337" s="18"/>
      <c r="AD337" s="18"/>
      <c r="AE337" s="48"/>
      <c r="AF337" s="18"/>
      <c r="AG337" s="18"/>
      <c r="AH337" s="48"/>
      <c r="AI337" s="18"/>
      <c r="AJ337" s="18"/>
      <c r="AK337" s="48"/>
      <c r="AL337" s="18"/>
      <c r="AM337" s="48"/>
      <c r="AN337" s="18"/>
      <c r="AO337" s="18"/>
      <c r="AP337" s="48">
        <v>0.91</v>
      </c>
      <c r="AQ337" s="18">
        <v>45.5</v>
      </c>
      <c r="AU337"/>
    </row>
    <row r="338" spans="1:47" ht="15" customHeight="1">
      <c r="A338" s="45" t="s">
        <v>3218</v>
      </c>
      <c r="B338" s="25" t="s">
        <v>3219</v>
      </c>
      <c r="C338" s="25" t="s">
        <v>18</v>
      </c>
      <c r="D338" s="25" t="s">
        <v>174</v>
      </c>
      <c r="E338" s="28" t="s">
        <v>2047</v>
      </c>
      <c r="F338" s="28"/>
      <c r="G338" s="25" t="s">
        <v>2048</v>
      </c>
      <c r="H338" s="25" t="s">
        <v>2053</v>
      </c>
      <c r="I338" s="48">
        <v>0</v>
      </c>
      <c r="J338" s="18">
        <v>0</v>
      </c>
      <c r="K338" s="48">
        <v>10</v>
      </c>
      <c r="L338" s="18">
        <v>260.58999999999997</v>
      </c>
      <c r="M338" s="18">
        <v>13.03</v>
      </c>
      <c r="N338" s="48">
        <v>-1.26</v>
      </c>
      <c r="O338" s="18">
        <v>-32.85</v>
      </c>
      <c r="P338" s="48"/>
      <c r="Q338" s="18"/>
      <c r="R338" s="18"/>
      <c r="S338" s="48">
        <v>-0.315</v>
      </c>
      <c r="T338" s="18">
        <v>-8.19</v>
      </c>
      <c r="U338" s="18">
        <v>0</v>
      </c>
      <c r="V338" s="48">
        <v>0.77500000000000002</v>
      </c>
      <c r="W338" s="18">
        <v>20.190000000000001</v>
      </c>
      <c r="X338" s="18">
        <v>0</v>
      </c>
      <c r="Y338" s="48"/>
      <c r="Z338" s="18"/>
      <c r="AA338" s="18"/>
      <c r="AB338" s="48"/>
      <c r="AC338" s="18"/>
      <c r="AD338" s="18"/>
      <c r="AE338" s="48"/>
      <c r="AF338" s="18"/>
      <c r="AG338" s="18"/>
      <c r="AH338" s="48"/>
      <c r="AI338" s="18"/>
      <c r="AJ338" s="18"/>
      <c r="AK338" s="48"/>
      <c r="AL338" s="18"/>
      <c r="AM338" s="48"/>
      <c r="AN338" s="18"/>
      <c r="AO338" s="18"/>
      <c r="AP338" s="48">
        <v>9.1999999999999993</v>
      </c>
      <c r="AQ338" s="18">
        <v>239.74</v>
      </c>
      <c r="AU338"/>
    </row>
    <row r="339" spans="1:47" ht="15" customHeight="1">
      <c r="A339" s="45" t="s">
        <v>3220</v>
      </c>
      <c r="B339" s="25" t="s">
        <v>3221</v>
      </c>
      <c r="C339" s="25" t="s">
        <v>18</v>
      </c>
      <c r="D339" s="25" t="s">
        <v>174</v>
      </c>
      <c r="E339" s="28" t="s">
        <v>2047</v>
      </c>
      <c r="F339" s="28"/>
      <c r="G339" s="25" t="s">
        <v>2048</v>
      </c>
      <c r="H339" s="25" t="s">
        <v>2033</v>
      </c>
      <c r="I339" s="48">
        <v>1.0760000000000001</v>
      </c>
      <c r="J339" s="18">
        <v>262.89999999999998</v>
      </c>
      <c r="K339" s="48">
        <v>1.25</v>
      </c>
      <c r="L339" s="18">
        <v>300</v>
      </c>
      <c r="M339" s="18">
        <v>15</v>
      </c>
      <c r="N339" s="48">
        <v>-1.092396535</v>
      </c>
      <c r="O339" s="18">
        <v>-264.64</v>
      </c>
      <c r="P339" s="48">
        <v>-2.5000000000000001E-2</v>
      </c>
      <c r="Q339" s="18">
        <v>-6.04</v>
      </c>
      <c r="R339" s="18">
        <v>0</v>
      </c>
      <c r="S339" s="48">
        <v>-0.10449228100000001</v>
      </c>
      <c r="T339" s="18">
        <v>-25.34</v>
      </c>
      <c r="U339" s="18">
        <v>0</v>
      </c>
      <c r="V339" s="48">
        <v>8.7888815999999995E-2</v>
      </c>
      <c r="W339" s="18">
        <v>21.24</v>
      </c>
      <c r="X339" s="18">
        <v>0</v>
      </c>
      <c r="Y339" s="48"/>
      <c r="Z339" s="18"/>
      <c r="AA339" s="18"/>
      <c r="AB339" s="48"/>
      <c r="AC339" s="18"/>
      <c r="AD339" s="18"/>
      <c r="AE339" s="48"/>
      <c r="AF339" s="18"/>
      <c r="AG339" s="18"/>
      <c r="AH339" s="48"/>
      <c r="AI339" s="18"/>
      <c r="AJ339" s="18"/>
      <c r="AK339" s="48"/>
      <c r="AL339" s="18"/>
      <c r="AM339" s="48"/>
      <c r="AN339" s="18"/>
      <c r="AO339" s="18"/>
      <c r="AP339" s="48">
        <v>1.1919999999999999</v>
      </c>
      <c r="AQ339" s="18">
        <v>288.12</v>
      </c>
      <c r="AU339"/>
    </row>
    <row r="340" spans="1:47" ht="15" hidden="1" customHeight="1">
      <c r="A340" s="45" t="s">
        <v>2498</v>
      </c>
      <c r="B340" s="25" t="s">
        <v>2499</v>
      </c>
      <c r="C340" s="25" t="s">
        <v>18</v>
      </c>
      <c r="D340" s="25" t="s">
        <v>2092</v>
      </c>
      <c r="E340" s="28" t="s">
        <v>2047</v>
      </c>
      <c r="F340" s="28"/>
      <c r="G340" s="25" t="s">
        <v>2048</v>
      </c>
      <c r="H340" s="25" t="s">
        <v>2053</v>
      </c>
      <c r="I340" s="48">
        <v>0.4</v>
      </c>
      <c r="J340" s="18">
        <v>12.8</v>
      </c>
      <c r="K340" s="48"/>
      <c r="L340" s="18"/>
      <c r="M340" s="18"/>
      <c r="N340" s="48"/>
      <c r="O340" s="18"/>
      <c r="P340" s="48"/>
      <c r="Q340" s="18"/>
      <c r="R340" s="18"/>
      <c r="S340" s="48">
        <v>-0.9264</v>
      </c>
      <c r="T340" s="18">
        <v>-29.64</v>
      </c>
      <c r="U340" s="18">
        <v>0</v>
      </c>
      <c r="V340" s="48">
        <v>0.70640000000000003</v>
      </c>
      <c r="W340" s="18">
        <v>22.6</v>
      </c>
      <c r="X340" s="18">
        <v>0</v>
      </c>
      <c r="Y340" s="48"/>
      <c r="Z340" s="18"/>
      <c r="AA340" s="18"/>
      <c r="AB340" s="48"/>
      <c r="AC340" s="18"/>
      <c r="AD340" s="18"/>
      <c r="AE340" s="48"/>
      <c r="AF340" s="18"/>
      <c r="AG340" s="18"/>
      <c r="AH340" s="48"/>
      <c r="AI340" s="18"/>
      <c r="AJ340" s="18"/>
      <c r="AK340" s="48"/>
      <c r="AL340" s="18"/>
      <c r="AM340" s="48"/>
      <c r="AN340" s="18"/>
      <c r="AO340" s="18"/>
      <c r="AP340" s="48">
        <v>0.18</v>
      </c>
      <c r="AQ340" s="18">
        <v>5.76</v>
      </c>
      <c r="AU340"/>
    </row>
    <row r="341" spans="1:47" ht="15" customHeight="1">
      <c r="A341" s="45" t="s">
        <v>3222</v>
      </c>
      <c r="B341" s="25" t="s">
        <v>3223</v>
      </c>
      <c r="C341" s="25" t="s">
        <v>18</v>
      </c>
      <c r="D341" s="25" t="s">
        <v>174</v>
      </c>
      <c r="E341" s="28" t="s">
        <v>2047</v>
      </c>
      <c r="F341" s="28"/>
      <c r="G341" s="25" t="s">
        <v>2048</v>
      </c>
      <c r="H341" s="25" t="s">
        <v>2033</v>
      </c>
      <c r="I341" s="48">
        <v>0</v>
      </c>
      <c r="J341" s="18">
        <v>0</v>
      </c>
      <c r="K341" s="48"/>
      <c r="L341" s="18"/>
      <c r="M341" s="18"/>
      <c r="N341" s="48">
        <v>-0.63</v>
      </c>
      <c r="O341" s="18">
        <v>-22.68</v>
      </c>
      <c r="P341" s="48"/>
      <c r="Q341" s="18"/>
      <c r="R341" s="18"/>
      <c r="S341" s="48"/>
      <c r="T341" s="18"/>
      <c r="U341" s="18"/>
      <c r="V341" s="48">
        <v>0.63</v>
      </c>
      <c r="W341" s="18">
        <v>22.68</v>
      </c>
      <c r="X341" s="18">
        <v>0</v>
      </c>
      <c r="Y341" s="48"/>
      <c r="Z341" s="18"/>
      <c r="AA341" s="18"/>
      <c r="AB341" s="48"/>
      <c r="AC341" s="18"/>
      <c r="AD341" s="18"/>
      <c r="AE341" s="48"/>
      <c r="AF341" s="18"/>
      <c r="AG341" s="18"/>
      <c r="AH341" s="48"/>
      <c r="AI341" s="18"/>
      <c r="AJ341" s="18"/>
      <c r="AK341" s="48"/>
      <c r="AL341" s="18"/>
      <c r="AM341" s="48"/>
      <c r="AN341" s="18"/>
      <c r="AO341" s="18"/>
      <c r="AP341" s="48">
        <v>0</v>
      </c>
      <c r="AQ341" s="18">
        <v>0</v>
      </c>
      <c r="AU341"/>
    </row>
    <row r="342" spans="1:47" ht="15" hidden="1" customHeight="1">
      <c r="A342" s="45" t="s">
        <v>3224</v>
      </c>
      <c r="B342" s="25" t="s">
        <v>3225</v>
      </c>
      <c r="C342" s="25" t="s">
        <v>18</v>
      </c>
      <c r="D342" s="25" t="s">
        <v>2092</v>
      </c>
      <c r="E342" s="28" t="s">
        <v>2047</v>
      </c>
      <c r="F342" s="28"/>
      <c r="G342" s="25" t="s">
        <v>2048</v>
      </c>
      <c r="H342" s="25" t="s">
        <v>2053</v>
      </c>
      <c r="I342" s="48">
        <v>1.4</v>
      </c>
      <c r="J342" s="18">
        <v>9.75</v>
      </c>
      <c r="K342" s="48"/>
      <c r="L342" s="18"/>
      <c r="M342" s="18"/>
      <c r="N342" s="48"/>
      <c r="O342" s="18"/>
      <c r="P342" s="48"/>
      <c r="Q342" s="18"/>
      <c r="R342" s="18"/>
      <c r="S342" s="48"/>
      <c r="T342" s="18"/>
      <c r="U342" s="18"/>
      <c r="V342" s="48">
        <v>3.4</v>
      </c>
      <c r="W342" s="18">
        <v>23.69</v>
      </c>
      <c r="X342" s="18">
        <v>0</v>
      </c>
      <c r="Y342" s="48"/>
      <c r="Z342" s="18"/>
      <c r="AA342" s="18"/>
      <c r="AB342" s="48"/>
      <c r="AC342" s="18"/>
      <c r="AD342" s="18"/>
      <c r="AE342" s="48"/>
      <c r="AF342" s="18"/>
      <c r="AG342" s="18"/>
      <c r="AH342" s="48"/>
      <c r="AI342" s="18"/>
      <c r="AJ342" s="18"/>
      <c r="AK342" s="48"/>
      <c r="AL342" s="18"/>
      <c r="AM342" s="48"/>
      <c r="AN342" s="18"/>
      <c r="AO342" s="18"/>
      <c r="AP342" s="48">
        <v>4.8</v>
      </c>
      <c r="AQ342" s="18">
        <v>33.44</v>
      </c>
      <c r="AU342"/>
    </row>
    <row r="343" spans="1:47" ht="15" hidden="1" customHeight="1">
      <c r="A343" s="45" t="s">
        <v>3226</v>
      </c>
      <c r="B343" s="25" t="s">
        <v>3227</v>
      </c>
      <c r="C343" s="25" t="s">
        <v>18</v>
      </c>
      <c r="D343" s="25" t="s">
        <v>2092</v>
      </c>
      <c r="E343" s="28" t="s">
        <v>2047</v>
      </c>
      <c r="F343" s="28"/>
      <c r="G343" s="25" t="s">
        <v>2048</v>
      </c>
      <c r="H343" s="25" t="s">
        <v>2053</v>
      </c>
      <c r="I343" s="48">
        <v>2.9369999999999998</v>
      </c>
      <c r="J343" s="18">
        <v>38.770000000000003</v>
      </c>
      <c r="K343" s="48">
        <v>23</v>
      </c>
      <c r="L343" s="18">
        <v>303.60000000000002</v>
      </c>
      <c r="M343" s="18">
        <v>15.18</v>
      </c>
      <c r="N343" s="48">
        <v>-17.15475</v>
      </c>
      <c r="O343" s="18">
        <v>-226.43</v>
      </c>
      <c r="P343" s="48">
        <v>-0.13500000000000001</v>
      </c>
      <c r="Q343" s="18">
        <v>-1.78</v>
      </c>
      <c r="R343" s="18">
        <v>0</v>
      </c>
      <c r="S343" s="48">
        <v>-4.0229999999999997</v>
      </c>
      <c r="T343" s="18">
        <v>-53.12</v>
      </c>
      <c r="U343" s="18">
        <v>0</v>
      </c>
      <c r="V343" s="48">
        <v>1.88975</v>
      </c>
      <c r="W343" s="18">
        <v>24.94</v>
      </c>
      <c r="X343" s="18">
        <v>0</v>
      </c>
      <c r="Y343" s="48"/>
      <c r="Z343" s="18"/>
      <c r="AA343" s="18"/>
      <c r="AB343" s="48"/>
      <c r="AC343" s="18"/>
      <c r="AD343" s="18"/>
      <c r="AE343" s="48"/>
      <c r="AF343" s="18"/>
      <c r="AG343" s="18"/>
      <c r="AH343" s="48"/>
      <c r="AI343" s="18"/>
      <c r="AJ343" s="18"/>
      <c r="AK343" s="48"/>
      <c r="AL343" s="18"/>
      <c r="AM343" s="48"/>
      <c r="AN343" s="18"/>
      <c r="AO343" s="18"/>
      <c r="AP343" s="48">
        <v>6.5140000000000002</v>
      </c>
      <c r="AQ343" s="18">
        <v>85.98</v>
      </c>
      <c r="AU343"/>
    </row>
    <row r="344" spans="1:47" ht="15" hidden="1" customHeight="1">
      <c r="A344" s="45" t="s">
        <v>3228</v>
      </c>
      <c r="B344" s="25" t="s">
        <v>3229</v>
      </c>
      <c r="C344" s="25" t="s">
        <v>18</v>
      </c>
      <c r="D344" s="25" t="s">
        <v>2641</v>
      </c>
      <c r="E344" s="28" t="s">
        <v>2047</v>
      </c>
      <c r="F344" s="28"/>
      <c r="G344" s="25" t="s">
        <v>2048</v>
      </c>
      <c r="H344" s="25" t="s">
        <v>2053</v>
      </c>
      <c r="I344" s="48">
        <v>0.161</v>
      </c>
      <c r="J344" s="18">
        <v>483</v>
      </c>
      <c r="K344" s="48">
        <v>0.15</v>
      </c>
      <c r="L344" s="18">
        <v>435</v>
      </c>
      <c r="M344" s="18">
        <v>21.75</v>
      </c>
      <c r="N344" s="48">
        <v>-0.1696</v>
      </c>
      <c r="O344" s="18">
        <v>-502.23</v>
      </c>
      <c r="P344" s="48"/>
      <c r="Q344" s="18"/>
      <c r="R344" s="18"/>
      <c r="S344" s="48">
        <v>-0.05</v>
      </c>
      <c r="T344" s="18">
        <v>-150</v>
      </c>
      <c r="U344" s="18">
        <v>0</v>
      </c>
      <c r="V344" s="48">
        <v>8.6E-3</v>
      </c>
      <c r="W344" s="18">
        <v>25</v>
      </c>
      <c r="X344" s="18">
        <v>0</v>
      </c>
      <c r="Y344" s="48"/>
      <c r="Z344" s="18"/>
      <c r="AA344" s="18"/>
      <c r="AB344" s="48"/>
      <c r="AC344" s="18"/>
      <c r="AD344" s="18"/>
      <c r="AE344" s="48"/>
      <c r="AF344" s="18"/>
      <c r="AG344" s="18"/>
      <c r="AH344" s="48"/>
      <c r="AI344" s="18"/>
      <c r="AJ344" s="18"/>
      <c r="AK344" s="48"/>
      <c r="AL344" s="18"/>
      <c r="AM344" s="48"/>
      <c r="AN344" s="18"/>
      <c r="AO344" s="18"/>
      <c r="AP344" s="48">
        <v>0.1</v>
      </c>
      <c r="AQ344" s="18">
        <v>290.77</v>
      </c>
      <c r="AU344"/>
    </row>
    <row r="345" spans="1:47" ht="15" customHeight="1">
      <c r="A345" s="45" t="s">
        <v>2381</v>
      </c>
      <c r="B345" s="25" t="s">
        <v>2382</v>
      </c>
      <c r="C345" s="25" t="s">
        <v>18</v>
      </c>
      <c r="D345" s="25" t="s">
        <v>174</v>
      </c>
      <c r="E345" s="28" t="s">
        <v>2047</v>
      </c>
      <c r="F345" s="28"/>
      <c r="G345" s="25" t="s">
        <v>2048</v>
      </c>
      <c r="H345" s="25" t="s">
        <v>2053</v>
      </c>
      <c r="I345" s="48"/>
      <c r="J345" s="18"/>
      <c r="K345" s="48">
        <v>6</v>
      </c>
      <c r="L345" s="18">
        <v>47.89</v>
      </c>
      <c r="M345" s="18">
        <v>2.39</v>
      </c>
      <c r="N345" s="48">
        <v>-3.7595267790000002</v>
      </c>
      <c r="O345" s="18">
        <v>-29.98</v>
      </c>
      <c r="P345" s="48">
        <v>-7.0999999999999994E-2</v>
      </c>
      <c r="Q345" s="18">
        <v>-0.56000000000000005</v>
      </c>
      <c r="R345" s="18">
        <v>0</v>
      </c>
      <c r="S345" s="48">
        <v>-0.79120105399999996</v>
      </c>
      <c r="T345" s="18">
        <v>-6.35</v>
      </c>
      <c r="U345" s="18">
        <v>0</v>
      </c>
      <c r="V345" s="48">
        <v>3.1627278329999999</v>
      </c>
      <c r="W345" s="18">
        <v>25.24</v>
      </c>
      <c r="X345" s="18">
        <v>0</v>
      </c>
      <c r="Y345" s="48"/>
      <c r="Z345" s="18"/>
      <c r="AA345" s="18"/>
      <c r="AB345" s="48"/>
      <c r="AC345" s="18"/>
      <c r="AD345" s="18"/>
      <c r="AE345" s="48"/>
      <c r="AF345" s="18"/>
      <c r="AG345" s="18"/>
      <c r="AH345" s="48"/>
      <c r="AI345" s="18"/>
      <c r="AJ345" s="18"/>
      <c r="AK345" s="48"/>
      <c r="AL345" s="18"/>
      <c r="AM345" s="48"/>
      <c r="AN345" s="18"/>
      <c r="AO345" s="18"/>
      <c r="AP345" s="48">
        <v>4.5410000000000004</v>
      </c>
      <c r="AQ345" s="18">
        <v>36.24</v>
      </c>
      <c r="AU345"/>
    </row>
    <row r="346" spans="1:47" ht="15" hidden="1" customHeight="1">
      <c r="A346" s="45" t="s">
        <v>3230</v>
      </c>
      <c r="B346" s="25" t="s">
        <v>3231</v>
      </c>
      <c r="C346" s="25" t="s">
        <v>18</v>
      </c>
      <c r="D346" s="25" t="s">
        <v>2659</v>
      </c>
      <c r="E346" s="28" t="s">
        <v>2047</v>
      </c>
      <c r="F346" s="28"/>
      <c r="G346" s="25" t="s">
        <v>2048</v>
      </c>
      <c r="H346" s="25" t="s">
        <v>2053</v>
      </c>
      <c r="I346" s="48">
        <v>4.0149999999999997</v>
      </c>
      <c r="J346" s="18">
        <v>76.290000000000006</v>
      </c>
      <c r="K346" s="48"/>
      <c r="L346" s="18"/>
      <c r="M346" s="18"/>
      <c r="N346" s="48">
        <v>-3.9713250489999998</v>
      </c>
      <c r="O346" s="18">
        <v>-75.489999999999995</v>
      </c>
      <c r="P346" s="48"/>
      <c r="Q346" s="18"/>
      <c r="R346" s="18"/>
      <c r="S346" s="48">
        <v>-1.0208999999999999</v>
      </c>
      <c r="T346" s="18">
        <v>-19.37</v>
      </c>
      <c r="U346" s="18">
        <v>0</v>
      </c>
      <c r="V346" s="48">
        <v>1.3522250490000001</v>
      </c>
      <c r="W346" s="18">
        <v>25.7</v>
      </c>
      <c r="X346" s="18">
        <v>0</v>
      </c>
      <c r="Y346" s="48"/>
      <c r="Z346" s="18"/>
      <c r="AA346" s="18"/>
      <c r="AB346" s="48"/>
      <c r="AC346" s="18"/>
      <c r="AD346" s="18"/>
      <c r="AE346" s="48"/>
      <c r="AF346" s="18"/>
      <c r="AG346" s="18"/>
      <c r="AH346" s="48"/>
      <c r="AI346" s="18"/>
      <c r="AJ346" s="18"/>
      <c r="AK346" s="48"/>
      <c r="AL346" s="18"/>
      <c r="AM346" s="48"/>
      <c r="AN346" s="18"/>
      <c r="AO346" s="18"/>
      <c r="AP346" s="48">
        <v>0.375</v>
      </c>
      <c r="AQ346" s="18">
        <v>7.13</v>
      </c>
      <c r="AU346"/>
    </row>
    <row r="347" spans="1:47" ht="15" hidden="1" customHeight="1">
      <c r="A347" s="45" t="s">
        <v>3232</v>
      </c>
      <c r="B347" s="25" t="s">
        <v>3233</v>
      </c>
      <c r="C347" s="25" t="s">
        <v>18</v>
      </c>
      <c r="D347" s="25" t="s">
        <v>2092</v>
      </c>
      <c r="E347" s="28" t="s">
        <v>2047</v>
      </c>
      <c r="F347" s="28"/>
      <c r="G347" s="25" t="s">
        <v>2048</v>
      </c>
      <c r="H347" s="25" t="s">
        <v>2053</v>
      </c>
      <c r="I347" s="48">
        <v>0.44800000000000001</v>
      </c>
      <c r="J347" s="18">
        <v>3.8</v>
      </c>
      <c r="K347" s="48">
        <v>3.6</v>
      </c>
      <c r="L347" s="18">
        <v>30.6</v>
      </c>
      <c r="M347" s="18">
        <v>1.5</v>
      </c>
      <c r="N347" s="48">
        <v>-5.6660793539999998</v>
      </c>
      <c r="O347" s="18">
        <v>-48.16</v>
      </c>
      <c r="P347" s="48">
        <v>-3.5000000000000003E-2</v>
      </c>
      <c r="Q347" s="18">
        <v>-0.3</v>
      </c>
      <c r="R347" s="18">
        <v>0</v>
      </c>
      <c r="S347" s="48">
        <v>-0.81549576300000004</v>
      </c>
      <c r="T347" s="18">
        <v>-6.92</v>
      </c>
      <c r="U347" s="18">
        <v>0</v>
      </c>
      <c r="V347" s="48">
        <v>3.092575117</v>
      </c>
      <c r="W347" s="18">
        <v>26.28</v>
      </c>
      <c r="X347" s="18">
        <v>0</v>
      </c>
      <c r="Y347" s="48"/>
      <c r="Z347" s="18"/>
      <c r="AA347" s="18"/>
      <c r="AB347" s="48"/>
      <c r="AC347" s="18"/>
      <c r="AD347" s="18"/>
      <c r="AE347" s="48"/>
      <c r="AF347" s="18"/>
      <c r="AG347" s="18"/>
      <c r="AH347" s="48"/>
      <c r="AI347" s="18"/>
      <c r="AJ347" s="18"/>
      <c r="AK347" s="48"/>
      <c r="AL347" s="18"/>
      <c r="AM347" s="48"/>
      <c r="AN347" s="18"/>
      <c r="AO347" s="18"/>
      <c r="AP347" s="48">
        <v>0.624</v>
      </c>
      <c r="AQ347" s="18">
        <v>5.3</v>
      </c>
      <c r="AU347"/>
    </row>
    <row r="348" spans="1:47" ht="15" hidden="1" customHeight="1">
      <c r="A348" s="45" t="s">
        <v>3234</v>
      </c>
      <c r="B348" s="25" t="s">
        <v>3235</v>
      </c>
      <c r="C348" s="25" t="s">
        <v>18</v>
      </c>
      <c r="D348" s="25" t="s">
        <v>2092</v>
      </c>
      <c r="E348" s="28" t="s">
        <v>2047</v>
      </c>
      <c r="F348" s="28"/>
      <c r="G348" s="25" t="s">
        <v>2048</v>
      </c>
      <c r="H348" s="25" t="s">
        <v>2053</v>
      </c>
      <c r="I348" s="48">
        <v>3.3410000000000002</v>
      </c>
      <c r="J348" s="18">
        <v>49.28</v>
      </c>
      <c r="K348" s="48"/>
      <c r="L348" s="18"/>
      <c r="M348" s="18"/>
      <c r="N348" s="48">
        <v>-3.0055556189999999</v>
      </c>
      <c r="O348" s="18">
        <v>-44.31</v>
      </c>
      <c r="P348" s="48">
        <v>-6.0000000000000001E-3</v>
      </c>
      <c r="Q348" s="18">
        <v>-0.09</v>
      </c>
      <c r="R348" s="18">
        <v>0</v>
      </c>
      <c r="S348" s="48">
        <v>-0.687813444</v>
      </c>
      <c r="T348" s="18">
        <v>-10.17</v>
      </c>
      <c r="U348" s="18">
        <v>0</v>
      </c>
      <c r="V348" s="48">
        <v>1.8513690629999999</v>
      </c>
      <c r="W348" s="18">
        <v>27.31</v>
      </c>
      <c r="X348" s="18">
        <v>0</v>
      </c>
      <c r="Y348" s="48"/>
      <c r="Z348" s="18"/>
      <c r="AA348" s="18"/>
      <c r="AB348" s="48"/>
      <c r="AC348" s="18"/>
      <c r="AD348" s="18"/>
      <c r="AE348" s="48"/>
      <c r="AF348" s="18"/>
      <c r="AG348" s="18"/>
      <c r="AH348" s="48"/>
      <c r="AI348" s="18"/>
      <c r="AJ348" s="18"/>
      <c r="AK348" s="48"/>
      <c r="AL348" s="18"/>
      <c r="AM348" s="48"/>
      <c r="AN348" s="18"/>
      <c r="AO348" s="18"/>
      <c r="AP348" s="48">
        <v>1.4930000000000001</v>
      </c>
      <c r="AQ348" s="18">
        <v>22.02</v>
      </c>
      <c r="AU348"/>
    </row>
    <row r="349" spans="1:47" ht="15" hidden="1" customHeight="1">
      <c r="A349" s="45" t="s">
        <v>3236</v>
      </c>
      <c r="B349" s="25" t="s">
        <v>3237</v>
      </c>
      <c r="C349" s="25" t="s">
        <v>18</v>
      </c>
      <c r="D349" s="25" t="s">
        <v>2092</v>
      </c>
      <c r="E349" s="28" t="s">
        <v>2047</v>
      </c>
      <c r="F349" s="28"/>
      <c r="G349" s="25" t="s">
        <v>2048</v>
      </c>
      <c r="H349" s="25" t="s">
        <v>2053</v>
      </c>
      <c r="I349" s="48">
        <v>1.3</v>
      </c>
      <c r="J349" s="18">
        <v>5.52</v>
      </c>
      <c r="K349" s="48">
        <v>37</v>
      </c>
      <c r="L349" s="18">
        <v>157.18</v>
      </c>
      <c r="M349" s="18">
        <v>7.84</v>
      </c>
      <c r="N349" s="48">
        <v>-28.032238449000001</v>
      </c>
      <c r="O349" s="18">
        <v>-119.06</v>
      </c>
      <c r="P349" s="48">
        <v>-3.25</v>
      </c>
      <c r="Q349" s="18">
        <v>-13.81</v>
      </c>
      <c r="R349" s="18">
        <v>0</v>
      </c>
      <c r="S349" s="48">
        <v>-10.121738466</v>
      </c>
      <c r="T349" s="18">
        <v>-43.02</v>
      </c>
      <c r="U349" s="18">
        <v>0</v>
      </c>
      <c r="V349" s="48">
        <v>6.4699769150000002</v>
      </c>
      <c r="W349" s="18">
        <v>27.49</v>
      </c>
      <c r="X349" s="18">
        <v>0</v>
      </c>
      <c r="Y349" s="48"/>
      <c r="Z349" s="18"/>
      <c r="AA349" s="18"/>
      <c r="AB349" s="48"/>
      <c r="AC349" s="18"/>
      <c r="AD349" s="18"/>
      <c r="AE349" s="48"/>
      <c r="AF349" s="18"/>
      <c r="AG349" s="18"/>
      <c r="AH349" s="48"/>
      <c r="AI349" s="18"/>
      <c r="AJ349" s="18"/>
      <c r="AK349" s="48"/>
      <c r="AL349" s="18"/>
      <c r="AM349" s="48"/>
      <c r="AN349" s="18"/>
      <c r="AO349" s="18"/>
      <c r="AP349" s="48">
        <v>3.3660000000000001</v>
      </c>
      <c r="AQ349" s="18">
        <v>14.3</v>
      </c>
      <c r="AU349"/>
    </row>
    <row r="350" spans="1:47" ht="15" customHeight="1">
      <c r="A350" s="45" t="s">
        <v>3238</v>
      </c>
      <c r="B350" s="25" t="s">
        <v>3239</v>
      </c>
      <c r="C350" s="25" t="s">
        <v>18</v>
      </c>
      <c r="D350" s="25" t="s">
        <v>174</v>
      </c>
      <c r="E350" s="28" t="s">
        <v>2047</v>
      </c>
      <c r="F350" s="28"/>
      <c r="G350" s="25" t="s">
        <v>2048</v>
      </c>
      <c r="H350" s="25" t="s">
        <v>2053</v>
      </c>
      <c r="I350" s="48"/>
      <c r="J350" s="18"/>
      <c r="K350" s="48"/>
      <c r="L350" s="18"/>
      <c r="M350" s="18"/>
      <c r="N350" s="48"/>
      <c r="O350" s="18"/>
      <c r="P350" s="48"/>
      <c r="Q350" s="18"/>
      <c r="R350" s="18"/>
      <c r="S350" s="48"/>
      <c r="T350" s="18"/>
      <c r="U350" s="18"/>
      <c r="V350" s="48">
        <v>0.62</v>
      </c>
      <c r="W350" s="18">
        <v>29.76</v>
      </c>
      <c r="X350" s="18">
        <v>0</v>
      </c>
      <c r="Y350" s="48"/>
      <c r="Z350" s="18"/>
      <c r="AA350" s="18"/>
      <c r="AB350" s="48"/>
      <c r="AC350" s="18"/>
      <c r="AD350" s="18"/>
      <c r="AE350" s="48"/>
      <c r="AF350" s="18"/>
      <c r="AG350" s="18"/>
      <c r="AH350" s="48"/>
      <c r="AI350" s="18"/>
      <c r="AJ350" s="18"/>
      <c r="AK350" s="48"/>
      <c r="AL350" s="18"/>
      <c r="AM350" s="48"/>
      <c r="AN350" s="18"/>
      <c r="AO350" s="18"/>
      <c r="AP350" s="48">
        <v>0.62</v>
      </c>
      <c r="AQ350" s="18">
        <v>29.76</v>
      </c>
      <c r="AU350"/>
    </row>
    <row r="351" spans="1:47" ht="15" hidden="1" customHeight="1">
      <c r="A351" s="45" t="s">
        <v>3240</v>
      </c>
      <c r="B351" s="25" t="s">
        <v>3241</v>
      </c>
      <c r="C351" s="25" t="s">
        <v>18</v>
      </c>
      <c r="D351" s="25" t="s">
        <v>2092</v>
      </c>
      <c r="E351" s="28" t="s">
        <v>2047</v>
      </c>
      <c r="F351" s="28"/>
      <c r="G351" s="25" t="s">
        <v>2048</v>
      </c>
      <c r="H351" s="25" t="s">
        <v>2053</v>
      </c>
      <c r="I351" s="48">
        <v>1</v>
      </c>
      <c r="J351" s="18">
        <v>36</v>
      </c>
      <c r="K351" s="48"/>
      <c r="L351" s="18"/>
      <c r="M351" s="18"/>
      <c r="N351" s="48"/>
      <c r="O351" s="18"/>
      <c r="P351" s="48"/>
      <c r="Q351" s="18"/>
      <c r="R351" s="18"/>
      <c r="S351" s="48">
        <v>-0.9264</v>
      </c>
      <c r="T351" s="18">
        <v>-33.35</v>
      </c>
      <c r="U351" s="18">
        <v>0</v>
      </c>
      <c r="V351" s="48">
        <v>0.9264</v>
      </c>
      <c r="W351" s="18">
        <v>33.35</v>
      </c>
      <c r="X351" s="18">
        <v>0</v>
      </c>
      <c r="Y351" s="48"/>
      <c r="Z351" s="18"/>
      <c r="AA351" s="18"/>
      <c r="AB351" s="48"/>
      <c r="AC351" s="18"/>
      <c r="AD351" s="18"/>
      <c r="AE351" s="48"/>
      <c r="AF351" s="18"/>
      <c r="AG351" s="18"/>
      <c r="AH351" s="48"/>
      <c r="AI351" s="18"/>
      <c r="AJ351" s="18"/>
      <c r="AK351" s="48"/>
      <c r="AL351" s="18"/>
      <c r="AM351" s="48"/>
      <c r="AN351" s="18"/>
      <c r="AO351" s="18"/>
      <c r="AP351" s="48">
        <v>1</v>
      </c>
      <c r="AQ351" s="18">
        <v>36</v>
      </c>
      <c r="AU351"/>
    </row>
    <row r="352" spans="1:47" ht="15" hidden="1" customHeight="1">
      <c r="A352" s="45" t="s">
        <v>3242</v>
      </c>
      <c r="B352" s="25" t="s">
        <v>3243</v>
      </c>
      <c r="C352" s="25" t="s">
        <v>18</v>
      </c>
      <c r="D352" s="25" t="s">
        <v>2656</v>
      </c>
      <c r="E352" s="28" t="s">
        <v>2047</v>
      </c>
      <c r="F352" s="28"/>
      <c r="G352" s="25" t="s">
        <v>2048</v>
      </c>
      <c r="H352" s="25" t="s">
        <v>2053</v>
      </c>
      <c r="I352" s="48">
        <v>2.84</v>
      </c>
      <c r="J352" s="18">
        <v>119.28</v>
      </c>
      <c r="K352" s="48"/>
      <c r="L352" s="18"/>
      <c r="M352" s="18"/>
      <c r="N352" s="48">
        <v>-1.544</v>
      </c>
      <c r="O352" s="18">
        <v>-64.849999999999994</v>
      </c>
      <c r="P352" s="48"/>
      <c r="Q352" s="18"/>
      <c r="R352" s="18"/>
      <c r="S352" s="48"/>
      <c r="T352" s="18"/>
      <c r="U352" s="18"/>
      <c r="V352" s="48">
        <v>0.80400000000000005</v>
      </c>
      <c r="W352" s="18">
        <v>33.770000000000003</v>
      </c>
      <c r="X352" s="18">
        <v>0</v>
      </c>
      <c r="Y352" s="48"/>
      <c r="Z352" s="18"/>
      <c r="AA352" s="18"/>
      <c r="AB352" s="48"/>
      <c r="AC352" s="18"/>
      <c r="AD352" s="18"/>
      <c r="AE352" s="48"/>
      <c r="AF352" s="18"/>
      <c r="AG352" s="18"/>
      <c r="AH352" s="48"/>
      <c r="AI352" s="18"/>
      <c r="AJ352" s="18"/>
      <c r="AK352" s="48"/>
      <c r="AL352" s="18"/>
      <c r="AM352" s="48"/>
      <c r="AN352" s="18"/>
      <c r="AO352" s="18"/>
      <c r="AP352" s="48">
        <v>2.1</v>
      </c>
      <c r="AQ352" s="18">
        <v>88.2</v>
      </c>
      <c r="AU352"/>
    </row>
    <row r="353" spans="1:47" ht="15" customHeight="1">
      <c r="A353" s="45" t="s">
        <v>3244</v>
      </c>
      <c r="B353" s="25" t="s">
        <v>3245</v>
      </c>
      <c r="C353" s="25" t="s">
        <v>18</v>
      </c>
      <c r="D353" s="25" t="s">
        <v>174</v>
      </c>
      <c r="E353" s="28" t="s">
        <v>2047</v>
      </c>
      <c r="F353" s="28"/>
      <c r="G353" s="25" t="s">
        <v>2048</v>
      </c>
      <c r="H353" s="25" t="s">
        <v>2053</v>
      </c>
      <c r="I353" s="48">
        <v>0.95</v>
      </c>
      <c r="J353" s="18">
        <v>45</v>
      </c>
      <c r="K353" s="48">
        <v>0.95</v>
      </c>
      <c r="L353" s="18">
        <v>45</v>
      </c>
      <c r="M353" s="18">
        <v>2.25</v>
      </c>
      <c r="N353" s="48">
        <v>-0.779714291</v>
      </c>
      <c r="O353" s="18">
        <v>-36.92</v>
      </c>
      <c r="P353" s="48"/>
      <c r="Q353" s="18"/>
      <c r="R353" s="18"/>
      <c r="S353" s="48">
        <v>-7.4571431999999993E-2</v>
      </c>
      <c r="T353" s="18">
        <v>-3.55</v>
      </c>
      <c r="U353" s="18">
        <v>0</v>
      </c>
      <c r="V353" s="48">
        <v>0.76228572299999997</v>
      </c>
      <c r="W353" s="18">
        <v>36.11</v>
      </c>
      <c r="X353" s="18">
        <v>0</v>
      </c>
      <c r="Y353" s="48"/>
      <c r="Z353" s="18"/>
      <c r="AA353" s="18"/>
      <c r="AB353" s="48"/>
      <c r="AC353" s="18"/>
      <c r="AD353" s="18"/>
      <c r="AE353" s="48"/>
      <c r="AF353" s="18"/>
      <c r="AG353" s="18"/>
      <c r="AH353" s="48"/>
      <c r="AI353" s="18"/>
      <c r="AJ353" s="18"/>
      <c r="AK353" s="48"/>
      <c r="AL353" s="18"/>
      <c r="AM353" s="48"/>
      <c r="AN353" s="18"/>
      <c r="AO353" s="18"/>
      <c r="AP353" s="48">
        <v>1.8080000000000001</v>
      </c>
      <c r="AQ353" s="18">
        <v>85.64</v>
      </c>
      <c r="AU353"/>
    </row>
    <row r="354" spans="1:47" ht="15" hidden="1" customHeight="1">
      <c r="A354" s="45" t="s">
        <v>3246</v>
      </c>
      <c r="B354" s="25" t="s">
        <v>3247</v>
      </c>
      <c r="C354" s="25" t="s">
        <v>18</v>
      </c>
      <c r="D354" s="25" t="s">
        <v>2092</v>
      </c>
      <c r="E354" s="28" t="s">
        <v>2047</v>
      </c>
      <c r="F354" s="28"/>
      <c r="G354" s="25" t="s">
        <v>2048</v>
      </c>
      <c r="H354" s="25" t="s">
        <v>2053</v>
      </c>
      <c r="I354" s="48">
        <v>7.6820000000000004</v>
      </c>
      <c r="J354" s="18">
        <v>40.31</v>
      </c>
      <c r="K354" s="48">
        <v>24.9</v>
      </c>
      <c r="L354" s="18">
        <v>130.66999999999999</v>
      </c>
      <c r="M354" s="18">
        <v>6.53</v>
      </c>
      <c r="N354" s="48">
        <v>-28.393750000000001</v>
      </c>
      <c r="O354" s="18">
        <v>-149.04</v>
      </c>
      <c r="P354" s="48"/>
      <c r="Q354" s="18"/>
      <c r="R354" s="18"/>
      <c r="S354" s="48">
        <v>-8.0250000000000004</v>
      </c>
      <c r="T354" s="18">
        <v>-42.08</v>
      </c>
      <c r="U354" s="18">
        <v>0</v>
      </c>
      <c r="V354" s="48">
        <v>6.93675</v>
      </c>
      <c r="W354" s="18">
        <v>36.409999999999997</v>
      </c>
      <c r="X354" s="18">
        <v>0</v>
      </c>
      <c r="Y354" s="48"/>
      <c r="Z354" s="18"/>
      <c r="AA354" s="18"/>
      <c r="AB354" s="48"/>
      <c r="AC354" s="18"/>
      <c r="AD354" s="18"/>
      <c r="AE354" s="48"/>
      <c r="AF354" s="18"/>
      <c r="AG354" s="18"/>
      <c r="AH354" s="48"/>
      <c r="AI354" s="18"/>
      <c r="AJ354" s="18"/>
      <c r="AK354" s="48"/>
      <c r="AL354" s="18"/>
      <c r="AM354" s="48"/>
      <c r="AN354" s="18"/>
      <c r="AO354" s="18"/>
      <c r="AP354" s="48">
        <v>3.1</v>
      </c>
      <c r="AQ354" s="18">
        <v>16.27</v>
      </c>
      <c r="AU354"/>
    </row>
    <row r="355" spans="1:47" ht="15" customHeight="1">
      <c r="A355" s="45" t="s">
        <v>3248</v>
      </c>
      <c r="B355" s="25" t="s">
        <v>3249</v>
      </c>
      <c r="C355" s="25" t="s">
        <v>18</v>
      </c>
      <c r="D355" s="25" t="s">
        <v>174</v>
      </c>
      <c r="E355" s="28" t="s">
        <v>2047</v>
      </c>
      <c r="F355" s="28"/>
      <c r="G355" s="25" t="s">
        <v>2048</v>
      </c>
      <c r="H355" s="25" t="s">
        <v>2053</v>
      </c>
      <c r="I355" s="48">
        <v>0</v>
      </c>
      <c r="J355" s="18">
        <v>0</v>
      </c>
      <c r="K355" s="48">
        <v>1</v>
      </c>
      <c r="L355" s="18">
        <v>50</v>
      </c>
      <c r="M355" s="18">
        <v>2.5</v>
      </c>
      <c r="N355" s="48">
        <v>-0.58799999999999997</v>
      </c>
      <c r="O355" s="18">
        <v>-29.4</v>
      </c>
      <c r="P355" s="48">
        <v>-0.02</v>
      </c>
      <c r="Q355" s="18">
        <v>-1</v>
      </c>
      <c r="R355" s="18">
        <v>0</v>
      </c>
      <c r="S355" s="48">
        <v>-0.04</v>
      </c>
      <c r="T355" s="18">
        <v>-2</v>
      </c>
      <c r="U355" s="18">
        <v>0</v>
      </c>
      <c r="V355" s="48">
        <v>0.748</v>
      </c>
      <c r="W355" s="18">
        <v>37.4</v>
      </c>
      <c r="X355" s="18">
        <v>0</v>
      </c>
      <c r="Y355" s="48"/>
      <c r="Z355" s="18"/>
      <c r="AA355" s="18"/>
      <c r="AB355" s="48"/>
      <c r="AC355" s="18"/>
      <c r="AD355" s="18"/>
      <c r="AE355" s="48"/>
      <c r="AF355" s="18"/>
      <c r="AG355" s="18"/>
      <c r="AH355" s="48"/>
      <c r="AI355" s="18"/>
      <c r="AJ355" s="18"/>
      <c r="AK355" s="48"/>
      <c r="AL355" s="18"/>
      <c r="AM355" s="48"/>
      <c r="AN355" s="18"/>
      <c r="AO355" s="18"/>
      <c r="AP355" s="48">
        <v>1.1000000000000001</v>
      </c>
      <c r="AQ355" s="18">
        <v>55</v>
      </c>
      <c r="AU355"/>
    </row>
    <row r="356" spans="1:47" ht="15" hidden="1" customHeight="1">
      <c r="A356" s="45" t="s">
        <v>3250</v>
      </c>
      <c r="B356" s="25" t="s">
        <v>3251</v>
      </c>
      <c r="C356" s="25" t="s">
        <v>18</v>
      </c>
      <c r="D356" s="25" t="s">
        <v>2092</v>
      </c>
      <c r="E356" s="28" t="s">
        <v>2047</v>
      </c>
      <c r="F356" s="28"/>
      <c r="G356" s="25" t="s">
        <v>2048</v>
      </c>
      <c r="H356" s="25" t="s">
        <v>2053</v>
      </c>
      <c r="I356" s="48">
        <v>5.7000000000000002E-2</v>
      </c>
      <c r="J356" s="18">
        <v>3.82</v>
      </c>
      <c r="K356" s="48">
        <v>0.4</v>
      </c>
      <c r="L356" s="18">
        <v>26.8</v>
      </c>
      <c r="M356" s="18">
        <v>1.36</v>
      </c>
      <c r="N356" s="48">
        <v>-0.58710671999999997</v>
      </c>
      <c r="O356" s="18">
        <v>-39.32</v>
      </c>
      <c r="P356" s="48">
        <v>0</v>
      </c>
      <c r="Q356" s="18">
        <v>0</v>
      </c>
      <c r="R356" s="18">
        <v>0</v>
      </c>
      <c r="S356" s="48">
        <v>-0.32435318000000002</v>
      </c>
      <c r="T356" s="18">
        <v>-21.75</v>
      </c>
      <c r="U356" s="18">
        <v>0</v>
      </c>
      <c r="V356" s="48">
        <v>0.56345990000000001</v>
      </c>
      <c r="W356" s="18">
        <v>37.75</v>
      </c>
      <c r="X356" s="18">
        <v>0</v>
      </c>
      <c r="Y356" s="48"/>
      <c r="Z356" s="18"/>
      <c r="AA356" s="18"/>
      <c r="AB356" s="48"/>
      <c r="AC356" s="18"/>
      <c r="AD356" s="18"/>
      <c r="AE356" s="48"/>
      <c r="AF356" s="18"/>
      <c r="AG356" s="18"/>
      <c r="AH356" s="48"/>
      <c r="AI356" s="18"/>
      <c r="AJ356" s="18"/>
      <c r="AK356" s="48"/>
      <c r="AL356" s="18"/>
      <c r="AM356" s="48"/>
      <c r="AN356" s="18"/>
      <c r="AO356" s="18"/>
      <c r="AP356" s="48">
        <v>0.109</v>
      </c>
      <c r="AQ356" s="18">
        <v>7.3</v>
      </c>
      <c r="AU356"/>
    </row>
    <row r="357" spans="1:47" ht="15" hidden="1" customHeight="1">
      <c r="A357" s="45" t="s">
        <v>3252</v>
      </c>
      <c r="B357" s="25" t="s">
        <v>3253</v>
      </c>
      <c r="C357" s="25" t="s">
        <v>18</v>
      </c>
      <c r="D357" s="25" t="s">
        <v>2641</v>
      </c>
      <c r="E357" s="28" t="s">
        <v>2047</v>
      </c>
      <c r="F357" s="28"/>
      <c r="G357" s="25" t="s">
        <v>2048</v>
      </c>
      <c r="H357" s="25" t="s">
        <v>2042</v>
      </c>
      <c r="I357" s="48"/>
      <c r="J357" s="18"/>
      <c r="K357" s="48">
        <v>5</v>
      </c>
      <c r="L357" s="18">
        <v>395.65</v>
      </c>
      <c r="M357" s="18">
        <v>19.78</v>
      </c>
      <c r="N357" s="48"/>
      <c r="O357" s="18"/>
      <c r="P357" s="48"/>
      <c r="Q357" s="18"/>
      <c r="R357" s="18"/>
      <c r="S357" s="48">
        <v>-0.496</v>
      </c>
      <c r="T357" s="18">
        <v>-39.25</v>
      </c>
      <c r="U357" s="18">
        <v>0</v>
      </c>
      <c r="V357" s="48">
        <v>0.496</v>
      </c>
      <c r="W357" s="18">
        <v>39.25</v>
      </c>
      <c r="X357" s="18">
        <v>0</v>
      </c>
      <c r="Y357" s="48"/>
      <c r="Z357" s="18"/>
      <c r="AA357" s="18"/>
      <c r="AB357" s="48"/>
      <c r="AC357" s="18"/>
      <c r="AD357" s="18"/>
      <c r="AE357" s="48"/>
      <c r="AF357" s="18"/>
      <c r="AG357" s="18"/>
      <c r="AH357" s="48"/>
      <c r="AI357" s="18"/>
      <c r="AJ357" s="18"/>
      <c r="AK357" s="48"/>
      <c r="AL357" s="18"/>
      <c r="AM357" s="48"/>
      <c r="AN357" s="18"/>
      <c r="AO357" s="18"/>
      <c r="AP357" s="48">
        <v>5</v>
      </c>
      <c r="AQ357" s="18">
        <v>395.65</v>
      </c>
      <c r="AU357"/>
    </row>
    <row r="358" spans="1:47" ht="15" customHeight="1">
      <c r="A358" s="45" t="s">
        <v>3254</v>
      </c>
      <c r="B358" s="25" t="s">
        <v>3255</v>
      </c>
      <c r="C358" s="25" t="s">
        <v>18</v>
      </c>
      <c r="D358" s="25" t="s">
        <v>174</v>
      </c>
      <c r="E358" s="28" t="s">
        <v>2047</v>
      </c>
      <c r="F358" s="28"/>
      <c r="G358" s="25" t="s">
        <v>2048</v>
      </c>
      <c r="H358" s="25" t="s">
        <v>2033</v>
      </c>
      <c r="I358" s="48">
        <v>0.42299999999999999</v>
      </c>
      <c r="J358" s="18">
        <v>21.15</v>
      </c>
      <c r="K358" s="48"/>
      <c r="L358" s="18"/>
      <c r="M358" s="18"/>
      <c r="N358" s="48">
        <v>-0.92054719799999996</v>
      </c>
      <c r="O358" s="18">
        <v>-45.99</v>
      </c>
      <c r="P358" s="48">
        <v>-0.01</v>
      </c>
      <c r="Q358" s="18">
        <v>-0.5</v>
      </c>
      <c r="R358" s="18">
        <v>0</v>
      </c>
      <c r="S358" s="48">
        <v>-0.101887412</v>
      </c>
      <c r="T358" s="18">
        <v>-5.13</v>
      </c>
      <c r="U358" s="18">
        <v>0</v>
      </c>
      <c r="V358" s="48">
        <v>0.79343461000000004</v>
      </c>
      <c r="W358" s="18">
        <v>39.67</v>
      </c>
      <c r="X358" s="18">
        <v>0</v>
      </c>
      <c r="Y358" s="48"/>
      <c r="Z358" s="18"/>
      <c r="AA358" s="18"/>
      <c r="AB358" s="48"/>
      <c r="AC358" s="18"/>
      <c r="AD358" s="18"/>
      <c r="AE358" s="48"/>
      <c r="AF358" s="18"/>
      <c r="AG358" s="18"/>
      <c r="AH358" s="48"/>
      <c r="AI358" s="18"/>
      <c r="AJ358" s="18"/>
      <c r="AK358" s="48"/>
      <c r="AL358" s="18"/>
      <c r="AM358" s="48"/>
      <c r="AN358" s="18"/>
      <c r="AO358" s="18"/>
      <c r="AP358" s="48">
        <v>0.184</v>
      </c>
      <c r="AQ358" s="18">
        <v>9.1999999999999993</v>
      </c>
      <c r="AU358"/>
    </row>
    <row r="359" spans="1:47" ht="15" customHeight="1">
      <c r="A359" s="45" t="s">
        <v>3256</v>
      </c>
      <c r="B359" s="25" t="s">
        <v>3257</v>
      </c>
      <c r="C359" s="25" t="s">
        <v>18</v>
      </c>
      <c r="D359" s="25" t="s">
        <v>174</v>
      </c>
      <c r="E359" s="28" t="s">
        <v>2047</v>
      </c>
      <c r="F359" s="28"/>
      <c r="G359" s="25" t="s">
        <v>2048</v>
      </c>
      <c r="H359" s="25" t="s">
        <v>2053</v>
      </c>
      <c r="I359" s="48">
        <v>1.7999999999999999E-2</v>
      </c>
      <c r="J359" s="18">
        <v>0.72</v>
      </c>
      <c r="K359" s="48"/>
      <c r="L359" s="18"/>
      <c r="M359" s="18"/>
      <c r="N359" s="48">
        <v>-0.65515911800000004</v>
      </c>
      <c r="O359" s="18">
        <v>-26.2</v>
      </c>
      <c r="P359" s="48">
        <v>-3.0000000000000001E-3</v>
      </c>
      <c r="Q359" s="18">
        <v>-0.12</v>
      </c>
      <c r="R359" s="18">
        <v>0</v>
      </c>
      <c r="S359" s="48">
        <v>-0.34593189000000002</v>
      </c>
      <c r="T359" s="18">
        <v>-13.84</v>
      </c>
      <c r="U359" s="18">
        <v>0</v>
      </c>
      <c r="V359" s="48">
        <v>1.029091008</v>
      </c>
      <c r="W359" s="18">
        <v>41.16</v>
      </c>
      <c r="X359" s="18">
        <v>0</v>
      </c>
      <c r="Y359" s="48"/>
      <c r="Z359" s="18"/>
      <c r="AA359" s="18"/>
      <c r="AB359" s="48"/>
      <c r="AC359" s="18"/>
      <c r="AD359" s="18"/>
      <c r="AE359" s="48"/>
      <c r="AF359" s="18"/>
      <c r="AG359" s="18"/>
      <c r="AH359" s="48"/>
      <c r="AI359" s="18"/>
      <c r="AJ359" s="18"/>
      <c r="AK359" s="48"/>
      <c r="AL359" s="18"/>
      <c r="AM359" s="48"/>
      <c r="AN359" s="18"/>
      <c r="AO359" s="18"/>
      <c r="AP359" s="48">
        <v>4.2999999999999997E-2</v>
      </c>
      <c r="AQ359" s="18">
        <v>1.72</v>
      </c>
      <c r="AU359"/>
    </row>
    <row r="360" spans="1:47" ht="15" customHeight="1">
      <c r="A360" s="45" t="s">
        <v>3258</v>
      </c>
      <c r="B360" s="25" t="s">
        <v>3259</v>
      </c>
      <c r="C360" s="25" t="s">
        <v>18</v>
      </c>
      <c r="D360" s="25" t="s">
        <v>174</v>
      </c>
      <c r="E360" s="28" t="s">
        <v>2047</v>
      </c>
      <c r="F360" s="28"/>
      <c r="G360" s="25" t="s">
        <v>2048</v>
      </c>
      <c r="H360" s="25" t="s">
        <v>2053</v>
      </c>
      <c r="I360" s="48">
        <v>1.421</v>
      </c>
      <c r="J360" s="18">
        <v>21.32</v>
      </c>
      <c r="K360" s="48">
        <v>1</v>
      </c>
      <c r="L360" s="18">
        <v>18</v>
      </c>
      <c r="M360" s="18">
        <v>0.9</v>
      </c>
      <c r="N360" s="48">
        <v>-8.0487802999999997E-2</v>
      </c>
      <c r="O360" s="18">
        <v>-1.29</v>
      </c>
      <c r="P360" s="48">
        <v>-1.86</v>
      </c>
      <c r="Q360" s="18">
        <v>-30.24</v>
      </c>
      <c r="R360" s="18">
        <v>0</v>
      </c>
      <c r="S360" s="48">
        <v>-6.0975609E-2</v>
      </c>
      <c r="T360" s="18">
        <v>-0.97</v>
      </c>
      <c r="U360" s="18">
        <v>0</v>
      </c>
      <c r="V360" s="48">
        <v>2.6044634119999999</v>
      </c>
      <c r="W360" s="18">
        <v>42.35</v>
      </c>
      <c r="X360" s="18">
        <v>0</v>
      </c>
      <c r="Y360" s="48"/>
      <c r="Z360" s="18"/>
      <c r="AA360" s="18"/>
      <c r="AB360" s="48"/>
      <c r="AC360" s="18"/>
      <c r="AD360" s="18"/>
      <c r="AE360" s="48"/>
      <c r="AF360" s="18"/>
      <c r="AG360" s="18"/>
      <c r="AH360" s="48"/>
      <c r="AI360" s="18"/>
      <c r="AJ360" s="18"/>
      <c r="AK360" s="48"/>
      <c r="AL360" s="18"/>
      <c r="AM360" s="48"/>
      <c r="AN360" s="18"/>
      <c r="AO360" s="18"/>
      <c r="AP360" s="48">
        <v>3.024</v>
      </c>
      <c r="AQ360" s="18">
        <v>49.17</v>
      </c>
      <c r="AU360"/>
    </row>
    <row r="361" spans="1:47" ht="15" customHeight="1">
      <c r="A361" s="45" t="s">
        <v>3260</v>
      </c>
      <c r="B361" s="25" t="s">
        <v>3261</v>
      </c>
      <c r="C361" s="25" t="s">
        <v>18</v>
      </c>
      <c r="D361" s="25" t="s">
        <v>174</v>
      </c>
      <c r="E361" s="28" t="s">
        <v>2047</v>
      </c>
      <c r="F361" s="28"/>
      <c r="G361" s="25" t="s">
        <v>2048</v>
      </c>
      <c r="H361" s="25" t="s">
        <v>2053</v>
      </c>
      <c r="I361" s="48">
        <v>7.2969999999999997</v>
      </c>
      <c r="J361" s="18">
        <v>405.39</v>
      </c>
      <c r="K361" s="48">
        <v>10.8</v>
      </c>
      <c r="L361" s="18">
        <v>600</v>
      </c>
      <c r="M361" s="18">
        <v>30</v>
      </c>
      <c r="N361" s="48">
        <v>-6.0011999999999999</v>
      </c>
      <c r="O361" s="18">
        <v>-333.38</v>
      </c>
      <c r="P361" s="48">
        <v>-0.02</v>
      </c>
      <c r="Q361" s="18">
        <v>-1.1100000000000001</v>
      </c>
      <c r="R361" s="18">
        <v>0</v>
      </c>
      <c r="S361" s="48">
        <v>-0.83491000000000004</v>
      </c>
      <c r="T361" s="18">
        <v>-46.41</v>
      </c>
      <c r="U361" s="18">
        <v>0</v>
      </c>
      <c r="V361" s="48">
        <v>0.78310999999999997</v>
      </c>
      <c r="W361" s="18">
        <v>43.51</v>
      </c>
      <c r="X361" s="18">
        <v>0</v>
      </c>
      <c r="Y361" s="48"/>
      <c r="Z361" s="18"/>
      <c r="AA361" s="18"/>
      <c r="AB361" s="48"/>
      <c r="AC361" s="18"/>
      <c r="AD361" s="18"/>
      <c r="AE361" s="48"/>
      <c r="AF361" s="18"/>
      <c r="AG361" s="18"/>
      <c r="AH361" s="48"/>
      <c r="AI361" s="18"/>
      <c r="AJ361" s="18"/>
      <c r="AK361" s="48"/>
      <c r="AL361" s="18"/>
      <c r="AM361" s="48"/>
      <c r="AN361" s="18"/>
      <c r="AO361" s="18"/>
      <c r="AP361" s="48">
        <v>12.023999999999999</v>
      </c>
      <c r="AQ361" s="18">
        <v>668</v>
      </c>
      <c r="AU361"/>
    </row>
    <row r="362" spans="1:47" ht="15" hidden="1" customHeight="1">
      <c r="A362" s="45" t="s">
        <v>3262</v>
      </c>
      <c r="B362" s="25" t="s">
        <v>3263</v>
      </c>
      <c r="C362" s="25" t="s">
        <v>18</v>
      </c>
      <c r="D362" s="25" t="s">
        <v>2047</v>
      </c>
      <c r="E362" s="28" t="s">
        <v>2048</v>
      </c>
      <c r="F362" s="28"/>
      <c r="G362" s="25"/>
      <c r="H362" s="25" t="s">
        <v>2053</v>
      </c>
      <c r="I362" s="48">
        <v>0.25</v>
      </c>
      <c r="J362" s="18">
        <v>20.23</v>
      </c>
      <c r="K362" s="48">
        <v>6.25</v>
      </c>
      <c r="L362" s="18">
        <v>440</v>
      </c>
      <c r="M362" s="18">
        <v>22</v>
      </c>
      <c r="N362" s="48">
        <v>-3.12</v>
      </c>
      <c r="O362" s="18">
        <v>-225.3</v>
      </c>
      <c r="P362" s="48">
        <v>-0.19500000000000001</v>
      </c>
      <c r="Q362" s="18">
        <v>-12.67</v>
      </c>
      <c r="R362" s="18">
        <v>0</v>
      </c>
      <c r="S362" s="48">
        <v>-0.32500000000000001</v>
      </c>
      <c r="T362" s="18">
        <v>-21.11</v>
      </c>
      <c r="U362" s="18">
        <v>0</v>
      </c>
      <c r="V362" s="48">
        <v>0.64</v>
      </c>
      <c r="W362" s="18">
        <v>45.01</v>
      </c>
      <c r="X362" s="18">
        <v>0</v>
      </c>
      <c r="Y362" s="48"/>
      <c r="Z362" s="18"/>
      <c r="AA362" s="18"/>
      <c r="AB362" s="48"/>
      <c r="AC362" s="18"/>
      <c r="AD362" s="18"/>
      <c r="AE362" s="48"/>
      <c r="AF362" s="18"/>
      <c r="AG362" s="18"/>
      <c r="AH362" s="48"/>
      <c r="AI362" s="18"/>
      <c r="AJ362" s="18"/>
      <c r="AK362" s="48"/>
      <c r="AL362" s="18"/>
      <c r="AM362" s="48"/>
      <c r="AN362" s="18"/>
      <c r="AO362" s="18"/>
      <c r="AP362" s="48">
        <v>3.5</v>
      </c>
      <c r="AQ362" s="18">
        <v>246.16</v>
      </c>
      <c r="AU362"/>
    </row>
    <row r="363" spans="1:47" ht="15" customHeight="1">
      <c r="A363" s="45" t="s">
        <v>3264</v>
      </c>
      <c r="B363" s="25" t="s">
        <v>3265</v>
      </c>
      <c r="C363" s="25" t="s">
        <v>18</v>
      </c>
      <c r="D363" s="25" t="s">
        <v>174</v>
      </c>
      <c r="E363" s="28" t="s">
        <v>2047</v>
      </c>
      <c r="F363" s="28"/>
      <c r="G363" s="25" t="s">
        <v>2048</v>
      </c>
      <c r="H363" s="25" t="s">
        <v>2053</v>
      </c>
      <c r="I363" s="48">
        <v>1.3620000000000001</v>
      </c>
      <c r="J363" s="18">
        <v>36.21</v>
      </c>
      <c r="K363" s="48">
        <v>3</v>
      </c>
      <c r="L363" s="18">
        <v>67.67</v>
      </c>
      <c r="M363" s="18">
        <v>3.38</v>
      </c>
      <c r="N363" s="48">
        <v>-2.1676190160000002</v>
      </c>
      <c r="O363" s="18">
        <v>-51.17</v>
      </c>
      <c r="P363" s="48">
        <v>-0.30499999999999999</v>
      </c>
      <c r="Q363" s="18">
        <v>-7.02</v>
      </c>
      <c r="R363" s="18">
        <v>0</v>
      </c>
      <c r="S363" s="48">
        <v>-3.0019047169999999</v>
      </c>
      <c r="T363" s="18">
        <v>-71.290000000000006</v>
      </c>
      <c r="U363" s="18">
        <v>0</v>
      </c>
      <c r="V363" s="48">
        <v>2.0705237329999999</v>
      </c>
      <c r="W363" s="18">
        <v>47.64</v>
      </c>
      <c r="X363" s="18">
        <v>0</v>
      </c>
      <c r="Y363" s="48"/>
      <c r="Z363" s="18"/>
      <c r="AA363" s="18"/>
      <c r="AB363" s="48"/>
      <c r="AC363" s="18"/>
      <c r="AD363" s="18"/>
      <c r="AE363" s="48"/>
      <c r="AF363" s="18"/>
      <c r="AG363" s="18"/>
      <c r="AH363" s="48"/>
      <c r="AI363" s="18"/>
      <c r="AJ363" s="18"/>
      <c r="AK363" s="48"/>
      <c r="AL363" s="18"/>
      <c r="AM363" s="48"/>
      <c r="AN363" s="18"/>
      <c r="AO363" s="18"/>
      <c r="AP363" s="48">
        <v>0.95799999999999996</v>
      </c>
      <c r="AQ363" s="18">
        <v>22.04</v>
      </c>
      <c r="AU363"/>
    </row>
    <row r="364" spans="1:47" ht="15" customHeight="1">
      <c r="A364" s="45" t="s">
        <v>3266</v>
      </c>
      <c r="B364" s="25" t="s">
        <v>3267</v>
      </c>
      <c r="C364" s="25" t="s">
        <v>18</v>
      </c>
      <c r="D364" s="25" t="s">
        <v>174</v>
      </c>
      <c r="E364" s="28" t="s">
        <v>2047</v>
      </c>
      <c r="F364" s="28"/>
      <c r="G364" s="25" t="s">
        <v>2048</v>
      </c>
      <c r="H364" s="25" t="s">
        <v>2053</v>
      </c>
      <c r="I364" s="48">
        <v>9.2999999999999999E-2</v>
      </c>
      <c r="J364" s="18">
        <v>1.44</v>
      </c>
      <c r="K364" s="48"/>
      <c r="L364" s="18"/>
      <c r="M364" s="18"/>
      <c r="N364" s="48">
        <v>-2.6044233569999999</v>
      </c>
      <c r="O364" s="18">
        <v>-40.369999999999997</v>
      </c>
      <c r="P364" s="48">
        <v>-0.2</v>
      </c>
      <c r="Q364" s="18">
        <v>-3.1</v>
      </c>
      <c r="R364" s="18">
        <v>0</v>
      </c>
      <c r="S364" s="48">
        <v>-0.34905612400000002</v>
      </c>
      <c r="T364" s="18">
        <v>-5.41</v>
      </c>
      <c r="U364" s="18">
        <v>0</v>
      </c>
      <c r="V364" s="48">
        <v>3.1244794809999998</v>
      </c>
      <c r="W364" s="18">
        <v>48.43</v>
      </c>
      <c r="X364" s="18">
        <v>0</v>
      </c>
      <c r="Y364" s="48"/>
      <c r="Z364" s="18"/>
      <c r="AA364" s="18"/>
      <c r="AB364" s="48"/>
      <c r="AC364" s="18"/>
      <c r="AD364" s="18"/>
      <c r="AE364" s="48"/>
      <c r="AF364" s="18"/>
      <c r="AG364" s="18"/>
      <c r="AH364" s="48"/>
      <c r="AI364" s="18"/>
      <c r="AJ364" s="18"/>
      <c r="AK364" s="48"/>
      <c r="AL364" s="18"/>
      <c r="AM364" s="48"/>
      <c r="AN364" s="18"/>
      <c r="AO364" s="18"/>
      <c r="AP364" s="48">
        <v>6.4000000000000001E-2</v>
      </c>
      <c r="AQ364" s="18">
        <v>0.99</v>
      </c>
      <c r="AU364"/>
    </row>
    <row r="365" spans="1:47" ht="15" customHeight="1">
      <c r="A365" s="45" t="s">
        <v>3268</v>
      </c>
      <c r="B365" s="25" t="s">
        <v>3269</v>
      </c>
      <c r="C365" s="25" t="s">
        <v>18</v>
      </c>
      <c r="D365" s="25" t="s">
        <v>174</v>
      </c>
      <c r="E365" s="28" t="s">
        <v>2047</v>
      </c>
      <c r="F365" s="28"/>
      <c r="G365" s="25" t="s">
        <v>2048</v>
      </c>
      <c r="H365" s="25" t="s">
        <v>2053</v>
      </c>
      <c r="I365" s="48">
        <v>3.2850000000000001</v>
      </c>
      <c r="J365" s="18">
        <v>66.08</v>
      </c>
      <c r="K365" s="48"/>
      <c r="L365" s="18"/>
      <c r="M365" s="18"/>
      <c r="N365" s="48">
        <v>-2.105362886</v>
      </c>
      <c r="O365" s="18">
        <v>-42.35</v>
      </c>
      <c r="P365" s="48">
        <v>-2.3E-2</v>
      </c>
      <c r="Q365" s="18">
        <v>-0.46</v>
      </c>
      <c r="R365" s="18">
        <v>0</v>
      </c>
      <c r="S365" s="48">
        <v>-0.65783606699999997</v>
      </c>
      <c r="T365" s="18">
        <v>-13.24</v>
      </c>
      <c r="U365" s="18">
        <v>0</v>
      </c>
      <c r="V365" s="48">
        <v>2.7551989529999998</v>
      </c>
      <c r="W365" s="18">
        <v>55.42</v>
      </c>
      <c r="X365" s="18">
        <v>0</v>
      </c>
      <c r="Y365" s="48"/>
      <c r="Z365" s="18"/>
      <c r="AA365" s="18"/>
      <c r="AB365" s="48"/>
      <c r="AC365" s="18"/>
      <c r="AD365" s="18"/>
      <c r="AE365" s="48"/>
      <c r="AF365" s="18"/>
      <c r="AG365" s="18"/>
      <c r="AH365" s="48"/>
      <c r="AI365" s="18"/>
      <c r="AJ365" s="18"/>
      <c r="AK365" s="48"/>
      <c r="AL365" s="18"/>
      <c r="AM365" s="48"/>
      <c r="AN365" s="18"/>
      <c r="AO365" s="18"/>
      <c r="AP365" s="48">
        <v>3.254</v>
      </c>
      <c r="AQ365" s="18">
        <v>65.45</v>
      </c>
      <c r="AU365"/>
    </row>
    <row r="366" spans="1:47" ht="15" hidden="1" customHeight="1">
      <c r="A366" s="45" t="s">
        <v>3270</v>
      </c>
      <c r="B366" s="25" t="s">
        <v>3271</v>
      </c>
      <c r="C366" s="25" t="s">
        <v>18</v>
      </c>
      <c r="D366" s="25" t="s">
        <v>2092</v>
      </c>
      <c r="E366" s="28" t="s">
        <v>2047</v>
      </c>
      <c r="F366" s="28"/>
      <c r="G366" s="25" t="s">
        <v>2048</v>
      </c>
      <c r="H366" s="25" t="s">
        <v>2053</v>
      </c>
      <c r="I366" s="48">
        <v>1.1399999999999999</v>
      </c>
      <c r="J366" s="18">
        <v>31.92</v>
      </c>
      <c r="K366" s="48">
        <v>10.5</v>
      </c>
      <c r="L366" s="18">
        <v>294</v>
      </c>
      <c r="M366" s="18">
        <v>14.7</v>
      </c>
      <c r="N366" s="48">
        <v>-9.4499999999999993</v>
      </c>
      <c r="O366" s="18">
        <v>-264.60000000000002</v>
      </c>
      <c r="P366" s="48">
        <v>-0.1</v>
      </c>
      <c r="Q366" s="18">
        <v>-2.8</v>
      </c>
      <c r="R366" s="18">
        <v>0</v>
      </c>
      <c r="S366" s="48">
        <v>-1.5674999999999999</v>
      </c>
      <c r="T366" s="18">
        <v>-43.89</v>
      </c>
      <c r="U366" s="18">
        <v>0</v>
      </c>
      <c r="V366" s="48">
        <v>2.0775000000000001</v>
      </c>
      <c r="W366" s="18">
        <v>58.17</v>
      </c>
      <c r="X366" s="18">
        <v>0</v>
      </c>
      <c r="Y366" s="48"/>
      <c r="Z366" s="18"/>
      <c r="AA366" s="18"/>
      <c r="AB366" s="48"/>
      <c r="AC366" s="18"/>
      <c r="AD366" s="18"/>
      <c r="AE366" s="48"/>
      <c r="AF366" s="18"/>
      <c r="AG366" s="18"/>
      <c r="AH366" s="48"/>
      <c r="AI366" s="18"/>
      <c r="AJ366" s="18"/>
      <c r="AK366" s="48"/>
      <c r="AL366" s="18"/>
      <c r="AM366" s="48"/>
      <c r="AN366" s="18"/>
      <c r="AO366" s="18"/>
      <c r="AP366" s="48">
        <v>2.6</v>
      </c>
      <c r="AQ366" s="18">
        <v>72.8</v>
      </c>
      <c r="AU366"/>
    </row>
    <row r="367" spans="1:47" ht="15" hidden="1" customHeight="1">
      <c r="A367" s="45" t="s">
        <v>3272</v>
      </c>
      <c r="B367" s="25" t="s">
        <v>3273</v>
      </c>
      <c r="C367" s="25" t="s">
        <v>18</v>
      </c>
      <c r="D367" s="25" t="s">
        <v>2092</v>
      </c>
      <c r="E367" s="28" t="s">
        <v>2047</v>
      </c>
      <c r="F367" s="28"/>
      <c r="G367" s="25" t="s">
        <v>2048</v>
      </c>
      <c r="H367" s="25" t="s">
        <v>2053</v>
      </c>
      <c r="I367" s="48">
        <v>4.7</v>
      </c>
      <c r="J367" s="18">
        <v>58.78</v>
      </c>
      <c r="K367" s="48">
        <v>6.3</v>
      </c>
      <c r="L367" s="18">
        <v>78.78</v>
      </c>
      <c r="M367" s="18">
        <v>3.94</v>
      </c>
      <c r="N367" s="48">
        <v>-3.6</v>
      </c>
      <c r="O367" s="18">
        <v>-45.02</v>
      </c>
      <c r="P367" s="48"/>
      <c r="Q367" s="18"/>
      <c r="R367" s="18"/>
      <c r="S367" s="48">
        <v>-10.67</v>
      </c>
      <c r="T367" s="18">
        <v>-133.43</v>
      </c>
      <c r="U367" s="18">
        <v>0</v>
      </c>
      <c r="V367" s="48">
        <v>4.67</v>
      </c>
      <c r="W367" s="18">
        <v>58.4</v>
      </c>
      <c r="X367" s="18">
        <v>0</v>
      </c>
      <c r="Y367" s="48"/>
      <c r="Z367" s="18"/>
      <c r="AA367" s="18"/>
      <c r="AB367" s="48"/>
      <c r="AC367" s="18"/>
      <c r="AD367" s="18"/>
      <c r="AE367" s="48"/>
      <c r="AF367" s="18"/>
      <c r="AG367" s="18"/>
      <c r="AH367" s="48"/>
      <c r="AI367" s="18"/>
      <c r="AJ367" s="18"/>
      <c r="AK367" s="48"/>
      <c r="AL367" s="18"/>
      <c r="AM367" s="48"/>
      <c r="AN367" s="18"/>
      <c r="AO367" s="18"/>
      <c r="AP367" s="48">
        <v>1.4</v>
      </c>
      <c r="AQ367" s="18">
        <v>17.510000000000002</v>
      </c>
      <c r="AU367"/>
    </row>
    <row r="368" spans="1:47" ht="15" hidden="1" customHeight="1">
      <c r="A368" s="45" t="s">
        <v>3274</v>
      </c>
      <c r="B368" s="25" t="s">
        <v>3275</v>
      </c>
      <c r="C368" s="25" t="s">
        <v>18</v>
      </c>
      <c r="D368" s="25" t="s">
        <v>2641</v>
      </c>
      <c r="E368" s="28" t="s">
        <v>2047</v>
      </c>
      <c r="F368" s="28"/>
      <c r="G368" s="25" t="s">
        <v>2048</v>
      </c>
      <c r="H368" s="25" t="s">
        <v>2053</v>
      </c>
      <c r="I368" s="48">
        <v>0.9</v>
      </c>
      <c r="J368" s="18">
        <v>265.5</v>
      </c>
      <c r="K368" s="48">
        <v>8.1</v>
      </c>
      <c r="L368" s="18">
        <v>2389.56</v>
      </c>
      <c r="M368" s="18">
        <v>119.49</v>
      </c>
      <c r="N368" s="48">
        <v>-3.1160000000000001</v>
      </c>
      <c r="O368" s="18">
        <v>-919.23</v>
      </c>
      <c r="P368" s="48"/>
      <c r="Q368" s="18"/>
      <c r="R368" s="18"/>
      <c r="S368" s="48">
        <v>-2.1320000000000001</v>
      </c>
      <c r="T368" s="18">
        <v>-628.96</v>
      </c>
      <c r="U368" s="18">
        <v>0</v>
      </c>
      <c r="V368" s="48">
        <v>0.19800000000000001</v>
      </c>
      <c r="W368" s="18">
        <v>58.41</v>
      </c>
      <c r="X368" s="18">
        <v>0</v>
      </c>
      <c r="Y368" s="48"/>
      <c r="Z368" s="18"/>
      <c r="AA368" s="18"/>
      <c r="AB368" s="48"/>
      <c r="AC368" s="18"/>
      <c r="AD368" s="18"/>
      <c r="AE368" s="48"/>
      <c r="AF368" s="18"/>
      <c r="AG368" s="18"/>
      <c r="AH368" s="48"/>
      <c r="AI368" s="18"/>
      <c r="AJ368" s="18"/>
      <c r="AK368" s="48"/>
      <c r="AL368" s="18"/>
      <c r="AM368" s="48"/>
      <c r="AN368" s="18"/>
      <c r="AO368" s="18"/>
      <c r="AP368" s="48">
        <v>3.95</v>
      </c>
      <c r="AQ368" s="18">
        <v>1165.28</v>
      </c>
      <c r="AU368"/>
    </row>
    <row r="369" spans="1:47" ht="15" hidden="1" customHeight="1">
      <c r="A369" s="45" t="s">
        <v>3276</v>
      </c>
      <c r="B369" s="25" t="s">
        <v>3277</v>
      </c>
      <c r="C369" s="25" t="s">
        <v>18</v>
      </c>
      <c r="D369" s="25" t="s">
        <v>2656</v>
      </c>
      <c r="E369" s="28" t="s">
        <v>2047</v>
      </c>
      <c r="F369" s="28"/>
      <c r="G369" s="25" t="s">
        <v>2048</v>
      </c>
      <c r="H369" s="25" t="s">
        <v>2053</v>
      </c>
      <c r="I369" s="48">
        <v>2.6</v>
      </c>
      <c r="J369" s="18">
        <v>169</v>
      </c>
      <c r="K369" s="48">
        <v>37.658999999999999</v>
      </c>
      <c r="L369" s="18">
        <v>2447.84</v>
      </c>
      <c r="M369" s="18">
        <v>122.39</v>
      </c>
      <c r="N369" s="48">
        <v>-33.375</v>
      </c>
      <c r="O369" s="18">
        <v>-2169.38</v>
      </c>
      <c r="P369" s="48">
        <v>-1.2749999999999999</v>
      </c>
      <c r="Q369" s="18">
        <v>-82.88</v>
      </c>
      <c r="R369" s="18">
        <v>0</v>
      </c>
      <c r="S369" s="48">
        <v>-2.7149999999999999</v>
      </c>
      <c r="T369" s="18">
        <v>-176.47</v>
      </c>
      <c r="U369" s="18">
        <v>0</v>
      </c>
      <c r="V369" s="48">
        <v>0.90600000000000003</v>
      </c>
      <c r="W369" s="18">
        <v>58.89</v>
      </c>
      <c r="X369" s="18">
        <v>0</v>
      </c>
      <c r="Y369" s="48"/>
      <c r="Z369" s="18"/>
      <c r="AA369" s="18"/>
      <c r="AB369" s="48"/>
      <c r="AC369" s="18"/>
      <c r="AD369" s="18"/>
      <c r="AE369" s="48"/>
      <c r="AF369" s="18"/>
      <c r="AG369" s="18"/>
      <c r="AH369" s="48"/>
      <c r="AI369" s="18"/>
      <c r="AJ369" s="18"/>
      <c r="AK369" s="48"/>
      <c r="AL369" s="18"/>
      <c r="AM369" s="48"/>
      <c r="AN369" s="18"/>
      <c r="AO369" s="18"/>
      <c r="AP369" s="48">
        <v>3.8</v>
      </c>
      <c r="AQ369" s="18">
        <v>247</v>
      </c>
      <c r="AU369"/>
    </row>
    <row r="370" spans="1:47" ht="15" customHeight="1">
      <c r="A370" s="45" t="s">
        <v>3278</v>
      </c>
      <c r="B370" s="25" t="s">
        <v>3279</v>
      </c>
      <c r="C370" s="25" t="s">
        <v>18</v>
      </c>
      <c r="D370" s="25" t="s">
        <v>174</v>
      </c>
      <c r="E370" s="28" t="s">
        <v>2047</v>
      </c>
      <c r="F370" s="28"/>
      <c r="G370" s="25" t="s">
        <v>2048</v>
      </c>
      <c r="H370" s="25" t="s">
        <v>2053</v>
      </c>
      <c r="I370" s="48">
        <v>0.54400000000000004</v>
      </c>
      <c r="J370" s="18">
        <v>24.67</v>
      </c>
      <c r="K370" s="48"/>
      <c r="L370" s="18"/>
      <c r="M370" s="18"/>
      <c r="N370" s="48">
        <v>-5.2499999999999998E-2</v>
      </c>
      <c r="O370" s="18">
        <v>-2.38</v>
      </c>
      <c r="P370" s="48">
        <v>-1.6</v>
      </c>
      <c r="Q370" s="18">
        <v>-72.55</v>
      </c>
      <c r="R370" s="18">
        <v>0</v>
      </c>
      <c r="S370" s="48">
        <v>-2.6249999999999999E-2</v>
      </c>
      <c r="T370" s="18">
        <v>-1.19</v>
      </c>
      <c r="U370" s="18">
        <v>0</v>
      </c>
      <c r="V370" s="48">
        <v>1.32375</v>
      </c>
      <c r="W370" s="18">
        <v>60.02</v>
      </c>
      <c r="X370" s="18">
        <v>0</v>
      </c>
      <c r="Y370" s="48"/>
      <c r="Z370" s="18"/>
      <c r="AA370" s="18"/>
      <c r="AB370" s="48"/>
      <c r="AC370" s="18"/>
      <c r="AD370" s="18"/>
      <c r="AE370" s="48"/>
      <c r="AF370" s="18"/>
      <c r="AG370" s="18"/>
      <c r="AH370" s="48"/>
      <c r="AI370" s="18"/>
      <c r="AJ370" s="18"/>
      <c r="AK370" s="48"/>
      <c r="AL370" s="18"/>
      <c r="AM370" s="48"/>
      <c r="AN370" s="18"/>
      <c r="AO370" s="18"/>
      <c r="AP370" s="48">
        <v>0.189</v>
      </c>
      <c r="AQ370" s="18">
        <v>8.57</v>
      </c>
      <c r="AU370"/>
    </row>
    <row r="371" spans="1:47" ht="15" customHeight="1">
      <c r="A371" s="45" t="s">
        <v>3280</v>
      </c>
      <c r="B371" s="25" t="s">
        <v>3281</v>
      </c>
      <c r="C371" s="25" t="s">
        <v>18</v>
      </c>
      <c r="D371" s="25" t="s">
        <v>174</v>
      </c>
      <c r="E371" s="28" t="s">
        <v>2047</v>
      </c>
      <c r="F371" s="28"/>
      <c r="G371" s="25" t="s">
        <v>2048</v>
      </c>
      <c r="H371" s="25" t="s">
        <v>2053</v>
      </c>
      <c r="I371" s="48">
        <v>5</v>
      </c>
      <c r="J371" s="18">
        <v>110</v>
      </c>
      <c r="K371" s="48"/>
      <c r="L371" s="18"/>
      <c r="M371" s="18"/>
      <c r="N371" s="48">
        <v>-5.94</v>
      </c>
      <c r="O371" s="18">
        <v>-130.68</v>
      </c>
      <c r="P371" s="48"/>
      <c r="Q371" s="18"/>
      <c r="R371" s="18"/>
      <c r="S371" s="48">
        <v>-1.8</v>
      </c>
      <c r="T371" s="18">
        <v>-39.6</v>
      </c>
      <c r="U371" s="18">
        <v>0</v>
      </c>
      <c r="V371" s="48">
        <v>2.74</v>
      </c>
      <c r="W371" s="18">
        <v>60.28</v>
      </c>
      <c r="X371" s="18">
        <v>0</v>
      </c>
      <c r="Y371" s="48"/>
      <c r="Z371" s="18"/>
      <c r="AA371" s="18"/>
      <c r="AB371" s="48"/>
      <c r="AC371" s="18"/>
      <c r="AD371" s="18"/>
      <c r="AE371" s="48"/>
      <c r="AF371" s="18"/>
      <c r="AG371" s="18"/>
      <c r="AH371" s="48"/>
      <c r="AI371" s="18"/>
      <c r="AJ371" s="18"/>
      <c r="AK371" s="48"/>
      <c r="AL371" s="18"/>
      <c r="AM371" s="48"/>
      <c r="AN371" s="18"/>
      <c r="AO371" s="18"/>
      <c r="AP371" s="48">
        <v>0</v>
      </c>
      <c r="AQ371" s="18">
        <v>0</v>
      </c>
      <c r="AU371"/>
    </row>
    <row r="372" spans="1:47" ht="15" customHeight="1">
      <c r="A372" s="45" t="s">
        <v>3282</v>
      </c>
      <c r="B372" s="25" t="s">
        <v>3283</v>
      </c>
      <c r="C372" s="25" t="s">
        <v>18</v>
      </c>
      <c r="D372" s="25" t="s">
        <v>174</v>
      </c>
      <c r="E372" s="28" t="s">
        <v>2047</v>
      </c>
      <c r="F372" s="28"/>
      <c r="G372" s="25" t="s">
        <v>2048</v>
      </c>
      <c r="H372" s="25" t="s">
        <v>2053</v>
      </c>
      <c r="I372" s="48">
        <v>14.2</v>
      </c>
      <c r="J372" s="18">
        <v>53.8</v>
      </c>
      <c r="K372" s="48">
        <v>120</v>
      </c>
      <c r="L372" s="18">
        <v>516.1</v>
      </c>
      <c r="M372" s="18">
        <v>25.8</v>
      </c>
      <c r="N372" s="48"/>
      <c r="O372" s="18"/>
      <c r="P372" s="48"/>
      <c r="Q372" s="18"/>
      <c r="R372" s="18"/>
      <c r="S372" s="48">
        <v>-127</v>
      </c>
      <c r="T372" s="18">
        <v>-531.80999999999995</v>
      </c>
      <c r="U372" s="18">
        <v>0</v>
      </c>
      <c r="V372" s="48">
        <v>12.8</v>
      </c>
      <c r="W372" s="18">
        <v>67.7</v>
      </c>
      <c r="X372" s="18">
        <v>0</v>
      </c>
      <c r="Y372" s="48"/>
      <c r="Z372" s="18"/>
      <c r="AA372" s="18"/>
      <c r="AB372" s="48"/>
      <c r="AC372" s="18"/>
      <c r="AD372" s="18"/>
      <c r="AE372" s="48"/>
      <c r="AF372" s="18"/>
      <c r="AG372" s="18"/>
      <c r="AH372" s="48"/>
      <c r="AI372" s="18"/>
      <c r="AJ372" s="18"/>
      <c r="AK372" s="48"/>
      <c r="AL372" s="18"/>
      <c r="AM372" s="48"/>
      <c r="AN372" s="18"/>
      <c r="AO372" s="18"/>
      <c r="AP372" s="48">
        <v>20</v>
      </c>
      <c r="AQ372" s="18">
        <v>105.79</v>
      </c>
      <c r="AU372"/>
    </row>
    <row r="373" spans="1:47" ht="15" hidden="1" customHeight="1">
      <c r="A373" s="45" t="s">
        <v>3284</v>
      </c>
      <c r="B373" s="25" t="s">
        <v>3285</v>
      </c>
      <c r="C373" s="25" t="s">
        <v>18</v>
      </c>
      <c r="D373" s="25" t="s">
        <v>2066</v>
      </c>
      <c r="E373" s="28" t="s">
        <v>2047</v>
      </c>
      <c r="F373" s="28"/>
      <c r="G373" s="25" t="s">
        <v>2048</v>
      </c>
      <c r="H373" s="25" t="s">
        <v>2053</v>
      </c>
      <c r="I373" s="48">
        <v>4.47</v>
      </c>
      <c r="J373" s="18">
        <v>658.83</v>
      </c>
      <c r="K373" s="48">
        <v>12</v>
      </c>
      <c r="L373" s="18">
        <v>1830</v>
      </c>
      <c r="M373" s="18">
        <v>91.5</v>
      </c>
      <c r="N373" s="48">
        <v>-10.29</v>
      </c>
      <c r="O373" s="18">
        <v>-1557.54</v>
      </c>
      <c r="P373" s="48">
        <v>-0.21</v>
      </c>
      <c r="Q373" s="18">
        <v>-31.65</v>
      </c>
      <c r="R373" s="18">
        <v>0</v>
      </c>
      <c r="S373" s="48">
        <v>-0.7</v>
      </c>
      <c r="T373" s="18">
        <v>-105.49</v>
      </c>
      <c r="U373" s="18">
        <v>0</v>
      </c>
      <c r="V373" s="48">
        <v>0.46</v>
      </c>
      <c r="W373" s="18">
        <v>69.319999999999993</v>
      </c>
      <c r="X373" s="18">
        <v>0</v>
      </c>
      <c r="Y373" s="48"/>
      <c r="Z373" s="18"/>
      <c r="AA373" s="18"/>
      <c r="AB373" s="48"/>
      <c r="AC373" s="18"/>
      <c r="AD373" s="18"/>
      <c r="AE373" s="48"/>
      <c r="AF373" s="18"/>
      <c r="AG373" s="18"/>
      <c r="AH373" s="48"/>
      <c r="AI373" s="18"/>
      <c r="AJ373" s="18"/>
      <c r="AK373" s="48"/>
      <c r="AL373" s="18"/>
      <c r="AM373" s="48"/>
      <c r="AN373" s="18"/>
      <c r="AO373" s="18"/>
      <c r="AP373" s="48">
        <v>5.73</v>
      </c>
      <c r="AQ373" s="18">
        <v>863.47</v>
      </c>
      <c r="AU373"/>
    </row>
    <row r="374" spans="1:47" ht="15" customHeight="1">
      <c r="A374" s="45" t="s">
        <v>3286</v>
      </c>
      <c r="B374" s="25" t="s">
        <v>3287</v>
      </c>
      <c r="C374" s="25" t="s">
        <v>18</v>
      </c>
      <c r="D374" s="25" t="s">
        <v>174</v>
      </c>
      <c r="E374" s="28" t="s">
        <v>2047</v>
      </c>
      <c r="F374" s="28"/>
      <c r="G374" s="25" t="s">
        <v>2048</v>
      </c>
      <c r="H374" s="25" t="s">
        <v>2053</v>
      </c>
      <c r="I374" s="48">
        <v>5.96</v>
      </c>
      <c r="J374" s="18">
        <v>56.65</v>
      </c>
      <c r="K374" s="48">
        <v>4</v>
      </c>
      <c r="L374" s="18">
        <v>38.020000000000003</v>
      </c>
      <c r="M374" s="18">
        <v>1.9</v>
      </c>
      <c r="N374" s="48">
        <v>-13.998258076999999</v>
      </c>
      <c r="O374" s="18">
        <v>-133.06</v>
      </c>
      <c r="P374" s="48">
        <v>-0.68</v>
      </c>
      <c r="Q374" s="18">
        <v>-6.47</v>
      </c>
      <c r="R374" s="18">
        <v>0</v>
      </c>
      <c r="S374" s="48">
        <v>-1.637806458</v>
      </c>
      <c r="T374" s="18">
        <v>-15.55</v>
      </c>
      <c r="U374" s="18">
        <v>0</v>
      </c>
      <c r="V374" s="48">
        <v>7.3750645349999999</v>
      </c>
      <c r="W374" s="18">
        <v>70.099999999999994</v>
      </c>
      <c r="X374" s="18">
        <v>0</v>
      </c>
      <c r="Y374" s="48"/>
      <c r="Z374" s="18"/>
      <c r="AA374" s="18"/>
      <c r="AB374" s="48"/>
      <c r="AC374" s="18"/>
      <c r="AD374" s="18"/>
      <c r="AE374" s="48"/>
      <c r="AF374" s="18"/>
      <c r="AG374" s="18"/>
      <c r="AH374" s="48"/>
      <c r="AI374" s="18"/>
      <c r="AJ374" s="18"/>
      <c r="AK374" s="48"/>
      <c r="AL374" s="18"/>
      <c r="AM374" s="48"/>
      <c r="AN374" s="18"/>
      <c r="AO374" s="18"/>
      <c r="AP374" s="48">
        <v>1.0189999999999999</v>
      </c>
      <c r="AQ374" s="18">
        <v>9.69</v>
      </c>
      <c r="AU374"/>
    </row>
    <row r="375" spans="1:47" ht="15" hidden="1" customHeight="1">
      <c r="A375" s="45" t="s">
        <v>3288</v>
      </c>
      <c r="B375" s="25" t="s">
        <v>3289</v>
      </c>
      <c r="C375" s="25" t="s">
        <v>18</v>
      </c>
      <c r="D375" s="25" t="s">
        <v>2034</v>
      </c>
      <c r="E375" s="28" t="s">
        <v>2047</v>
      </c>
      <c r="F375" s="28"/>
      <c r="G375" s="25" t="s">
        <v>2048</v>
      </c>
      <c r="H375" s="25" t="s">
        <v>2053</v>
      </c>
      <c r="I375" s="48">
        <v>4</v>
      </c>
      <c r="J375" s="18">
        <v>105.41</v>
      </c>
      <c r="K375" s="48"/>
      <c r="L375" s="18"/>
      <c r="M375" s="18"/>
      <c r="N375" s="48">
        <v>-6.6</v>
      </c>
      <c r="O375" s="18">
        <v>-173.93</v>
      </c>
      <c r="P375" s="48">
        <v>-0.17</v>
      </c>
      <c r="Q375" s="18">
        <v>-4.4800000000000004</v>
      </c>
      <c r="R375" s="18">
        <v>0</v>
      </c>
      <c r="S375" s="48"/>
      <c r="T375" s="18"/>
      <c r="U375" s="18"/>
      <c r="V375" s="48">
        <v>2.77</v>
      </c>
      <c r="W375" s="18">
        <v>73</v>
      </c>
      <c r="X375" s="18">
        <v>0</v>
      </c>
      <c r="Y375" s="48"/>
      <c r="Z375" s="18"/>
      <c r="AA375" s="18"/>
      <c r="AB375" s="48"/>
      <c r="AC375" s="18"/>
      <c r="AD375" s="18"/>
      <c r="AE375" s="48"/>
      <c r="AF375" s="18"/>
      <c r="AG375" s="18"/>
      <c r="AH375" s="48"/>
      <c r="AI375" s="18"/>
      <c r="AJ375" s="18"/>
      <c r="AK375" s="48"/>
      <c r="AL375" s="18"/>
      <c r="AM375" s="48"/>
      <c r="AN375" s="18"/>
      <c r="AO375" s="18"/>
      <c r="AP375" s="48">
        <v>0</v>
      </c>
      <c r="AQ375" s="18">
        <v>0</v>
      </c>
      <c r="AU375"/>
    </row>
    <row r="376" spans="1:47" ht="15" hidden="1" customHeight="1">
      <c r="A376" s="45" t="s">
        <v>3290</v>
      </c>
      <c r="B376" s="25" t="s">
        <v>3291</v>
      </c>
      <c r="C376" s="25" t="s">
        <v>18</v>
      </c>
      <c r="D376" s="25" t="s">
        <v>2066</v>
      </c>
      <c r="E376" s="28" t="s">
        <v>2047</v>
      </c>
      <c r="F376" s="28"/>
      <c r="G376" s="25" t="s">
        <v>2048</v>
      </c>
      <c r="H376" s="25" t="s">
        <v>2053</v>
      </c>
      <c r="I376" s="48">
        <v>0</v>
      </c>
      <c r="J376" s="18">
        <v>0</v>
      </c>
      <c r="K376" s="48"/>
      <c r="L376" s="18"/>
      <c r="M376" s="18"/>
      <c r="N376" s="48"/>
      <c r="O376" s="18"/>
      <c r="P376" s="48"/>
      <c r="Q376" s="18"/>
      <c r="R376" s="18"/>
      <c r="S376" s="48"/>
      <c r="T376" s="18"/>
      <c r="U376" s="18"/>
      <c r="V376" s="48">
        <v>1.6</v>
      </c>
      <c r="W376" s="18">
        <v>76.400000000000006</v>
      </c>
      <c r="X376" s="18">
        <v>0</v>
      </c>
      <c r="Y376" s="48"/>
      <c r="Z376" s="18"/>
      <c r="AA376" s="18"/>
      <c r="AB376" s="48"/>
      <c r="AC376" s="18"/>
      <c r="AD376" s="18"/>
      <c r="AE376" s="48"/>
      <c r="AF376" s="18"/>
      <c r="AG376" s="18"/>
      <c r="AH376" s="48"/>
      <c r="AI376" s="18"/>
      <c r="AJ376" s="18"/>
      <c r="AK376" s="48"/>
      <c r="AL376" s="18"/>
      <c r="AM376" s="48"/>
      <c r="AN376" s="18"/>
      <c r="AO376" s="18"/>
      <c r="AP376" s="48">
        <v>1.6</v>
      </c>
      <c r="AQ376" s="18">
        <v>76.400000000000006</v>
      </c>
      <c r="AU376"/>
    </row>
    <row r="377" spans="1:47" ht="15" hidden="1" customHeight="1">
      <c r="A377" s="45" t="s">
        <v>3292</v>
      </c>
      <c r="B377" s="25" t="s">
        <v>3293</v>
      </c>
      <c r="C377" s="25" t="s">
        <v>18</v>
      </c>
      <c r="D377" s="25" t="s">
        <v>2092</v>
      </c>
      <c r="E377" s="28" t="s">
        <v>2047</v>
      </c>
      <c r="F377" s="28"/>
      <c r="G377" s="25" t="s">
        <v>2048</v>
      </c>
      <c r="H377" s="25" t="s">
        <v>2053</v>
      </c>
      <c r="I377" s="48">
        <v>0.11899999999999999</v>
      </c>
      <c r="J377" s="18">
        <v>3.4</v>
      </c>
      <c r="K377" s="48">
        <v>2</v>
      </c>
      <c r="L377" s="18">
        <v>65</v>
      </c>
      <c r="M377" s="18">
        <v>3.25</v>
      </c>
      <c r="N377" s="48">
        <v>-3.96048</v>
      </c>
      <c r="O377" s="18">
        <v>-128.25</v>
      </c>
      <c r="P377" s="48">
        <v>-0.3</v>
      </c>
      <c r="Q377" s="18">
        <v>-9.75</v>
      </c>
      <c r="R377" s="18">
        <v>0</v>
      </c>
      <c r="S377" s="48">
        <v>-0.18</v>
      </c>
      <c r="T377" s="18">
        <v>-5.85</v>
      </c>
      <c r="U377" s="18">
        <v>0</v>
      </c>
      <c r="V377" s="48">
        <v>2.3614799999999998</v>
      </c>
      <c r="W377" s="18">
        <v>76.75</v>
      </c>
      <c r="X377" s="18">
        <v>0</v>
      </c>
      <c r="Y377" s="48"/>
      <c r="Z377" s="18"/>
      <c r="AA377" s="18"/>
      <c r="AB377" s="48"/>
      <c r="AC377" s="18"/>
      <c r="AD377" s="18"/>
      <c r="AE377" s="48"/>
      <c r="AF377" s="18"/>
      <c r="AG377" s="18"/>
      <c r="AH377" s="48"/>
      <c r="AI377" s="18"/>
      <c r="AJ377" s="18"/>
      <c r="AK377" s="48"/>
      <c r="AL377" s="18"/>
      <c r="AM377" s="48"/>
      <c r="AN377" s="18"/>
      <c r="AO377" s="18"/>
      <c r="AP377" s="48">
        <v>0.04</v>
      </c>
      <c r="AQ377" s="18">
        <v>1.3</v>
      </c>
      <c r="AU377"/>
    </row>
    <row r="378" spans="1:47" ht="15" customHeight="1">
      <c r="A378" s="45" t="s">
        <v>3294</v>
      </c>
      <c r="B378" s="25" t="s">
        <v>3295</v>
      </c>
      <c r="C378" s="25" t="s">
        <v>18</v>
      </c>
      <c r="D378" s="25" t="s">
        <v>174</v>
      </c>
      <c r="E378" s="28" t="s">
        <v>2047</v>
      </c>
      <c r="F378" s="28"/>
      <c r="G378" s="25" t="s">
        <v>2048</v>
      </c>
      <c r="H378" s="25" t="s">
        <v>2053</v>
      </c>
      <c r="I378" s="48">
        <v>0</v>
      </c>
      <c r="J378" s="18">
        <v>0</v>
      </c>
      <c r="K378" s="48"/>
      <c r="L378" s="18"/>
      <c r="M378" s="18"/>
      <c r="N378" s="48"/>
      <c r="O378" s="18"/>
      <c r="P378" s="48"/>
      <c r="Q378" s="18"/>
      <c r="R378" s="18"/>
      <c r="S378" s="48">
        <v>-1.3</v>
      </c>
      <c r="T378" s="18">
        <v>-53.98</v>
      </c>
      <c r="U378" s="18">
        <v>0</v>
      </c>
      <c r="V378" s="48">
        <v>1.9</v>
      </c>
      <c r="W378" s="18">
        <v>78.89</v>
      </c>
      <c r="X378" s="18">
        <v>0</v>
      </c>
      <c r="Y378" s="48"/>
      <c r="Z378" s="18"/>
      <c r="AA378" s="18"/>
      <c r="AB378" s="48"/>
      <c r="AC378" s="18"/>
      <c r="AD378" s="18"/>
      <c r="AE378" s="48"/>
      <c r="AF378" s="18"/>
      <c r="AG378" s="18"/>
      <c r="AH378" s="48"/>
      <c r="AI378" s="18"/>
      <c r="AJ378" s="18"/>
      <c r="AK378" s="48"/>
      <c r="AL378" s="18"/>
      <c r="AM378" s="48"/>
      <c r="AN378" s="18"/>
      <c r="AO378" s="18"/>
      <c r="AP378" s="48">
        <v>0.6</v>
      </c>
      <c r="AQ378" s="18">
        <v>24.91</v>
      </c>
      <c r="AU378"/>
    </row>
    <row r="379" spans="1:47" ht="15" hidden="1" customHeight="1">
      <c r="A379" s="45" t="s">
        <v>3296</v>
      </c>
      <c r="B379" s="25" t="s">
        <v>3297</v>
      </c>
      <c r="C379" s="25" t="s">
        <v>18</v>
      </c>
      <c r="D379" s="25" t="s">
        <v>2092</v>
      </c>
      <c r="E379" s="28" t="s">
        <v>2047</v>
      </c>
      <c r="F379" s="28"/>
      <c r="G379" s="25" t="s">
        <v>2048</v>
      </c>
      <c r="H379" s="25" t="s">
        <v>2053</v>
      </c>
      <c r="I379" s="48">
        <v>0.4</v>
      </c>
      <c r="J379" s="18">
        <v>51.2</v>
      </c>
      <c r="K379" s="48">
        <v>2.125</v>
      </c>
      <c r="L379" s="18">
        <v>272</v>
      </c>
      <c r="M379" s="18">
        <v>13.6</v>
      </c>
      <c r="N379" s="48">
        <v>-1.75</v>
      </c>
      <c r="O379" s="18">
        <v>-224</v>
      </c>
      <c r="P379" s="48"/>
      <c r="Q379" s="18"/>
      <c r="R379" s="18"/>
      <c r="S379" s="48">
        <v>-0.17499999999999999</v>
      </c>
      <c r="T379" s="18">
        <v>-22.4</v>
      </c>
      <c r="U379" s="18">
        <v>0</v>
      </c>
      <c r="V379" s="48">
        <v>0.63</v>
      </c>
      <c r="W379" s="18">
        <v>80.64</v>
      </c>
      <c r="X379" s="18">
        <v>0</v>
      </c>
      <c r="Y379" s="48"/>
      <c r="Z379" s="18"/>
      <c r="AA379" s="18"/>
      <c r="AB379" s="48"/>
      <c r="AC379" s="18"/>
      <c r="AD379" s="18"/>
      <c r="AE379" s="48"/>
      <c r="AF379" s="18"/>
      <c r="AG379" s="18"/>
      <c r="AH379" s="48"/>
      <c r="AI379" s="18"/>
      <c r="AJ379" s="18"/>
      <c r="AK379" s="48"/>
      <c r="AL379" s="18"/>
      <c r="AM379" s="48"/>
      <c r="AN379" s="18"/>
      <c r="AO379" s="18"/>
      <c r="AP379" s="48">
        <v>1.23</v>
      </c>
      <c r="AQ379" s="18">
        <v>157.44</v>
      </c>
      <c r="AU379"/>
    </row>
    <row r="380" spans="1:47" ht="15" customHeight="1">
      <c r="A380" s="45" t="s">
        <v>3298</v>
      </c>
      <c r="B380" s="25" t="s">
        <v>3299</v>
      </c>
      <c r="C380" s="25" t="s">
        <v>18</v>
      </c>
      <c r="D380" s="25" t="s">
        <v>174</v>
      </c>
      <c r="E380" s="28" t="s">
        <v>2047</v>
      </c>
      <c r="F380" s="28"/>
      <c r="G380" s="25" t="s">
        <v>2048</v>
      </c>
      <c r="H380" s="25" t="s">
        <v>2042</v>
      </c>
      <c r="I380" s="48">
        <v>161.5</v>
      </c>
      <c r="J380" s="18">
        <v>104.59</v>
      </c>
      <c r="K380" s="48"/>
      <c r="L380" s="18"/>
      <c r="M380" s="18"/>
      <c r="N380" s="48">
        <v>-133</v>
      </c>
      <c r="O380" s="18">
        <v>-86.13</v>
      </c>
      <c r="P380" s="48"/>
      <c r="Q380" s="18"/>
      <c r="R380" s="18"/>
      <c r="S380" s="48">
        <v>-3.5</v>
      </c>
      <c r="T380" s="18">
        <v>-2.27</v>
      </c>
      <c r="U380" s="18">
        <v>0</v>
      </c>
      <c r="V380" s="48">
        <v>126</v>
      </c>
      <c r="W380" s="18">
        <v>81.599999999999994</v>
      </c>
      <c r="X380" s="18">
        <v>0</v>
      </c>
      <c r="Y380" s="48"/>
      <c r="Z380" s="18"/>
      <c r="AA380" s="18"/>
      <c r="AB380" s="48"/>
      <c r="AC380" s="18"/>
      <c r="AD380" s="18"/>
      <c r="AE380" s="48"/>
      <c r="AF380" s="18"/>
      <c r="AG380" s="18"/>
      <c r="AH380" s="48"/>
      <c r="AI380" s="18"/>
      <c r="AJ380" s="18"/>
      <c r="AK380" s="48"/>
      <c r="AL380" s="18"/>
      <c r="AM380" s="48"/>
      <c r="AN380" s="18"/>
      <c r="AO380" s="18"/>
      <c r="AP380" s="48">
        <v>151</v>
      </c>
      <c r="AQ380" s="18">
        <v>97.79</v>
      </c>
      <c r="AU380"/>
    </row>
    <row r="381" spans="1:47" ht="15" hidden="1" customHeight="1">
      <c r="A381" s="45" t="s">
        <v>3300</v>
      </c>
      <c r="B381" s="25" t="s">
        <v>3301</v>
      </c>
      <c r="C381" s="25" t="s">
        <v>18</v>
      </c>
      <c r="D381" s="25" t="s">
        <v>2092</v>
      </c>
      <c r="E381" s="28" t="s">
        <v>2047</v>
      </c>
      <c r="F381" s="28"/>
      <c r="G381" s="25" t="s">
        <v>2048</v>
      </c>
      <c r="H381" s="25" t="s">
        <v>2053</v>
      </c>
      <c r="I381" s="48">
        <v>1</v>
      </c>
      <c r="J381" s="18">
        <v>29</v>
      </c>
      <c r="K381" s="48"/>
      <c r="L381" s="18"/>
      <c r="M381" s="18"/>
      <c r="N381" s="48">
        <v>-3.92</v>
      </c>
      <c r="O381" s="18">
        <v>-113.68</v>
      </c>
      <c r="P381" s="48"/>
      <c r="Q381" s="18"/>
      <c r="R381" s="18"/>
      <c r="S381" s="48">
        <v>-0.24</v>
      </c>
      <c r="T381" s="18">
        <v>-6.96</v>
      </c>
      <c r="U381" s="18">
        <v>0</v>
      </c>
      <c r="V381" s="48">
        <v>3.16</v>
      </c>
      <c r="W381" s="18">
        <v>91.64</v>
      </c>
      <c r="X381" s="18">
        <v>0</v>
      </c>
      <c r="Y381" s="48"/>
      <c r="Z381" s="18"/>
      <c r="AA381" s="18"/>
      <c r="AB381" s="48"/>
      <c r="AC381" s="18"/>
      <c r="AD381" s="18"/>
      <c r="AE381" s="48"/>
      <c r="AF381" s="18"/>
      <c r="AG381" s="18"/>
      <c r="AH381" s="48"/>
      <c r="AI381" s="18"/>
      <c r="AJ381" s="18"/>
      <c r="AK381" s="48"/>
      <c r="AL381" s="18"/>
      <c r="AM381" s="48"/>
      <c r="AN381" s="18"/>
      <c r="AO381" s="18"/>
      <c r="AP381" s="48">
        <v>0</v>
      </c>
      <c r="AQ381" s="18">
        <v>0</v>
      </c>
      <c r="AU381"/>
    </row>
    <row r="382" spans="1:47" ht="15" customHeight="1">
      <c r="A382" s="45" t="s">
        <v>3302</v>
      </c>
      <c r="B382" s="25" t="s">
        <v>3303</v>
      </c>
      <c r="C382" s="25" t="s">
        <v>18</v>
      </c>
      <c r="D382" s="25" t="s">
        <v>174</v>
      </c>
      <c r="E382" s="28" t="s">
        <v>2047</v>
      </c>
      <c r="F382" s="28"/>
      <c r="G382" s="25" t="s">
        <v>2048</v>
      </c>
      <c r="H382" s="25" t="s">
        <v>2053</v>
      </c>
      <c r="I382" s="48">
        <v>0.91</v>
      </c>
      <c r="J382" s="18">
        <v>18.440000000000001</v>
      </c>
      <c r="K382" s="48"/>
      <c r="L382" s="18"/>
      <c r="M382" s="18"/>
      <c r="N382" s="48">
        <v>-3.354463</v>
      </c>
      <c r="O382" s="18">
        <v>-67.95</v>
      </c>
      <c r="P382" s="48">
        <v>-5.8999999999999997E-2</v>
      </c>
      <c r="Q382" s="18">
        <v>-1.2</v>
      </c>
      <c r="R382" s="18">
        <v>0</v>
      </c>
      <c r="S382" s="48">
        <v>-0.58994000000000002</v>
      </c>
      <c r="T382" s="18">
        <v>-11.97</v>
      </c>
      <c r="U382" s="18">
        <v>0</v>
      </c>
      <c r="V382" s="48">
        <v>4.6504029999999998</v>
      </c>
      <c r="W382" s="18">
        <v>94.23</v>
      </c>
      <c r="X382" s="18">
        <v>0</v>
      </c>
      <c r="Y382" s="48"/>
      <c r="Z382" s="18"/>
      <c r="AA382" s="18"/>
      <c r="AB382" s="48"/>
      <c r="AC382" s="18"/>
      <c r="AD382" s="18"/>
      <c r="AE382" s="48"/>
      <c r="AF382" s="18"/>
      <c r="AG382" s="18"/>
      <c r="AH382" s="48"/>
      <c r="AI382" s="18"/>
      <c r="AJ382" s="18"/>
      <c r="AK382" s="48"/>
      <c r="AL382" s="18"/>
      <c r="AM382" s="48"/>
      <c r="AN382" s="18"/>
      <c r="AO382" s="18"/>
      <c r="AP382" s="48">
        <v>1.5569999999999999</v>
      </c>
      <c r="AQ382" s="18">
        <v>31.55</v>
      </c>
      <c r="AU382"/>
    </row>
    <row r="383" spans="1:47" ht="15" hidden="1" customHeight="1">
      <c r="A383" s="45" t="s">
        <v>3304</v>
      </c>
      <c r="B383" s="25" t="s">
        <v>3305</v>
      </c>
      <c r="C383" s="25" t="s">
        <v>18</v>
      </c>
      <c r="D383" s="25" t="s">
        <v>2092</v>
      </c>
      <c r="E383" s="28" t="s">
        <v>2047</v>
      </c>
      <c r="F383" s="28"/>
      <c r="G383" s="25" t="s">
        <v>2048</v>
      </c>
      <c r="H383" s="25" t="s">
        <v>2053</v>
      </c>
      <c r="I383" s="48">
        <v>2.61</v>
      </c>
      <c r="J383" s="18">
        <v>49.59</v>
      </c>
      <c r="K383" s="48">
        <v>17</v>
      </c>
      <c r="L383" s="18">
        <v>323</v>
      </c>
      <c r="M383" s="18">
        <v>16.149999999999999</v>
      </c>
      <c r="N383" s="48">
        <v>-16.542155355999999</v>
      </c>
      <c r="O383" s="18">
        <v>-314.33</v>
      </c>
      <c r="P383" s="48">
        <v>-0.122</v>
      </c>
      <c r="Q383" s="18">
        <v>-2.3199999999999998</v>
      </c>
      <c r="R383" s="18">
        <v>0</v>
      </c>
      <c r="S383" s="48">
        <v>-4.6400368959999998</v>
      </c>
      <c r="T383" s="18">
        <v>-88.13</v>
      </c>
      <c r="U383" s="18">
        <v>0</v>
      </c>
      <c r="V383" s="48">
        <v>4.9821922519999999</v>
      </c>
      <c r="W383" s="18">
        <v>94.66</v>
      </c>
      <c r="X383" s="18">
        <v>0</v>
      </c>
      <c r="Y383" s="48"/>
      <c r="Z383" s="18"/>
      <c r="AA383" s="18"/>
      <c r="AB383" s="48"/>
      <c r="AC383" s="18"/>
      <c r="AD383" s="18"/>
      <c r="AE383" s="48"/>
      <c r="AF383" s="18"/>
      <c r="AG383" s="18"/>
      <c r="AH383" s="48"/>
      <c r="AI383" s="18"/>
      <c r="AJ383" s="18"/>
      <c r="AK383" s="48"/>
      <c r="AL383" s="18"/>
      <c r="AM383" s="48"/>
      <c r="AN383" s="18"/>
      <c r="AO383" s="18"/>
      <c r="AP383" s="48">
        <v>3.2879999999999998</v>
      </c>
      <c r="AQ383" s="18">
        <v>62.47</v>
      </c>
      <c r="AU383"/>
    </row>
    <row r="384" spans="1:47" ht="15" customHeight="1">
      <c r="A384" s="45" t="s">
        <v>3306</v>
      </c>
      <c r="B384" s="25" t="s">
        <v>3307</v>
      </c>
      <c r="C384" s="25" t="s">
        <v>18</v>
      </c>
      <c r="D384" s="25" t="s">
        <v>174</v>
      </c>
      <c r="E384" s="28" t="s">
        <v>2047</v>
      </c>
      <c r="F384" s="28"/>
      <c r="G384" s="25" t="s">
        <v>2048</v>
      </c>
      <c r="H384" s="25" t="s">
        <v>2053</v>
      </c>
      <c r="I384" s="48">
        <v>0.31900000000000001</v>
      </c>
      <c r="J384" s="18">
        <v>38.28</v>
      </c>
      <c r="K384" s="48"/>
      <c r="L384" s="18"/>
      <c r="M384" s="18"/>
      <c r="N384" s="48">
        <v>-0.70567413899999998</v>
      </c>
      <c r="O384" s="18">
        <v>-84.73</v>
      </c>
      <c r="P384" s="48"/>
      <c r="Q384" s="18"/>
      <c r="R384" s="18"/>
      <c r="S384" s="48">
        <v>-0.201363874</v>
      </c>
      <c r="T384" s="18">
        <v>-24.11</v>
      </c>
      <c r="U384" s="18">
        <v>0</v>
      </c>
      <c r="V384" s="48">
        <v>0.809038013</v>
      </c>
      <c r="W384" s="18">
        <v>97.08</v>
      </c>
      <c r="X384" s="18">
        <v>0</v>
      </c>
      <c r="Y384" s="48"/>
      <c r="Z384" s="18"/>
      <c r="AA384" s="18"/>
      <c r="AB384" s="48"/>
      <c r="AC384" s="18"/>
      <c r="AD384" s="18"/>
      <c r="AE384" s="48"/>
      <c r="AF384" s="18"/>
      <c r="AG384" s="18"/>
      <c r="AH384" s="48"/>
      <c r="AI384" s="18"/>
      <c r="AJ384" s="18"/>
      <c r="AK384" s="48"/>
      <c r="AL384" s="18"/>
      <c r="AM384" s="48"/>
      <c r="AN384" s="18"/>
      <c r="AO384" s="18"/>
      <c r="AP384" s="48">
        <v>0.221</v>
      </c>
      <c r="AQ384" s="18">
        <v>26.52</v>
      </c>
      <c r="AU384"/>
    </row>
    <row r="385" spans="1:47" ht="15" hidden="1" customHeight="1">
      <c r="A385" s="45" t="s">
        <v>2490</v>
      </c>
      <c r="B385" s="25" t="s">
        <v>2491</v>
      </c>
      <c r="C385" s="25" t="s">
        <v>18</v>
      </c>
      <c r="D385" s="25" t="s">
        <v>2092</v>
      </c>
      <c r="E385" s="28" t="s">
        <v>2047</v>
      </c>
      <c r="F385" s="28"/>
      <c r="G385" s="25" t="s">
        <v>2048</v>
      </c>
      <c r="H385" s="25" t="s">
        <v>2053</v>
      </c>
      <c r="I385" s="48">
        <v>4.3520000000000003</v>
      </c>
      <c r="J385" s="18">
        <v>35.950000000000003</v>
      </c>
      <c r="K385" s="48">
        <v>23.6</v>
      </c>
      <c r="L385" s="18">
        <v>194.87</v>
      </c>
      <c r="M385" s="18">
        <v>9.74</v>
      </c>
      <c r="N385" s="48">
        <v>-26.097622521000002</v>
      </c>
      <c r="O385" s="18">
        <v>-215.53</v>
      </c>
      <c r="P385" s="48">
        <v>-2.8860000000000001</v>
      </c>
      <c r="Q385" s="18">
        <v>-23.83</v>
      </c>
      <c r="R385" s="18">
        <v>0</v>
      </c>
      <c r="S385" s="48">
        <v>-5.4632267179999996</v>
      </c>
      <c r="T385" s="18">
        <v>-45.07</v>
      </c>
      <c r="U385" s="18">
        <v>0</v>
      </c>
      <c r="V385" s="48">
        <v>11.833849238999999</v>
      </c>
      <c r="W385" s="18">
        <v>97.68</v>
      </c>
      <c r="X385" s="18">
        <v>0</v>
      </c>
      <c r="Y385" s="48"/>
      <c r="Z385" s="18"/>
      <c r="AA385" s="18"/>
      <c r="AB385" s="48"/>
      <c r="AC385" s="18"/>
      <c r="AD385" s="18"/>
      <c r="AE385" s="48"/>
      <c r="AF385" s="18"/>
      <c r="AG385" s="18"/>
      <c r="AH385" s="48"/>
      <c r="AI385" s="18"/>
      <c r="AJ385" s="18"/>
      <c r="AK385" s="48"/>
      <c r="AL385" s="18"/>
      <c r="AM385" s="48"/>
      <c r="AN385" s="18"/>
      <c r="AO385" s="18"/>
      <c r="AP385" s="48">
        <v>5.3390000000000004</v>
      </c>
      <c r="AQ385" s="18">
        <v>44.07</v>
      </c>
      <c r="AU385"/>
    </row>
    <row r="386" spans="1:47" ht="15" customHeight="1">
      <c r="A386" s="45" t="s">
        <v>3308</v>
      </c>
      <c r="B386" s="25" t="s">
        <v>3309</v>
      </c>
      <c r="C386" s="25" t="s">
        <v>18</v>
      </c>
      <c r="D386" s="25" t="s">
        <v>174</v>
      </c>
      <c r="E386" s="28" t="s">
        <v>2047</v>
      </c>
      <c r="F386" s="28"/>
      <c r="G386" s="25" t="s">
        <v>2048</v>
      </c>
      <c r="H386" s="25" t="s">
        <v>2033</v>
      </c>
      <c r="I386" s="48">
        <v>2.2250000000000001</v>
      </c>
      <c r="J386" s="18">
        <v>41.91</v>
      </c>
      <c r="K386" s="48">
        <v>15</v>
      </c>
      <c r="L386" s="18">
        <v>256.04000000000002</v>
      </c>
      <c r="M386" s="18">
        <v>12.81</v>
      </c>
      <c r="N386" s="48">
        <v>-13.59731502</v>
      </c>
      <c r="O386" s="18">
        <v>-237.77</v>
      </c>
      <c r="P386" s="48">
        <v>-5.3999999999999999E-2</v>
      </c>
      <c r="Q386" s="18">
        <v>-0.95</v>
      </c>
      <c r="R386" s="18">
        <v>0</v>
      </c>
      <c r="S386" s="48">
        <v>-1.772430087</v>
      </c>
      <c r="T386" s="18">
        <v>-30.22</v>
      </c>
      <c r="U386" s="18">
        <v>0</v>
      </c>
      <c r="V386" s="48">
        <v>6.1647451069999999</v>
      </c>
      <c r="W386" s="18">
        <v>99.27</v>
      </c>
      <c r="X386" s="18">
        <v>0</v>
      </c>
      <c r="Y386" s="48"/>
      <c r="Z386" s="18"/>
      <c r="AA386" s="18"/>
      <c r="AB386" s="48"/>
      <c r="AC386" s="18"/>
      <c r="AD386" s="18"/>
      <c r="AE386" s="48"/>
      <c r="AF386" s="18"/>
      <c r="AG386" s="18"/>
      <c r="AH386" s="48"/>
      <c r="AI386" s="18"/>
      <c r="AJ386" s="18"/>
      <c r="AK386" s="48"/>
      <c r="AL386" s="18"/>
      <c r="AM386" s="48"/>
      <c r="AN386" s="18"/>
      <c r="AO386" s="18"/>
      <c r="AP386" s="48">
        <v>7.9660000000000002</v>
      </c>
      <c r="AQ386" s="18">
        <v>128.28</v>
      </c>
      <c r="AU386"/>
    </row>
    <row r="387" spans="1:47" ht="15" hidden="1" customHeight="1">
      <c r="A387" s="45" t="s">
        <v>3310</v>
      </c>
      <c r="B387" s="25" t="s">
        <v>3311</v>
      </c>
      <c r="C387" s="25" t="s">
        <v>18</v>
      </c>
      <c r="D387" s="25" t="s">
        <v>2092</v>
      </c>
      <c r="E387" s="28" t="s">
        <v>2047</v>
      </c>
      <c r="F387" s="28"/>
      <c r="G387" s="25" t="s">
        <v>2048</v>
      </c>
      <c r="H387" s="25" t="s">
        <v>2053</v>
      </c>
      <c r="I387" s="48">
        <v>0.4</v>
      </c>
      <c r="J387" s="18">
        <v>22.4</v>
      </c>
      <c r="K387" s="48">
        <v>2.5</v>
      </c>
      <c r="L387" s="18">
        <v>140</v>
      </c>
      <c r="M387" s="18">
        <v>7</v>
      </c>
      <c r="N387" s="48">
        <v>-3.0049999999999999</v>
      </c>
      <c r="O387" s="18">
        <v>-168.28</v>
      </c>
      <c r="P387" s="48"/>
      <c r="Q387" s="18"/>
      <c r="R387" s="18"/>
      <c r="S387" s="48">
        <v>-1.4550000000000001</v>
      </c>
      <c r="T387" s="18">
        <v>-81.48</v>
      </c>
      <c r="U387" s="18">
        <v>0</v>
      </c>
      <c r="V387" s="48">
        <v>1.86</v>
      </c>
      <c r="W387" s="18">
        <v>104.16</v>
      </c>
      <c r="X387" s="18">
        <v>0</v>
      </c>
      <c r="Y387" s="48"/>
      <c r="Z387" s="18"/>
      <c r="AA387" s="18"/>
      <c r="AB387" s="48"/>
      <c r="AC387" s="18"/>
      <c r="AD387" s="18"/>
      <c r="AE387" s="48"/>
      <c r="AF387" s="18"/>
      <c r="AG387" s="18"/>
      <c r="AH387" s="48"/>
      <c r="AI387" s="18"/>
      <c r="AJ387" s="18"/>
      <c r="AK387" s="48"/>
      <c r="AL387" s="18"/>
      <c r="AM387" s="48"/>
      <c r="AN387" s="18"/>
      <c r="AO387" s="18"/>
      <c r="AP387" s="48">
        <v>0.3</v>
      </c>
      <c r="AQ387" s="18">
        <v>16.8</v>
      </c>
      <c r="AU387"/>
    </row>
    <row r="388" spans="1:47" ht="15" hidden="1" customHeight="1">
      <c r="A388" s="45" t="s">
        <v>3312</v>
      </c>
      <c r="B388" s="25" t="s">
        <v>3313</v>
      </c>
      <c r="C388" s="25" t="s">
        <v>18</v>
      </c>
      <c r="D388" s="25" t="s">
        <v>2092</v>
      </c>
      <c r="E388" s="28" t="s">
        <v>2047</v>
      </c>
      <c r="F388" s="28"/>
      <c r="G388" s="25" t="s">
        <v>2048</v>
      </c>
      <c r="H388" s="25" t="s">
        <v>2053</v>
      </c>
      <c r="I388" s="48"/>
      <c r="J388" s="18"/>
      <c r="K388" s="48">
        <v>14.69</v>
      </c>
      <c r="L388" s="18">
        <v>1531.55</v>
      </c>
      <c r="M388" s="18">
        <v>76.56</v>
      </c>
      <c r="N388" s="48">
        <v>-8.3777600000000003</v>
      </c>
      <c r="O388" s="18">
        <v>-872.99</v>
      </c>
      <c r="P388" s="48">
        <v>-0.9</v>
      </c>
      <c r="Q388" s="18">
        <v>-109.62</v>
      </c>
      <c r="R388" s="18">
        <v>0</v>
      </c>
      <c r="S388" s="48">
        <v>-5.2603799630000001</v>
      </c>
      <c r="T388" s="18">
        <v>-530.11</v>
      </c>
      <c r="U388" s="18">
        <v>0</v>
      </c>
      <c r="V388" s="48">
        <v>0.86313996299999995</v>
      </c>
      <c r="W388" s="18">
        <v>107.01</v>
      </c>
      <c r="X388" s="18">
        <v>0</v>
      </c>
      <c r="Y388" s="48"/>
      <c r="Z388" s="18"/>
      <c r="AA388" s="18"/>
      <c r="AB388" s="48"/>
      <c r="AC388" s="18"/>
      <c r="AD388" s="18"/>
      <c r="AE388" s="48"/>
      <c r="AF388" s="18"/>
      <c r="AG388" s="18"/>
      <c r="AH388" s="48"/>
      <c r="AI388" s="18"/>
      <c r="AJ388" s="18"/>
      <c r="AK388" s="48"/>
      <c r="AL388" s="18"/>
      <c r="AM388" s="48"/>
      <c r="AN388" s="18"/>
      <c r="AO388" s="18"/>
      <c r="AP388" s="48">
        <v>1.0149999999999999</v>
      </c>
      <c r="AQ388" s="18">
        <v>125.84</v>
      </c>
      <c r="AU388"/>
    </row>
    <row r="389" spans="1:47" ht="15" hidden="1" customHeight="1">
      <c r="A389" s="45" t="s">
        <v>3314</v>
      </c>
      <c r="B389" s="25" t="s">
        <v>3315</v>
      </c>
      <c r="C389" s="25" t="s">
        <v>18</v>
      </c>
      <c r="D389" s="25" t="s">
        <v>2641</v>
      </c>
      <c r="E389" s="28" t="s">
        <v>2047</v>
      </c>
      <c r="F389" s="28"/>
      <c r="G389" s="25" t="s">
        <v>2048</v>
      </c>
      <c r="H389" s="25" t="s">
        <v>2053</v>
      </c>
      <c r="I389" s="48">
        <v>0</v>
      </c>
      <c r="J389" s="18">
        <v>0</v>
      </c>
      <c r="K389" s="48">
        <v>1</v>
      </c>
      <c r="L389" s="18">
        <v>55</v>
      </c>
      <c r="M389" s="18">
        <v>2.75</v>
      </c>
      <c r="N389" s="48">
        <v>-1.5</v>
      </c>
      <c r="O389" s="18">
        <v>-82.5</v>
      </c>
      <c r="P389" s="48"/>
      <c r="Q389" s="18"/>
      <c r="R389" s="18"/>
      <c r="S389" s="48"/>
      <c r="T389" s="18"/>
      <c r="U389" s="18"/>
      <c r="V389" s="48">
        <v>2</v>
      </c>
      <c r="W389" s="18">
        <v>110</v>
      </c>
      <c r="X389" s="18">
        <v>0</v>
      </c>
      <c r="Y389" s="48"/>
      <c r="Z389" s="18"/>
      <c r="AA389" s="18"/>
      <c r="AB389" s="48"/>
      <c r="AC389" s="18"/>
      <c r="AD389" s="18"/>
      <c r="AE389" s="48"/>
      <c r="AF389" s="18"/>
      <c r="AG389" s="18"/>
      <c r="AH389" s="48"/>
      <c r="AI389" s="18"/>
      <c r="AJ389" s="18"/>
      <c r="AK389" s="48"/>
      <c r="AL389" s="18"/>
      <c r="AM389" s="48"/>
      <c r="AN389" s="18"/>
      <c r="AO389" s="18"/>
      <c r="AP389" s="48">
        <v>1.5</v>
      </c>
      <c r="AQ389" s="18">
        <v>82.5</v>
      </c>
      <c r="AU389"/>
    </row>
    <row r="390" spans="1:47" ht="15" hidden="1" customHeight="1">
      <c r="A390" s="45" t="s">
        <v>3316</v>
      </c>
      <c r="B390" s="25" t="s">
        <v>3317</v>
      </c>
      <c r="C390" s="25" t="s">
        <v>18</v>
      </c>
      <c r="D390" s="25" t="s">
        <v>2092</v>
      </c>
      <c r="E390" s="28" t="s">
        <v>2047</v>
      </c>
      <c r="F390" s="28"/>
      <c r="G390" s="25" t="s">
        <v>2048</v>
      </c>
      <c r="H390" s="25" t="s">
        <v>2053</v>
      </c>
      <c r="I390" s="48">
        <v>2.6360000000000001</v>
      </c>
      <c r="J390" s="18">
        <v>32.94</v>
      </c>
      <c r="K390" s="48">
        <v>4</v>
      </c>
      <c r="L390" s="18">
        <v>50</v>
      </c>
      <c r="M390" s="18">
        <v>2.48</v>
      </c>
      <c r="N390" s="48">
        <v>-10.82389118</v>
      </c>
      <c r="O390" s="18">
        <v>-135.29</v>
      </c>
      <c r="P390" s="48">
        <v>-0.113</v>
      </c>
      <c r="Q390" s="18">
        <v>-1.41</v>
      </c>
      <c r="R390" s="18">
        <v>0</v>
      </c>
      <c r="S390" s="48">
        <v>-3.053859348</v>
      </c>
      <c r="T390" s="18">
        <v>-38.17</v>
      </c>
      <c r="U390" s="18">
        <v>0</v>
      </c>
      <c r="V390" s="48">
        <v>8.9347505280000004</v>
      </c>
      <c r="W390" s="18">
        <v>111.68</v>
      </c>
      <c r="X390" s="18">
        <v>0</v>
      </c>
      <c r="Y390" s="48"/>
      <c r="Z390" s="18"/>
      <c r="AA390" s="18"/>
      <c r="AB390" s="48"/>
      <c r="AC390" s="18"/>
      <c r="AD390" s="18"/>
      <c r="AE390" s="48"/>
      <c r="AF390" s="18"/>
      <c r="AG390" s="18"/>
      <c r="AH390" s="48"/>
      <c r="AI390" s="18"/>
      <c r="AJ390" s="18"/>
      <c r="AK390" s="48"/>
      <c r="AL390" s="18"/>
      <c r="AM390" s="48"/>
      <c r="AN390" s="18"/>
      <c r="AO390" s="18"/>
      <c r="AP390" s="48">
        <v>1.58</v>
      </c>
      <c r="AQ390" s="18">
        <v>19.75</v>
      </c>
      <c r="AU390"/>
    </row>
    <row r="391" spans="1:47" ht="15" hidden="1" customHeight="1">
      <c r="A391" s="45" t="s">
        <v>3318</v>
      </c>
      <c r="B391" s="25" t="s">
        <v>3319</v>
      </c>
      <c r="C391" s="25" t="s">
        <v>18</v>
      </c>
      <c r="D391" s="25" t="s">
        <v>2656</v>
      </c>
      <c r="E391" s="28" t="s">
        <v>2047</v>
      </c>
      <c r="F391" s="28"/>
      <c r="G391" s="25" t="s">
        <v>2048</v>
      </c>
      <c r="H391" s="25" t="s">
        <v>2053</v>
      </c>
      <c r="I391" s="48">
        <v>3.4</v>
      </c>
      <c r="J391" s="18">
        <v>383.07</v>
      </c>
      <c r="K391" s="48">
        <v>0.5</v>
      </c>
      <c r="L391" s="18">
        <v>63.48</v>
      </c>
      <c r="M391" s="18">
        <v>3.17</v>
      </c>
      <c r="N391" s="48">
        <v>-2.3841999999999999</v>
      </c>
      <c r="O391" s="18">
        <v>-271.99</v>
      </c>
      <c r="P391" s="48">
        <v>-0.39900000000000002</v>
      </c>
      <c r="Q391" s="18">
        <v>-45.95</v>
      </c>
      <c r="R391" s="18">
        <v>0</v>
      </c>
      <c r="S391" s="48">
        <v>-7.0000000000000007E-2</v>
      </c>
      <c r="T391" s="18">
        <v>-8.06</v>
      </c>
      <c r="U391" s="18">
        <v>0</v>
      </c>
      <c r="V391" s="48">
        <v>0.97319999999999995</v>
      </c>
      <c r="W391" s="18">
        <v>112.08</v>
      </c>
      <c r="X391" s="18">
        <v>0</v>
      </c>
      <c r="Y391" s="48"/>
      <c r="Z391" s="18"/>
      <c r="AA391" s="18"/>
      <c r="AB391" s="48"/>
      <c r="AC391" s="18"/>
      <c r="AD391" s="18"/>
      <c r="AE391" s="48"/>
      <c r="AF391" s="18"/>
      <c r="AG391" s="18"/>
      <c r="AH391" s="48"/>
      <c r="AI391" s="18"/>
      <c r="AJ391" s="18"/>
      <c r="AK391" s="48"/>
      <c r="AL391" s="18"/>
      <c r="AM391" s="48"/>
      <c r="AN391" s="18"/>
      <c r="AO391" s="18"/>
      <c r="AP391" s="48">
        <v>2.02</v>
      </c>
      <c r="AQ391" s="18">
        <v>232.63</v>
      </c>
      <c r="AU391"/>
    </row>
    <row r="392" spans="1:47" ht="15" customHeight="1">
      <c r="A392" s="45" t="s">
        <v>2095</v>
      </c>
      <c r="B392" s="25" t="s">
        <v>2096</v>
      </c>
      <c r="C392" s="25" t="s">
        <v>18</v>
      </c>
      <c r="D392" s="25" t="s">
        <v>174</v>
      </c>
      <c r="E392" s="28" t="s">
        <v>2047</v>
      </c>
      <c r="F392" s="28"/>
      <c r="G392" s="25" t="s">
        <v>2048</v>
      </c>
      <c r="H392" s="25" t="s">
        <v>2053</v>
      </c>
      <c r="I392" s="48">
        <v>6.218</v>
      </c>
      <c r="J392" s="18">
        <v>27.96</v>
      </c>
      <c r="K392" s="48">
        <v>6</v>
      </c>
      <c r="L392" s="18">
        <v>20.399999999999999</v>
      </c>
      <c r="M392" s="18">
        <v>1.02</v>
      </c>
      <c r="N392" s="48">
        <v>-21.624730223</v>
      </c>
      <c r="O392" s="18">
        <v>-80.010000000000005</v>
      </c>
      <c r="P392" s="48">
        <v>-3.5110000000000001</v>
      </c>
      <c r="Q392" s="18">
        <v>-11.93</v>
      </c>
      <c r="R392" s="18">
        <v>0</v>
      </c>
      <c r="S392" s="48">
        <v>-3.9686237680000001</v>
      </c>
      <c r="T392" s="18">
        <v>-13.83</v>
      </c>
      <c r="U392" s="18">
        <v>0</v>
      </c>
      <c r="V392" s="48">
        <v>33.267353991</v>
      </c>
      <c r="W392" s="18">
        <v>113.11</v>
      </c>
      <c r="X392" s="18">
        <v>0</v>
      </c>
      <c r="Y392" s="48"/>
      <c r="Z392" s="18"/>
      <c r="AA392" s="18"/>
      <c r="AB392" s="48"/>
      <c r="AC392" s="18"/>
      <c r="AD392" s="18"/>
      <c r="AE392" s="48"/>
      <c r="AF392" s="18"/>
      <c r="AG392" s="18"/>
      <c r="AH392" s="48"/>
      <c r="AI392" s="18"/>
      <c r="AJ392" s="18"/>
      <c r="AK392" s="48"/>
      <c r="AL392" s="18"/>
      <c r="AM392" s="48"/>
      <c r="AN392" s="18"/>
      <c r="AO392" s="18"/>
      <c r="AP392" s="48">
        <v>16.381</v>
      </c>
      <c r="AQ392" s="18">
        <v>55.7</v>
      </c>
      <c r="AU392"/>
    </row>
    <row r="393" spans="1:47" ht="15" hidden="1" customHeight="1">
      <c r="A393" s="45" t="s">
        <v>3320</v>
      </c>
      <c r="B393" s="25" t="s">
        <v>3321</v>
      </c>
      <c r="C393" s="25" t="s">
        <v>18</v>
      </c>
      <c r="D393" s="25" t="s">
        <v>2092</v>
      </c>
      <c r="E393" s="28" t="s">
        <v>2047</v>
      </c>
      <c r="F393" s="28"/>
      <c r="G393" s="25" t="s">
        <v>2048</v>
      </c>
      <c r="H393" s="25" t="s">
        <v>2053</v>
      </c>
      <c r="I393" s="48">
        <v>0.8</v>
      </c>
      <c r="J393" s="18">
        <v>60.81</v>
      </c>
      <c r="K393" s="48">
        <v>6.25</v>
      </c>
      <c r="L393" s="18">
        <v>475.25</v>
      </c>
      <c r="M393" s="18">
        <v>23.75</v>
      </c>
      <c r="N393" s="48">
        <v>-5.5549999999999997</v>
      </c>
      <c r="O393" s="18">
        <v>-422.42</v>
      </c>
      <c r="P393" s="48">
        <v>-0.06</v>
      </c>
      <c r="Q393" s="18">
        <v>-4.5599999999999996</v>
      </c>
      <c r="R393" s="18">
        <v>0</v>
      </c>
      <c r="S393" s="48">
        <v>-1.2749999999999999</v>
      </c>
      <c r="T393" s="18">
        <v>-96.91</v>
      </c>
      <c r="U393" s="18">
        <v>0</v>
      </c>
      <c r="V393" s="48">
        <v>1.54</v>
      </c>
      <c r="W393" s="18">
        <v>117.1</v>
      </c>
      <c r="X393" s="18">
        <v>0</v>
      </c>
      <c r="Y393" s="48"/>
      <c r="Z393" s="18"/>
      <c r="AA393" s="18"/>
      <c r="AB393" s="48"/>
      <c r="AC393" s="18"/>
      <c r="AD393" s="18"/>
      <c r="AE393" s="48"/>
      <c r="AF393" s="18"/>
      <c r="AG393" s="18"/>
      <c r="AH393" s="48"/>
      <c r="AI393" s="18"/>
      <c r="AJ393" s="18"/>
      <c r="AK393" s="48"/>
      <c r="AL393" s="18"/>
      <c r="AM393" s="48"/>
      <c r="AN393" s="18"/>
      <c r="AO393" s="18"/>
      <c r="AP393" s="48">
        <v>1.7</v>
      </c>
      <c r="AQ393" s="18">
        <v>129.27000000000001</v>
      </c>
      <c r="AU393"/>
    </row>
    <row r="394" spans="1:47" ht="15" hidden="1" customHeight="1">
      <c r="A394" s="45" t="s">
        <v>3322</v>
      </c>
      <c r="B394" s="25" t="s">
        <v>3323</v>
      </c>
      <c r="C394" s="25" t="s">
        <v>18</v>
      </c>
      <c r="D394" s="25" t="s">
        <v>2092</v>
      </c>
      <c r="E394" s="28" t="s">
        <v>2047</v>
      </c>
      <c r="F394" s="28"/>
      <c r="G394" s="25" t="s">
        <v>2048</v>
      </c>
      <c r="H394" s="25" t="s">
        <v>2053</v>
      </c>
      <c r="I394" s="48">
        <v>2.5259999999999998</v>
      </c>
      <c r="J394" s="18">
        <v>24.63</v>
      </c>
      <c r="K394" s="48">
        <v>36</v>
      </c>
      <c r="L394" s="18">
        <v>351.08</v>
      </c>
      <c r="M394" s="18">
        <v>17.559999999999999</v>
      </c>
      <c r="N394" s="48">
        <v>-29.414897297</v>
      </c>
      <c r="O394" s="18">
        <v>-286.86</v>
      </c>
      <c r="P394" s="48">
        <v>-3.5750000000000002</v>
      </c>
      <c r="Q394" s="18">
        <v>-34.86</v>
      </c>
      <c r="R394" s="18">
        <v>0</v>
      </c>
      <c r="S394" s="48">
        <v>-13.052738465999999</v>
      </c>
      <c r="T394" s="18">
        <v>-127.29</v>
      </c>
      <c r="U394" s="18">
        <v>0</v>
      </c>
      <c r="V394" s="48">
        <v>12.522635763</v>
      </c>
      <c r="W394" s="18">
        <v>122.12</v>
      </c>
      <c r="X394" s="18">
        <v>0</v>
      </c>
      <c r="Y394" s="48"/>
      <c r="Z394" s="18"/>
      <c r="AA394" s="18"/>
      <c r="AB394" s="48"/>
      <c r="AC394" s="18"/>
      <c r="AD394" s="18"/>
      <c r="AE394" s="48"/>
      <c r="AF394" s="18"/>
      <c r="AG394" s="18"/>
      <c r="AH394" s="48"/>
      <c r="AI394" s="18"/>
      <c r="AJ394" s="18"/>
      <c r="AK394" s="48"/>
      <c r="AL394" s="18"/>
      <c r="AM394" s="48"/>
      <c r="AN394" s="18"/>
      <c r="AO394" s="18"/>
      <c r="AP394" s="48">
        <v>5.0060000000000002</v>
      </c>
      <c r="AQ394" s="18">
        <v>48.82</v>
      </c>
      <c r="AU394"/>
    </row>
    <row r="395" spans="1:47" ht="15" hidden="1" customHeight="1">
      <c r="A395" s="45" t="s">
        <v>3324</v>
      </c>
      <c r="B395" s="25" t="s">
        <v>3325</v>
      </c>
      <c r="C395" s="25" t="s">
        <v>18</v>
      </c>
      <c r="D395" s="25" t="s">
        <v>2092</v>
      </c>
      <c r="E395" s="28" t="s">
        <v>2047</v>
      </c>
      <c r="F395" s="28"/>
      <c r="G395" s="25" t="s">
        <v>2048</v>
      </c>
      <c r="H395" s="25" t="s">
        <v>2053</v>
      </c>
      <c r="I395" s="48">
        <v>0</v>
      </c>
      <c r="J395" s="18">
        <v>0</v>
      </c>
      <c r="K395" s="48"/>
      <c r="L395" s="18"/>
      <c r="M395" s="18"/>
      <c r="N395" s="48">
        <v>-2.5</v>
      </c>
      <c r="O395" s="18">
        <v>-90</v>
      </c>
      <c r="P395" s="48">
        <v>-0.1</v>
      </c>
      <c r="Q395" s="18">
        <v>-3.6</v>
      </c>
      <c r="R395" s="18">
        <v>0</v>
      </c>
      <c r="S395" s="48">
        <v>-0.8</v>
      </c>
      <c r="T395" s="18">
        <v>-28.8</v>
      </c>
      <c r="U395" s="18">
        <v>0</v>
      </c>
      <c r="V395" s="48">
        <v>3.4</v>
      </c>
      <c r="W395" s="18">
        <v>122.4</v>
      </c>
      <c r="X395" s="18">
        <v>0</v>
      </c>
      <c r="Y395" s="48"/>
      <c r="Z395" s="18"/>
      <c r="AA395" s="18"/>
      <c r="AB395" s="48"/>
      <c r="AC395" s="18"/>
      <c r="AD395" s="18"/>
      <c r="AE395" s="48"/>
      <c r="AF395" s="18"/>
      <c r="AG395" s="18"/>
      <c r="AH395" s="48"/>
      <c r="AI395" s="18"/>
      <c r="AJ395" s="18"/>
      <c r="AK395" s="48"/>
      <c r="AL395" s="18"/>
      <c r="AM395" s="48"/>
      <c r="AN395" s="18"/>
      <c r="AO395" s="18"/>
      <c r="AP395" s="48">
        <v>0</v>
      </c>
      <c r="AQ395" s="18">
        <v>0</v>
      </c>
      <c r="AU395"/>
    </row>
    <row r="396" spans="1:47" ht="15" customHeight="1">
      <c r="A396" s="45" t="s">
        <v>3326</v>
      </c>
      <c r="B396" s="25" t="s">
        <v>3327</v>
      </c>
      <c r="C396" s="25" t="s">
        <v>18</v>
      </c>
      <c r="D396" s="25" t="s">
        <v>174</v>
      </c>
      <c r="E396" s="28" t="s">
        <v>2047</v>
      </c>
      <c r="F396" s="28"/>
      <c r="G396" s="25" t="s">
        <v>2048</v>
      </c>
      <c r="H396" s="25" t="s">
        <v>2053</v>
      </c>
      <c r="I396" s="48">
        <v>0.24</v>
      </c>
      <c r="J396" s="18">
        <v>0.82</v>
      </c>
      <c r="K396" s="48"/>
      <c r="L396" s="18"/>
      <c r="M396" s="18"/>
      <c r="N396" s="48">
        <v>-29.548589998000001</v>
      </c>
      <c r="O396" s="18">
        <v>-100.46</v>
      </c>
      <c r="P396" s="48">
        <v>-1.6</v>
      </c>
      <c r="Q396" s="18">
        <v>-5.44</v>
      </c>
      <c r="R396" s="18">
        <v>0</v>
      </c>
      <c r="S396" s="48">
        <v>-4.8742337669999998</v>
      </c>
      <c r="T396" s="18">
        <v>-16.59</v>
      </c>
      <c r="U396" s="18">
        <v>0</v>
      </c>
      <c r="V396" s="48">
        <v>36.500823765</v>
      </c>
      <c r="W396" s="18">
        <v>124.11</v>
      </c>
      <c r="X396" s="18">
        <v>0</v>
      </c>
      <c r="Y396" s="48"/>
      <c r="Z396" s="18"/>
      <c r="AA396" s="18"/>
      <c r="AB396" s="48"/>
      <c r="AC396" s="18"/>
      <c r="AD396" s="18"/>
      <c r="AE396" s="48"/>
      <c r="AF396" s="18"/>
      <c r="AG396" s="18"/>
      <c r="AH396" s="48"/>
      <c r="AI396" s="18"/>
      <c r="AJ396" s="18"/>
      <c r="AK396" s="48"/>
      <c r="AL396" s="18"/>
      <c r="AM396" s="48"/>
      <c r="AN396" s="18"/>
      <c r="AO396" s="18"/>
      <c r="AP396" s="48">
        <v>0.71799999999999997</v>
      </c>
      <c r="AQ396" s="18">
        <v>2.44</v>
      </c>
      <c r="AU396"/>
    </row>
    <row r="397" spans="1:47" ht="15" hidden="1" customHeight="1">
      <c r="A397" s="45" t="s">
        <v>3328</v>
      </c>
      <c r="B397" s="25" t="s">
        <v>3329</v>
      </c>
      <c r="C397" s="25" t="s">
        <v>18</v>
      </c>
      <c r="D397" s="25" t="s">
        <v>2046</v>
      </c>
      <c r="E397" s="28" t="s">
        <v>2047</v>
      </c>
      <c r="F397" s="28"/>
      <c r="G397" s="25" t="s">
        <v>2048</v>
      </c>
      <c r="H397" s="25" t="s">
        <v>2042</v>
      </c>
      <c r="I397" s="48">
        <v>22</v>
      </c>
      <c r="J397" s="18">
        <v>110.5</v>
      </c>
      <c r="K397" s="48">
        <v>360</v>
      </c>
      <c r="L397" s="18">
        <v>1405.72</v>
      </c>
      <c r="M397" s="18">
        <v>70.28</v>
      </c>
      <c r="N397" s="48">
        <v>-353</v>
      </c>
      <c r="O397" s="18">
        <v>-1401.07</v>
      </c>
      <c r="P397" s="48"/>
      <c r="Q397" s="18"/>
      <c r="R397" s="18"/>
      <c r="S397" s="48">
        <v>-32</v>
      </c>
      <c r="T397" s="18">
        <v>-126.86</v>
      </c>
      <c r="U397" s="18">
        <v>0</v>
      </c>
      <c r="V397" s="48">
        <v>33</v>
      </c>
      <c r="W397" s="18">
        <v>128.85</v>
      </c>
      <c r="X397" s="18">
        <v>0</v>
      </c>
      <c r="Y397" s="48"/>
      <c r="Z397" s="18"/>
      <c r="AA397" s="18"/>
      <c r="AB397" s="48"/>
      <c r="AC397" s="18"/>
      <c r="AD397" s="18"/>
      <c r="AE397" s="48"/>
      <c r="AF397" s="18"/>
      <c r="AG397" s="18"/>
      <c r="AH397" s="48"/>
      <c r="AI397" s="18"/>
      <c r="AJ397" s="18"/>
      <c r="AK397" s="48"/>
      <c r="AL397" s="18"/>
      <c r="AM397" s="48"/>
      <c r="AN397" s="18"/>
      <c r="AO397" s="18"/>
      <c r="AP397" s="48">
        <v>30</v>
      </c>
      <c r="AQ397" s="18">
        <v>117.14</v>
      </c>
      <c r="AU397"/>
    </row>
    <row r="398" spans="1:47" ht="15" customHeight="1">
      <c r="A398" s="45" t="s">
        <v>3330</v>
      </c>
      <c r="B398" s="25" t="s">
        <v>3331</v>
      </c>
      <c r="C398" s="25" t="s">
        <v>18</v>
      </c>
      <c r="D398" s="25" t="s">
        <v>174</v>
      </c>
      <c r="E398" s="28" t="s">
        <v>2047</v>
      </c>
      <c r="F398" s="28"/>
      <c r="G398" s="25" t="s">
        <v>2048</v>
      </c>
      <c r="H398" s="25" t="s">
        <v>2033</v>
      </c>
      <c r="I398" s="48">
        <v>1.895</v>
      </c>
      <c r="J398" s="18">
        <v>18.420000000000002</v>
      </c>
      <c r="K398" s="48">
        <v>18</v>
      </c>
      <c r="L398" s="18">
        <v>175</v>
      </c>
      <c r="M398" s="18">
        <v>8.75</v>
      </c>
      <c r="N398" s="48">
        <v>-9.0033230559999993</v>
      </c>
      <c r="O398" s="18">
        <v>-87.53</v>
      </c>
      <c r="P398" s="48">
        <v>-0.188</v>
      </c>
      <c r="Q398" s="18">
        <v>-1.83</v>
      </c>
      <c r="R398" s="18">
        <v>0</v>
      </c>
      <c r="S398" s="48">
        <v>-1.928670632</v>
      </c>
      <c r="T398" s="18">
        <v>-18.75</v>
      </c>
      <c r="U398" s="18">
        <v>0</v>
      </c>
      <c r="V398" s="48">
        <v>13.381993688</v>
      </c>
      <c r="W398" s="18">
        <v>130.11000000000001</v>
      </c>
      <c r="X398" s="18">
        <v>0</v>
      </c>
      <c r="Y398" s="48"/>
      <c r="Z398" s="18"/>
      <c r="AA398" s="18"/>
      <c r="AB398" s="48"/>
      <c r="AC398" s="18"/>
      <c r="AD398" s="18"/>
      <c r="AE398" s="48"/>
      <c r="AF398" s="18"/>
      <c r="AG398" s="18"/>
      <c r="AH398" s="48"/>
      <c r="AI398" s="18"/>
      <c r="AJ398" s="18"/>
      <c r="AK398" s="48"/>
      <c r="AL398" s="18"/>
      <c r="AM398" s="48"/>
      <c r="AN398" s="18"/>
      <c r="AO398" s="18"/>
      <c r="AP398" s="48">
        <v>22.157</v>
      </c>
      <c r="AQ398" s="18">
        <v>215.42</v>
      </c>
      <c r="AU398"/>
    </row>
    <row r="399" spans="1:47" ht="15" customHeight="1">
      <c r="A399" s="45" t="s">
        <v>3332</v>
      </c>
      <c r="B399" s="25" t="s">
        <v>3333</v>
      </c>
      <c r="C399" s="25" t="s">
        <v>18</v>
      </c>
      <c r="D399" s="25" t="s">
        <v>174</v>
      </c>
      <c r="E399" s="28" t="s">
        <v>2047</v>
      </c>
      <c r="F399" s="28"/>
      <c r="G399" s="25" t="s">
        <v>2048</v>
      </c>
      <c r="H399" s="25" t="s">
        <v>2053</v>
      </c>
      <c r="I399" s="48">
        <v>2</v>
      </c>
      <c r="J399" s="18">
        <v>30</v>
      </c>
      <c r="K399" s="48">
        <v>5</v>
      </c>
      <c r="L399" s="18">
        <v>90</v>
      </c>
      <c r="M399" s="18">
        <v>4.5</v>
      </c>
      <c r="N399" s="48">
        <v>-10.3</v>
      </c>
      <c r="O399" s="18">
        <v>-179.7</v>
      </c>
      <c r="P399" s="48"/>
      <c r="Q399" s="18"/>
      <c r="R399" s="18"/>
      <c r="S399" s="48">
        <v>-1.946</v>
      </c>
      <c r="T399" s="18">
        <v>-34.729999999999997</v>
      </c>
      <c r="U399" s="18">
        <v>0</v>
      </c>
      <c r="V399" s="48">
        <v>7.2460000000000004</v>
      </c>
      <c r="W399" s="18">
        <v>130.43</v>
      </c>
      <c r="X399" s="18">
        <v>0</v>
      </c>
      <c r="Y399" s="48"/>
      <c r="Z399" s="18"/>
      <c r="AA399" s="18"/>
      <c r="AB399" s="48"/>
      <c r="AC399" s="18"/>
      <c r="AD399" s="18"/>
      <c r="AE399" s="48"/>
      <c r="AF399" s="18"/>
      <c r="AG399" s="18"/>
      <c r="AH399" s="48"/>
      <c r="AI399" s="18"/>
      <c r="AJ399" s="18"/>
      <c r="AK399" s="48"/>
      <c r="AL399" s="18"/>
      <c r="AM399" s="48"/>
      <c r="AN399" s="18"/>
      <c r="AO399" s="18"/>
      <c r="AP399" s="48">
        <v>2</v>
      </c>
      <c r="AQ399" s="18">
        <v>36</v>
      </c>
      <c r="AU399"/>
    </row>
    <row r="400" spans="1:47" ht="15" hidden="1" customHeight="1">
      <c r="A400" s="45" t="s">
        <v>3334</v>
      </c>
      <c r="B400" s="25" t="s">
        <v>3335</v>
      </c>
      <c r="C400" s="25" t="s">
        <v>18</v>
      </c>
      <c r="D400" s="25" t="s">
        <v>2066</v>
      </c>
      <c r="E400" s="28" t="s">
        <v>2047</v>
      </c>
      <c r="F400" s="28"/>
      <c r="G400" s="25" t="s">
        <v>2048</v>
      </c>
      <c r="H400" s="25" t="s">
        <v>2053</v>
      </c>
      <c r="I400" s="48">
        <v>9.0500000000000007</v>
      </c>
      <c r="J400" s="18">
        <v>930.5</v>
      </c>
      <c r="K400" s="48">
        <v>30.94</v>
      </c>
      <c r="L400" s="18">
        <v>3182.7</v>
      </c>
      <c r="M400" s="18">
        <v>159.13</v>
      </c>
      <c r="N400" s="48">
        <v>-20.871636866999999</v>
      </c>
      <c r="O400" s="18">
        <v>-2146.69</v>
      </c>
      <c r="P400" s="48">
        <v>-0.30399999999999999</v>
      </c>
      <c r="Q400" s="18">
        <v>-31.27</v>
      </c>
      <c r="R400" s="18">
        <v>0</v>
      </c>
      <c r="S400" s="48">
        <v>-4.4210838499999996</v>
      </c>
      <c r="T400" s="18">
        <v>-454.71</v>
      </c>
      <c r="U400" s="18">
        <v>0</v>
      </c>
      <c r="V400" s="48">
        <v>1.303720717</v>
      </c>
      <c r="W400" s="18">
        <v>134.11000000000001</v>
      </c>
      <c r="X400" s="18">
        <v>0</v>
      </c>
      <c r="Y400" s="48"/>
      <c r="Z400" s="18"/>
      <c r="AA400" s="18"/>
      <c r="AB400" s="48"/>
      <c r="AC400" s="18"/>
      <c r="AD400" s="18"/>
      <c r="AE400" s="48"/>
      <c r="AF400" s="18"/>
      <c r="AG400" s="18"/>
      <c r="AH400" s="48"/>
      <c r="AI400" s="18"/>
      <c r="AJ400" s="18"/>
      <c r="AK400" s="48"/>
      <c r="AL400" s="18"/>
      <c r="AM400" s="48"/>
      <c r="AN400" s="18"/>
      <c r="AO400" s="18"/>
      <c r="AP400" s="48">
        <v>15.696999999999999</v>
      </c>
      <c r="AQ400" s="18">
        <v>1614.64</v>
      </c>
      <c r="AU400"/>
    </row>
    <row r="401" spans="1:47" ht="15" hidden="1" customHeight="1">
      <c r="A401" s="45" t="s">
        <v>3336</v>
      </c>
      <c r="B401" s="25" t="s">
        <v>3337</v>
      </c>
      <c r="C401" s="25" t="s">
        <v>18</v>
      </c>
      <c r="D401" s="25" t="s">
        <v>2656</v>
      </c>
      <c r="E401" s="28" t="s">
        <v>2047</v>
      </c>
      <c r="F401" s="28"/>
      <c r="G401" s="25" t="s">
        <v>2048</v>
      </c>
      <c r="H401" s="25" t="s">
        <v>2053</v>
      </c>
      <c r="I401" s="48">
        <v>3.4950000000000001</v>
      </c>
      <c r="J401" s="18">
        <v>723.47</v>
      </c>
      <c r="K401" s="48">
        <v>40.99</v>
      </c>
      <c r="L401" s="18">
        <v>8484.93</v>
      </c>
      <c r="M401" s="18">
        <v>424.24</v>
      </c>
      <c r="N401" s="48">
        <v>-23.578475495999999</v>
      </c>
      <c r="O401" s="18">
        <v>-4880.75</v>
      </c>
      <c r="P401" s="48"/>
      <c r="Q401" s="18"/>
      <c r="R401" s="18"/>
      <c r="S401" s="48">
        <v>-8.0883157879999992</v>
      </c>
      <c r="T401" s="18">
        <v>-1674.28</v>
      </c>
      <c r="U401" s="18">
        <v>0</v>
      </c>
      <c r="V401" s="48">
        <v>0.65279128399999997</v>
      </c>
      <c r="W401" s="18">
        <v>135.13</v>
      </c>
      <c r="X401" s="18">
        <v>0</v>
      </c>
      <c r="Y401" s="48"/>
      <c r="Z401" s="18"/>
      <c r="AA401" s="18"/>
      <c r="AB401" s="48"/>
      <c r="AC401" s="18"/>
      <c r="AD401" s="18"/>
      <c r="AE401" s="48"/>
      <c r="AF401" s="18"/>
      <c r="AG401" s="18"/>
      <c r="AH401" s="48"/>
      <c r="AI401" s="18"/>
      <c r="AJ401" s="18"/>
      <c r="AK401" s="48"/>
      <c r="AL401" s="18"/>
      <c r="AM401" s="48"/>
      <c r="AN401" s="18"/>
      <c r="AO401" s="18"/>
      <c r="AP401" s="48">
        <v>13.471</v>
      </c>
      <c r="AQ401" s="18">
        <v>2788.5</v>
      </c>
      <c r="AU401"/>
    </row>
    <row r="402" spans="1:47" ht="15" customHeight="1">
      <c r="A402" s="45" t="s">
        <v>3338</v>
      </c>
      <c r="B402" s="25" t="s">
        <v>3339</v>
      </c>
      <c r="C402" s="25" t="s">
        <v>18</v>
      </c>
      <c r="D402" s="25" t="s">
        <v>174</v>
      </c>
      <c r="E402" s="28" t="s">
        <v>2047</v>
      </c>
      <c r="F402" s="28"/>
      <c r="G402" s="25" t="s">
        <v>2048</v>
      </c>
      <c r="H402" s="25" t="s">
        <v>2053</v>
      </c>
      <c r="I402" s="48">
        <v>0.54500000000000004</v>
      </c>
      <c r="J402" s="18">
        <v>46.33</v>
      </c>
      <c r="K402" s="48">
        <v>1</v>
      </c>
      <c r="L402" s="18">
        <v>85</v>
      </c>
      <c r="M402" s="18">
        <v>4.25</v>
      </c>
      <c r="N402" s="48">
        <v>-1.0198362999999999</v>
      </c>
      <c r="O402" s="18">
        <v>-86.74</v>
      </c>
      <c r="P402" s="48">
        <v>-2.3E-2</v>
      </c>
      <c r="Q402" s="18">
        <v>-1.95</v>
      </c>
      <c r="R402" s="18">
        <v>0</v>
      </c>
      <c r="S402" s="48">
        <v>-0.13689068700000001</v>
      </c>
      <c r="T402" s="18">
        <v>-11.59</v>
      </c>
      <c r="U402" s="18">
        <v>0</v>
      </c>
      <c r="V402" s="48">
        <v>1.6627269870000001</v>
      </c>
      <c r="W402" s="18">
        <v>141.33000000000001</v>
      </c>
      <c r="X402" s="18">
        <v>0</v>
      </c>
      <c r="Y402" s="48"/>
      <c r="Z402" s="18"/>
      <c r="AA402" s="18"/>
      <c r="AB402" s="48"/>
      <c r="AC402" s="18"/>
      <c r="AD402" s="18"/>
      <c r="AE402" s="48"/>
      <c r="AF402" s="18"/>
      <c r="AG402" s="18"/>
      <c r="AH402" s="48"/>
      <c r="AI402" s="18"/>
      <c r="AJ402" s="18"/>
      <c r="AK402" s="48"/>
      <c r="AL402" s="18"/>
      <c r="AM402" s="48"/>
      <c r="AN402" s="18"/>
      <c r="AO402" s="18"/>
      <c r="AP402" s="48">
        <v>2.028</v>
      </c>
      <c r="AQ402" s="18">
        <v>172.38</v>
      </c>
      <c r="AU402"/>
    </row>
    <row r="403" spans="1:47" ht="15" hidden="1" customHeight="1">
      <c r="A403" s="45" t="s">
        <v>3340</v>
      </c>
      <c r="B403" s="25" t="s">
        <v>3341</v>
      </c>
      <c r="C403" s="25" t="s">
        <v>18</v>
      </c>
      <c r="D403" s="25" t="s">
        <v>2092</v>
      </c>
      <c r="E403" s="28" t="s">
        <v>2047</v>
      </c>
      <c r="F403" s="28"/>
      <c r="G403" s="25" t="s">
        <v>2048</v>
      </c>
      <c r="H403" s="25" t="s">
        <v>2053</v>
      </c>
      <c r="I403" s="48">
        <v>3.2</v>
      </c>
      <c r="J403" s="18">
        <v>104.55</v>
      </c>
      <c r="K403" s="48">
        <v>60</v>
      </c>
      <c r="L403" s="18">
        <v>1952.94</v>
      </c>
      <c r="M403" s="18">
        <v>97.65</v>
      </c>
      <c r="N403" s="48">
        <v>-50.149153839</v>
      </c>
      <c r="O403" s="18">
        <v>-1626.3</v>
      </c>
      <c r="P403" s="48">
        <v>-0.52</v>
      </c>
      <c r="Q403" s="18">
        <v>-17.239999999999998</v>
      </c>
      <c r="R403" s="18">
        <v>0</v>
      </c>
      <c r="S403" s="48">
        <v>-11.15415385</v>
      </c>
      <c r="T403" s="18">
        <v>-363.16</v>
      </c>
      <c r="U403" s="18">
        <v>0</v>
      </c>
      <c r="V403" s="48">
        <v>4.0063076889999998</v>
      </c>
      <c r="W403" s="18">
        <v>147.79</v>
      </c>
      <c r="X403" s="18">
        <v>0</v>
      </c>
      <c r="Y403" s="48"/>
      <c r="Z403" s="18"/>
      <c r="AA403" s="18"/>
      <c r="AB403" s="48"/>
      <c r="AC403" s="18"/>
      <c r="AD403" s="18"/>
      <c r="AE403" s="48"/>
      <c r="AF403" s="18"/>
      <c r="AG403" s="18"/>
      <c r="AH403" s="48"/>
      <c r="AI403" s="18"/>
      <c r="AJ403" s="18"/>
      <c r="AK403" s="48"/>
      <c r="AL403" s="18"/>
      <c r="AM403" s="48"/>
      <c r="AN403" s="18"/>
      <c r="AO403" s="18"/>
      <c r="AP403" s="48">
        <v>5.383</v>
      </c>
      <c r="AQ403" s="18">
        <v>198.58</v>
      </c>
      <c r="AU403"/>
    </row>
    <row r="404" spans="1:47" ht="15" hidden="1" customHeight="1">
      <c r="A404" s="45" t="s">
        <v>3342</v>
      </c>
      <c r="B404" s="25" t="s">
        <v>3343</v>
      </c>
      <c r="C404" s="25" t="s">
        <v>18</v>
      </c>
      <c r="D404" s="25" t="s">
        <v>2092</v>
      </c>
      <c r="E404" s="28" t="s">
        <v>2047</v>
      </c>
      <c r="F404" s="28"/>
      <c r="G404" s="25" t="s">
        <v>2048</v>
      </c>
      <c r="H404" s="25" t="s">
        <v>2053</v>
      </c>
      <c r="I404" s="48">
        <v>0.06</v>
      </c>
      <c r="J404" s="18">
        <v>3.6</v>
      </c>
      <c r="K404" s="48">
        <v>1.1000000000000001</v>
      </c>
      <c r="L404" s="18">
        <v>66</v>
      </c>
      <c r="M404" s="18">
        <v>3.3</v>
      </c>
      <c r="N404" s="48">
        <v>-2.6355499999999998</v>
      </c>
      <c r="O404" s="18">
        <v>-158.13</v>
      </c>
      <c r="P404" s="48">
        <v>-0.06</v>
      </c>
      <c r="Q404" s="18">
        <v>-3.6</v>
      </c>
      <c r="R404" s="18">
        <v>0</v>
      </c>
      <c r="S404" s="48">
        <v>-0.86799999999999999</v>
      </c>
      <c r="T404" s="18">
        <v>-52.08</v>
      </c>
      <c r="U404" s="18">
        <v>0</v>
      </c>
      <c r="V404" s="48">
        <v>2.5235500000000002</v>
      </c>
      <c r="W404" s="18">
        <v>151.41</v>
      </c>
      <c r="X404" s="18">
        <v>0</v>
      </c>
      <c r="Y404" s="48"/>
      <c r="Z404" s="18"/>
      <c r="AA404" s="18"/>
      <c r="AB404" s="48"/>
      <c r="AC404" s="18"/>
      <c r="AD404" s="18"/>
      <c r="AE404" s="48"/>
      <c r="AF404" s="18"/>
      <c r="AG404" s="18"/>
      <c r="AH404" s="48"/>
      <c r="AI404" s="18"/>
      <c r="AJ404" s="18"/>
      <c r="AK404" s="48"/>
      <c r="AL404" s="18"/>
      <c r="AM404" s="48"/>
      <c r="AN404" s="18"/>
      <c r="AO404" s="18"/>
      <c r="AP404" s="48">
        <v>0.12</v>
      </c>
      <c r="AQ404" s="18">
        <v>7.2</v>
      </c>
      <c r="AU404"/>
    </row>
    <row r="405" spans="1:47" ht="15" customHeight="1">
      <c r="A405" s="45" t="s">
        <v>3344</v>
      </c>
      <c r="B405" s="25" t="s">
        <v>3345</v>
      </c>
      <c r="C405" s="25" t="s">
        <v>18</v>
      </c>
      <c r="D405" s="25" t="s">
        <v>174</v>
      </c>
      <c r="E405" s="28" t="s">
        <v>2047</v>
      </c>
      <c r="F405" s="28"/>
      <c r="G405" s="25" t="s">
        <v>2048</v>
      </c>
      <c r="H405" s="25" t="s">
        <v>2053</v>
      </c>
      <c r="I405" s="48">
        <v>0.2</v>
      </c>
      <c r="J405" s="18">
        <v>150</v>
      </c>
      <c r="K405" s="48">
        <v>3.08</v>
      </c>
      <c r="L405" s="18">
        <v>2310</v>
      </c>
      <c r="M405" s="18">
        <v>115.5</v>
      </c>
      <c r="N405" s="48">
        <v>-2.4049999999999998</v>
      </c>
      <c r="O405" s="18">
        <v>-1803.75</v>
      </c>
      <c r="P405" s="48"/>
      <c r="Q405" s="18"/>
      <c r="R405" s="18"/>
      <c r="S405" s="48">
        <v>-0.25</v>
      </c>
      <c r="T405" s="18">
        <v>-187.5</v>
      </c>
      <c r="U405" s="18">
        <v>0</v>
      </c>
      <c r="V405" s="48">
        <v>0.20499999999999999</v>
      </c>
      <c r="W405" s="18">
        <v>153.75</v>
      </c>
      <c r="X405" s="18">
        <v>0</v>
      </c>
      <c r="Y405" s="48"/>
      <c r="Z405" s="18"/>
      <c r="AA405" s="18"/>
      <c r="AB405" s="48"/>
      <c r="AC405" s="18"/>
      <c r="AD405" s="18"/>
      <c r="AE405" s="48"/>
      <c r="AF405" s="18"/>
      <c r="AG405" s="18"/>
      <c r="AH405" s="48"/>
      <c r="AI405" s="18"/>
      <c r="AJ405" s="18"/>
      <c r="AK405" s="48"/>
      <c r="AL405" s="18"/>
      <c r="AM405" s="48"/>
      <c r="AN405" s="18"/>
      <c r="AO405" s="18"/>
      <c r="AP405" s="48">
        <v>0.83</v>
      </c>
      <c r="AQ405" s="18">
        <v>622.5</v>
      </c>
      <c r="AU405"/>
    </row>
    <row r="406" spans="1:47" ht="15" hidden="1" customHeight="1">
      <c r="A406" s="45" t="s">
        <v>2538</v>
      </c>
      <c r="B406" s="25" t="s">
        <v>2539</v>
      </c>
      <c r="C406" s="25" t="s">
        <v>18</v>
      </c>
      <c r="D406" s="25" t="s">
        <v>2092</v>
      </c>
      <c r="E406" s="28" t="s">
        <v>2047</v>
      </c>
      <c r="F406" s="28"/>
      <c r="G406" s="25" t="s">
        <v>2048</v>
      </c>
      <c r="H406" s="25" t="s">
        <v>2053</v>
      </c>
      <c r="I406" s="48">
        <v>0.125</v>
      </c>
      <c r="J406" s="18">
        <v>7</v>
      </c>
      <c r="K406" s="48">
        <v>9.5</v>
      </c>
      <c r="L406" s="18">
        <v>532</v>
      </c>
      <c r="M406" s="18">
        <v>26.6</v>
      </c>
      <c r="N406" s="48">
        <v>-9.2775994579999992</v>
      </c>
      <c r="O406" s="18">
        <v>-519.54999999999995</v>
      </c>
      <c r="P406" s="48">
        <v>-0.09</v>
      </c>
      <c r="Q406" s="18">
        <v>-5.04</v>
      </c>
      <c r="R406" s="18">
        <v>0</v>
      </c>
      <c r="S406" s="48">
        <v>-1.281112901</v>
      </c>
      <c r="T406" s="18">
        <v>-71.739999999999995</v>
      </c>
      <c r="U406" s="18">
        <v>0</v>
      </c>
      <c r="V406" s="48">
        <v>2.8617123590000002</v>
      </c>
      <c r="W406" s="18">
        <v>160.26</v>
      </c>
      <c r="X406" s="18">
        <v>0</v>
      </c>
      <c r="Y406" s="48"/>
      <c r="Z406" s="18"/>
      <c r="AA406" s="18"/>
      <c r="AB406" s="48"/>
      <c r="AC406" s="18"/>
      <c r="AD406" s="18"/>
      <c r="AE406" s="48"/>
      <c r="AF406" s="18"/>
      <c r="AG406" s="18"/>
      <c r="AH406" s="48"/>
      <c r="AI406" s="18"/>
      <c r="AJ406" s="18"/>
      <c r="AK406" s="48"/>
      <c r="AL406" s="18"/>
      <c r="AM406" s="48"/>
      <c r="AN406" s="18"/>
      <c r="AO406" s="18"/>
      <c r="AP406" s="48">
        <v>1.8380000000000001</v>
      </c>
      <c r="AQ406" s="18">
        <v>102.93</v>
      </c>
      <c r="AU406"/>
    </row>
    <row r="407" spans="1:47" ht="15" customHeight="1">
      <c r="A407" s="45" t="s">
        <v>3346</v>
      </c>
      <c r="B407" s="25" t="s">
        <v>3347</v>
      </c>
      <c r="C407" s="25" t="s">
        <v>18</v>
      </c>
      <c r="D407" s="25" t="s">
        <v>174</v>
      </c>
      <c r="E407" s="28" t="s">
        <v>2047</v>
      </c>
      <c r="F407" s="28"/>
      <c r="G407" s="25" t="s">
        <v>2048</v>
      </c>
      <c r="H407" s="25" t="s">
        <v>2053</v>
      </c>
      <c r="I407" s="48"/>
      <c r="J407" s="18"/>
      <c r="K407" s="48">
        <v>0.02</v>
      </c>
      <c r="L407" s="18">
        <v>110</v>
      </c>
      <c r="M407" s="18">
        <v>5.5</v>
      </c>
      <c r="N407" s="48">
        <v>-0.01</v>
      </c>
      <c r="O407" s="18">
        <v>-55</v>
      </c>
      <c r="P407" s="48"/>
      <c r="Q407" s="18"/>
      <c r="R407" s="18"/>
      <c r="S407" s="48">
        <v>-0.01</v>
      </c>
      <c r="T407" s="18">
        <v>-55</v>
      </c>
      <c r="U407" s="18">
        <v>0</v>
      </c>
      <c r="V407" s="48">
        <v>0.03</v>
      </c>
      <c r="W407" s="18">
        <v>165</v>
      </c>
      <c r="X407" s="18">
        <v>0</v>
      </c>
      <c r="Y407" s="48"/>
      <c r="Z407" s="18"/>
      <c r="AA407" s="18"/>
      <c r="AB407" s="48"/>
      <c r="AC407" s="18"/>
      <c r="AD407" s="18"/>
      <c r="AE407" s="48"/>
      <c r="AF407" s="18"/>
      <c r="AG407" s="18"/>
      <c r="AH407" s="48"/>
      <c r="AI407" s="18"/>
      <c r="AJ407" s="18"/>
      <c r="AK407" s="48"/>
      <c r="AL407" s="18"/>
      <c r="AM407" s="48"/>
      <c r="AN407" s="18"/>
      <c r="AO407" s="18"/>
      <c r="AP407" s="48">
        <v>0.03</v>
      </c>
      <c r="AQ407" s="18">
        <v>165</v>
      </c>
      <c r="AU407"/>
    </row>
    <row r="408" spans="1:47" ht="15" customHeight="1">
      <c r="A408" s="45" t="s">
        <v>3348</v>
      </c>
      <c r="B408" s="25" t="s">
        <v>3349</v>
      </c>
      <c r="C408" s="25" t="s">
        <v>18</v>
      </c>
      <c r="D408" s="25" t="s">
        <v>174</v>
      </c>
      <c r="E408" s="28" t="s">
        <v>2047</v>
      </c>
      <c r="F408" s="28"/>
      <c r="G408" s="25" t="s">
        <v>2048</v>
      </c>
      <c r="H408" s="25" t="s">
        <v>2053</v>
      </c>
      <c r="I408" s="48">
        <v>0.13500000000000001</v>
      </c>
      <c r="J408" s="18">
        <v>5.67</v>
      </c>
      <c r="K408" s="48">
        <v>3</v>
      </c>
      <c r="L408" s="18">
        <v>126</v>
      </c>
      <c r="M408" s="18">
        <v>6.3</v>
      </c>
      <c r="N408" s="48">
        <v>-5.5988644350000003</v>
      </c>
      <c r="O408" s="18">
        <v>-235.15</v>
      </c>
      <c r="P408" s="48"/>
      <c r="Q408" s="18"/>
      <c r="R408" s="18"/>
      <c r="S408" s="48">
        <v>-0.36329739999999999</v>
      </c>
      <c r="T408" s="18">
        <v>-15.26</v>
      </c>
      <c r="U408" s="18">
        <v>0</v>
      </c>
      <c r="V408" s="48">
        <v>4.1211618349999997</v>
      </c>
      <c r="W408" s="18">
        <v>173.09</v>
      </c>
      <c r="X408" s="18">
        <v>0</v>
      </c>
      <c r="Y408" s="48"/>
      <c r="Z408" s="18"/>
      <c r="AA408" s="18"/>
      <c r="AB408" s="48"/>
      <c r="AC408" s="18"/>
      <c r="AD408" s="18"/>
      <c r="AE408" s="48"/>
      <c r="AF408" s="18"/>
      <c r="AG408" s="18"/>
      <c r="AH408" s="48"/>
      <c r="AI408" s="18"/>
      <c r="AJ408" s="18"/>
      <c r="AK408" s="48"/>
      <c r="AL408" s="18"/>
      <c r="AM408" s="48"/>
      <c r="AN408" s="18"/>
      <c r="AO408" s="18"/>
      <c r="AP408" s="48">
        <v>1.294</v>
      </c>
      <c r="AQ408" s="18">
        <v>54.35</v>
      </c>
      <c r="AU408"/>
    </row>
    <row r="409" spans="1:47" ht="15" customHeight="1">
      <c r="A409" s="45" t="s">
        <v>3350</v>
      </c>
      <c r="B409" s="25" t="s">
        <v>3351</v>
      </c>
      <c r="C409" s="25" t="s">
        <v>18</v>
      </c>
      <c r="D409" s="25" t="s">
        <v>174</v>
      </c>
      <c r="E409" s="28" t="s">
        <v>2047</v>
      </c>
      <c r="F409" s="28"/>
      <c r="G409" s="25" t="s">
        <v>2048</v>
      </c>
      <c r="H409" s="25" t="s">
        <v>2053</v>
      </c>
      <c r="I409" s="48">
        <v>1.3</v>
      </c>
      <c r="J409" s="18">
        <v>84.86</v>
      </c>
      <c r="K409" s="48"/>
      <c r="L409" s="18"/>
      <c r="M409" s="18"/>
      <c r="N409" s="48"/>
      <c r="O409" s="18"/>
      <c r="P409" s="48"/>
      <c r="Q409" s="18"/>
      <c r="R409" s="18"/>
      <c r="S409" s="48"/>
      <c r="T409" s="18"/>
      <c r="U409" s="18"/>
      <c r="V409" s="48">
        <v>2.7810000000000001</v>
      </c>
      <c r="W409" s="18">
        <v>181.53</v>
      </c>
      <c r="X409" s="18">
        <v>0</v>
      </c>
      <c r="Y409" s="48"/>
      <c r="Z409" s="18"/>
      <c r="AA409" s="18"/>
      <c r="AB409" s="48"/>
      <c r="AC409" s="18"/>
      <c r="AD409" s="18"/>
      <c r="AE409" s="48"/>
      <c r="AF409" s="18"/>
      <c r="AG409" s="18"/>
      <c r="AH409" s="48"/>
      <c r="AI409" s="18"/>
      <c r="AJ409" s="18"/>
      <c r="AK409" s="48"/>
      <c r="AL409" s="18"/>
      <c r="AM409" s="48"/>
      <c r="AN409" s="18"/>
      <c r="AO409" s="18"/>
      <c r="AP409" s="48">
        <v>4.0810000000000004</v>
      </c>
      <c r="AQ409" s="18">
        <v>266.39</v>
      </c>
      <c r="AU409"/>
    </row>
    <row r="410" spans="1:47" ht="15" hidden="1" customHeight="1">
      <c r="A410" s="45" t="s">
        <v>3352</v>
      </c>
      <c r="B410" s="25" t="s">
        <v>3353</v>
      </c>
      <c r="C410" s="25" t="s">
        <v>18</v>
      </c>
      <c r="D410" s="25" t="s">
        <v>2659</v>
      </c>
      <c r="E410" s="28" t="s">
        <v>2047</v>
      </c>
      <c r="F410" s="28"/>
      <c r="G410" s="25" t="s">
        <v>2048</v>
      </c>
      <c r="H410" s="25" t="s">
        <v>2053</v>
      </c>
      <c r="I410" s="48">
        <v>2.9</v>
      </c>
      <c r="J410" s="18">
        <v>58.72</v>
      </c>
      <c r="K410" s="48"/>
      <c r="L410" s="18"/>
      <c r="M410" s="18"/>
      <c r="N410" s="48"/>
      <c r="O410" s="18"/>
      <c r="P410" s="48"/>
      <c r="Q410" s="18"/>
      <c r="R410" s="18"/>
      <c r="S410" s="48">
        <v>-12</v>
      </c>
      <c r="T410" s="18">
        <v>-242.97</v>
      </c>
      <c r="U410" s="18">
        <v>0</v>
      </c>
      <c r="V410" s="48">
        <v>9.1</v>
      </c>
      <c r="W410" s="18">
        <v>184.25</v>
      </c>
      <c r="X410" s="18">
        <v>0</v>
      </c>
      <c r="Y410" s="48"/>
      <c r="Z410" s="18"/>
      <c r="AA410" s="18"/>
      <c r="AB410" s="48"/>
      <c r="AC410" s="18"/>
      <c r="AD410" s="18"/>
      <c r="AE410" s="48"/>
      <c r="AF410" s="18"/>
      <c r="AG410" s="18"/>
      <c r="AH410" s="48"/>
      <c r="AI410" s="18"/>
      <c r="AJ410" s="18"/>
      <c r="AK410" s="48"/>
      <c r="AL410" s="18"/>
      <c r="AM410" s="48"/>
      <c r="AN410" s="18"/>
      <c r="AO410" s="18"/>
      <c r="AP410" s="48">
        <v>0</v>
      </c>
      <c r="AQ410" s="18">
        <v>0</v>
      </c>
      <c r="AU410"/>
    </row>
    <row r="411" spans="1:47" ht="15" hidden="1" customHeight="1">
      <c r="A411" s="45" t="s">
        <v>3354</v>
      </c>
      <c r="B411" s="25" t="s">
        <v>3355</v>
      </c>
      <c r="C411" s="25" t="s">
        <v>18</v>
      </c>
      <c r="D411" s="25" t="s">
        <v>2092</v>
      </c>
      <c r="E411" s="28" t="s">
        <v>2047</v>
      </c>
      <c r="F411" s="28"/>
      <c r="G411" s="25" t="s">
        <v>2048</v>
      </c>
      <c r="H411" s="25" t="s">
        <v>2053</v>
      </c>
      <c r="I411" s="48">
        <v>0.38</v>
      </c>
      <c r="J411" s="18">
        <v>190</v>
      </c>
      <c r="K411" s="48"/>
      <c r="L411" s="18"/>
      <c r="M411" s="18"/>
      <c r="N411" s="48">
        <v>-0.6764</v>
      </c>
      <c r="O411" s="18">
        <v>-338.2</v>
      </c>
      <c r="P411" s="48">
        <v>-2E-3</v>
      </c>
      <c r="Q411" s="18">
        <v>-1</v>
      </c>
      <c r="R411" s="18">
        <v>0</v>
      </c>
      <c r="S411" s="48">
        <v>-8.6999999999999994E-2</v>
      </c>
      <c r="T411" s="18">
        <v>-43.5</v>
      </c>
      <c r="U411" s="18">
        <v>0</v>
      </c>
      <c r="V411" s="48">
        <v>0.38540000000000002</v>
      </c>
      <c r="W411" s="18">
        <v>192.7</v>
      </c>
      <c r="X411" s="18">
        <v>0</v>
      </c>
      <c r="Y411" s="48"/>
      <c r="Z411" s="18"/>
      <c r="AA411" s="18"/>
      <c r="AB411" s="48"/>
      <c r="AC411" s="18"/>
      <c r="AD411" s="18"/>
      <c r="AE411" s="48"/>
      <c r="AF411" s="18"/>
      <c r="AG411" s="18"/>
      <c r="AH411" s="48"/>
      <c r="AI411" s="18"/>
      <c r="AJ411" s="18"/>
      <c r="AK411" s="48"/>
      <c r="AL411" s="18"/>
      <c r="AM411" s="48"/>
      <c r="AN411" s="18"/>
      <c r="AO411" s="18"/>
      <c r="AP411" s="48">
        <v>0</v>
      </c>
      <c r="AQ411" s="18">
        <v>0</v>
      </c>
      <c r="AU411"/>
    </row>
    <row r="412" spans="1:47" ht="15" customHeight="1">
      <c r="A412" s="45" t="s">
        <v>3356</v>
      </c>
      <c r="B412" s="25" t="s">
        <v>3357</v>
      </c>
      <c r="C412" s="25" t="s">
        <v>18</v>
      </c>
      <c r="D412" s="25" t="s">
        <v>174</v>
      </c>
      <c r="E412" s="28" t="s">
        <v>2047</v>
      </c>
      <c r="F412" s="28"/>
      <c r="G412" s="25" t="s">
        <v>2048</v>
      </c>
      <c r="H412" s="25" t="s">
        <v>2053</v>
      </c>
      <c r="I412" s="48">
        <v>11</v>
      </c>
      <c r="J412" s="18">
        <v>132</v>
      </c>
      <c r="K412" s="48">
        <v>37</v>
      </c>
      <c r="L412" s="18">
        <v>487.64</v>
      </c>
      <c r="M412" s="18">
        <v>24.37</v>
      </c>
      <c r="N412" s="48">
        <v>-20.78</v>
      </c>
      <c r="O412" s="18">
        <v>-269.51</v>
      </c>
      <c r="P412" s="48"/>
      <c r="Q412" s="18"/>
      <c r="R412" s="18"/>
      <c r="S412" s="48">
        <v>-30.157619048000001</v>
      </c>
      <c r="T412" s="18">
        <v>-392.08</v>
      </c>
      <c r="U412" s="18">
        <v>0</v>
      </c>
      <c r="V412" s="48">
        <v>14.237619047999999</v>
      </c>
      <c r="W412" s="18">
        <v>203.31</v>
      </c>
      <c r="X412" s="18">
        <v>0</v>
      </c>
      <c r="Y412" s="48"/>
      <c r="Z412" s="18"/>
      <c r="AA412" s="18"/>
      <c r="AB412" s="48"/>
      <c r="AC412" s="18"/>
      <c r="AD412" s="18"/>
      <c r="AE412" s="48"/>
      <c r="AF412" s="18"/>
      <c r="AG412" s="18"/>
      <c r="AH412" s="48"/>
      <c r="AI412" s="18"/>
      <c r="AJ412" s="18"/>
      <c r="AK412" s="48"/>
      <c r="AL412" s="18"/>
      <c r="AM412" s="48"/>
      <c r="AN412" s="18"/>
      <c r="AO412" s="18"/>
      <c r="AP412" s="48">
        <v>11.3</v>
      </c>
      <c r="AQ412" s="18">
        <v>161.36000000000001</v>
      </c>
      <c r="AU412"/>
    </row>
    <row r="413" spans="1:47" ht="15" customHeight="1">
      <c r="A413" s="45" t="s">
        <v>3358</v>
      </c>
      <c r="B413" s="25" t="s">
        <v>3359</v>
      </c>
      <c r="C413" s="25" t="s">
        <v>18</v>
      </c>
      <c r="D413" s="25" t="s">
        <v>174</v>
      </c>
      <c r="E413" s="28" t="s">
        <v>2047</v>
      </c>
      <c r="F413" s="28"/>
      <c r="G413" s="25" t="s">
        <v>2048</v>
      </c>
      <c r="H413" s="25" t="s">
        <v>2033</v>
      </c>
      <c r="I413" s="48">
        <v>24.425999999999998</v>
      </c>
      <c r="J413" s="18">
        <v>405.31</v>
      </c>
      <c r="K413" s="48">
        <v>11.34</v>
      </c>
      <c r="L413" s="18">
        <v>165</v>
      </c>
      <c r="M413" s="18">
        <v>8.25</v>
      </c>
      <c r="N413" s="48">
        <v>-22.585818438</v>
      </c>
      <c r="O413" s="18">
        <v>-364.3</v>
      </c>
      <c r="P413" s="48">
        <v>-0.42199999999999999</v>
      </c>
      <c r="Q413" s="18">
        <v>-7</v>
      </c>
      <c r="R413" s="18">
        <v>0</v>
      </c>
      <c r="S413" s="48">
        <v>-2.8022413249999998</v>
      </c>
      <c r="T413" s="18">
        <v>-44.81</v>
      </c>
      <c r="U413" s="18">
        <v>0</v>
      </c>
      <c r="V413" s="48">
        <v>13.344059763000001</v>
      </c>
      <c r="W413" s="18">
        <v>206.67</v>
      </c>
      <c r="X413" s="18">
        <v>0</v>
      </c>
      <c r="Y413" s="48"/>
      <c r="Z413" s="18"/>
      <c r="AA413" s="18"/>
      <c r="AB413" s="48"/>
      <c r="AC413" s="18"/>
      <c r="AD413" s="18"/>
      <c r="AE413" s="48"/>
      <c r="AF413" s="18"/>
      <c r="AG413" s="18"/>
      <c r="AH413" s="48"/>
      <c r="AI413" s="18"/>
      <c r="AJ413" s="18"/>
      <c r="AK413" s="48"/>
      <c r="AL413" s="18"/>
      <c r="AM413" s="48"/>
      <c r="AN413" s="18"/>
      <c r="AO413" s="18"/>
      <c r="AP413" s="48">
        <v>23.3</v>
      </c>
      <c r="AQ413" s="18">
        <v>360.87</v>
      </c>
      <c r="AU413"/>
    </row>
    <row r="414" spans="1:47" ht="15" customHeight="1">
      <c r="A414" s="45" t="s">
        <v>3360</v>
      </c>
      <c r="B414" s="25" t="s">
        <v>3361</v>
      </c>
      <c r="C414" s="25" t="s">
        <v>18</v>
      </c>
      <c r="D414" s="25" t="s">
        <v>174</v>
      </c>
      <c r="E414" s="28" t="s">
        <v>2047</v>
      </c>
      <c r="F414" s="28"/>
      <c r="G414" s="25" t="s">
        <v>2048</v>
      </c>
      <c r="H414" s="25" t="s">
        <v>2033</v>
      </c>
      <c r="I414" s="48">
        <v>3.3090000000000002</v>
      </c>
      <c r="J414" s="18">
        <v>183.83</v>
      </c>
      <c r="K414" s="48"/>
      <c r="L414" s="18"/>
      <c r="M414" s="18"/>
      <c r="N414" s="48">
        <v>-4.3634680919999997</v>
      </c>
      <c r="O414" s="18">
        <v>-242.39</v>
      </c>
      <c r="P414" s="48">
        <v>-3.5000000000000003E-2</v>
      </c>
      <c r="Q414" s="18">
        <v>-1.95</v>
      </c>
      <c r="R414" s="18">
        <v>0</v>
      </c>
      <c r="S414" s="48">
        <v>-0.570995315</v>
      </c>
      <c r="T414" s="18">
        <v>-31.74</v>
      </c>
      <c r="U414" s="18">
        <v>0</v>
      </c>
      <c r="V414" s="48">
        <v>3.8604634070000001</v>
      </c>
      <c r="W414" s="18">
        <v>214.47</v>
      </c>
      <c r="X414" s="18">
        <v>0</v>
      </c>
      <c r="Y414" s="48"/>
      <c r="Z414" s="18"/>
      <c r="AA414" s="18"/>
      <c r="AB414" s="48"/>
      <c r="AC414" s="18"/>
      <c r="AD414" s="18"/>
      <c r="AE414" s="48"/>
      <c r="AF414" s="18"/>
      <c r="AG414" s="18"/>
      <c r="AH414" s="48"/>
      <c r="AI414" s="18"/>
      <c r="AJ414" s="18"/>
      <c r="AK414" s="48"/>
      <c r="AL414" s="18"/>
      <c r="AM414" s="48"/>
      <c r="AN414" s="18"/>
      <c r="AO414" s="18"/>
      <c r="AP414" s="48">
        <v>2.2000000000000002</v>
      </c>
      <c r="AQ414" s="18">
        <v>122.22</v>
      </c>
      <c r="AU414"/>
    </row>
    <row r="415" spans="1:47" ht="15" customHeight="1">
      <c r="A415" s="45" t="s">
        <v>3362</v>
      </c>
      <c r="B415" s="25" t="s">
        <v>3363</v>
      </c>
      <c r="C415" s="25" t="s">
        <v>18</v>
      </c>
      <c r="D415" s="25" t="s">
        <v>174</v>
      </c>
      <c r="E415" s="28" t="s">
        <v>2047</v>
      </c>
      <c r="F415" s="28"/>
      <c r="G415" s="25" t="s">
        <v>2048</v>
      </c>
      <c r="H415" s="25" t="s">
        <v>2053</v>
      </c>
      <c r="I415" s="48">
        <v>20</v>
      </c>
      <c r="J415" s="18">
        <v>178.21</v>
      </c>
      <c r="K415" s="48">
        <v>80</v>
      </c>
      <c r="L415" s="18">
        <v>672.31</v>
      </c>
      <c r="M415" s="18">
        <v>33.619999999999997</v>
      </c>
      <c r="N415" s="48">
        <v>-81.012</v>
      </c>
      <c r="O415" s="18">
        <v>-689.87</v>
      </c>
      <c r="P415" s="48">
        <v>-2.23</v>
      </c>
      <c r="Q415" s="18">
        <v>-18.84</v>
      </c>
      <c r="R415" s="18">
        <v>0</v>
      </c>
      <c r="S415" s="48">
        <v>-9.2379999999999995</v>
      </c>
      <c r="T415" s="18">
        <v>-78.33</v>
      </c>
      <c r="U415" s="18">
        <v>0</v>
      </c>
      <c r="V415" s="48">
        <v>25.48</v>
      </c>
      <c r="W415" s="18">
        <v>215.1</v>
      </c>
      <c r="X415" s="18">
        <v>0</v>
      </c>
      <c r="Y415" s="48"/>
      <c r="Z415" s="18"/>
      <c r="AA415" s="18"/>
      <c r="AB415" s="48"/>
      <c r="AC415" s="18"/>
      <c r="AD415" s="18"/>
      <c r="AE415" s="48"/>
      <c r="AF415" s="18"/>
      <c r="AG415" s="18"/>
      <c r="AH415" s="48"/>
      <c r="AI415" s="18"/>
      <c r="AJ415" s="18"/>
      <c r="AK415" s="48"/>
      <c r="AL415" s="18"/>
      <c r="AM415" s="48"/>
      <c r="AN415" s="18"/>
      <c r="AO415" s="18"/>
      <c r="AP415" s="48">
        <v>33</v>
      </c>
      <c r="AQ415" s="18">
        <v>278.58</v>
      </c>
      <c r="AU415"/>
    </row>
    <row r="416" spans="1:47" ht="15" hidden="1" customHeight="1">
      <c r="A416" s="45" t="s">
        <v>3364</v>
      </c>
      <c r="B416" s="25" t="s">
        <v>3365</v>
      </c>
      <c r="C416" s="25" t="s">
        <v>18</v>
      </c>
      <c r="D416" s="25" t="s">
        <v>2641</v>
      </c>
      <c r="E416" s="28" t="s">
        <v>2047</v>
      </c>
      <c r="F416" s="28"/>
      <c r="G416" s="25" t="s">
        <v>2048</v>
      </c>
      <c r="H416" s="25" t="s">
        <v>2053</v>
      </c>
      <c r="I416" s="48">
        <v>0</v>
      </c>
      <c r="J416" s="18">
        <v>0</v>
      </c>
      <c r="K416" s="48">
        <v>1</v>
      </c>
      <c r="L416" s="18">
        <v>321</v>
      </c>
      <c r="M416" s="18">
        <v>16.05</v>
      </c>
      <c r="N416" s="48">
        <v>-0.9</v>
      </c>
      <c r="O416" s="18">
        <v>-288.89999999999998</v>
      </c>
      <c r="P416" s="48"/>
      <c r="Q416" s="18"/>
      <c r="R416" s="18"/>
      <c r="S416" s="48"/>
      <c r="T416" s="18"/>
      <c r="U416" s="18"/>
      <c r="V416" s="48">
        <v>0.7</v>
      </c>
      <c r="W416" s="18">
        <v>224.7</v>
      </c>
      <c r="X416" s="18">
        <v>0</v>
      </c>
      <c r="Y416" s="48"/>
      <c r="Z416" s="18"/>
      <c r="AA416" s="18"/>
      <c r="AB416" s="48"/>
      <c r="AC416" s="18"/>
      <c r="AD416" s="18"/>
      <c r="AE416" s="48"/>
      <c r="AF416" s="18"/>
      <c r="AG416" s="18"/>
      <c r="AH416" s="48"/>
      <c r="AI416" s="18"/>
      <c r="AJ416" s="18"/>
      <c r="AK416" s="48"/>
      <c r="AL416" s="18"/>
      <c r="AM416" s="48"/>
      <c r="AN416" s="18"/>
      <c r="AO416" s="18"/>
      <c r="AP416" s="48">
        <v>0.8</v>
      </c>
      <c r="AQ416" s="18">
        <v>256.8</v>
      </c>
      <c r="AU416"/>
    </row>
    <row r="417" spans="1:47" ht="15" hidden="1" customHeight="1">
      <c r="A417" s="45" t="s">
        <v>3366</v>
      </c>
      <c r="B417" s="25" t="s">
        <v>3367</v>
      </c>
      <c r="C417" s="25" t="s">
        <v>18</v>
      </c>
      <c r="D417" s="25" t="s">
        <v>2659</v>
      </c>
      <c r="E417" s="28" t="s">
        <v>2047</v>
      </c>
      <c r="F417" s="28"/>
      <c r="G417" s="25" t="s">
        <v>2048</v>
      </c>
      <c r="H417" s="25" t="s">
        <v>2053</v>
      </c>
      <c r="I417" s="48">
        <v>2.9</v>
      </c>
      <c r="J417" s="18">
        <v>220.5</v>
      </c>
      <c r="K417" s="48">
        <v>4.3239999999999998</v>
      </c>
      <c r="L417" s="18">
        <v>359.44</v>
      </c>
      <c r="M417" s="18">
        <v>17.97</v>
      </c>
      <c r="N417" s="48">
        <v>-7.1292</v>
      </c>
      <c r="O417" s="18">
        <v>-570.19000000000005</v>
      </c>
      <c r="P417" s="48">
        <v>-0.189</v>
      </c>
      <c r="Q417" s="18">
        <v>-15.48</v>
      </c>
      <c r="R417" s="18">
        <v>0</v>
      </c>
      <c r="S417" s="48">
        <v>-0.38500000000000001</v>
      </c>
      <c r="T417" s="18">
        <v>-31.21</v>
      </c>
      <c r="U417" s="18">
        <v>0</v>
      </c>
      <c r="V417" s="48">
        <v>2.9792000000000001</v>
      </c>
      <c r="W417" s="18">
        <v>229.64</v>
      </c>
      <c r="X417" s="18">
        <v>0</v>
      </c>
      <c r="Y417" s="48"/>
      <c r="Z417" s="18"/>
      <c r="AA417" s="18"/>
      <c r="AB417" s="48"/>
      <c r="AC417" s="18"/>
      <c r="AD417" s="18"/>
      <c r="AE417" s="48"/>
      <c r="AF417" s="18"/>
      <c r="AG417" s="18"/>
      <c r="AH417" s="48"/>
      <c r="AI417" s="18"/>
      <c r="AJ417" s="18"/>
      <c r="AK417" s="48"/>
      <c r="AL417" s="18"/>
      <c r="AM417" s="48"/>
      <c r="AN417" s="18"/>
      <c r="AO417" s="18"/>
      <c r="AP417" s="48">
        <v>2.5</v>
      </c>
      <c r="AQ417" s="18">
        <v>192.7</v>
      </c>
      <c r="AU417"/>
    </row>
    <row r="418" spans="1:47" ht="15" hidden="1" customHeight="1">
      <c r="A418" s="45" t="s">
        <v>3368</v>
      </c>
      <c r="B418" s="25" t="s">
        <v>3369</v>
      </c>
      <c r="C418" s="25" t="s">
        <v>18</v>
      </c>
      <c r="D418" s="25" t="s">
        <v>2659</v>
      </c>
      <c r="E418" s="28" t="s">
        <v>2047</v>
      </c>
      <c r="F418" s="28"/>
      <c r="G418" s="25" t="s">
        <v>2048</v>
      </c>
      <c r="H418" s="25" t="s">
        <v>2053</v>
      </c>
      <c r="I418" s="48">
        <v>0</v>
      </c>
      <c r="J418" s="18">
        <v>0</v>
      </c>
      <c r="K418" s="48">
        <v>6.1440000000000001</v>
      </c>
      <c r="L418" s="18">
        <v>583.67999999999995</v>
      </c>
      <c r="M418" s="18">
        <v>29.18</v>
      </c>
      <c r="N418" s="48">
        <v>-4.5</v>
      </c>
      <c r="O418" s="18">
        <v>-427.5</v>
      </c>
      <c r="P418" s="48"/>
      <c r="Q418" s="18"/>
      <c r="R418" s="18"/>
      <c r="S418" s="48"/>
      <c r="T418" s="18"/>
      <c r="U418" s="18"/>
      <c r="V418" s="48">
        <v>2.556</v>
      </c>
      <c r="W418" s="18">
        <v>242.82</v>
      </c>
      <c r="X418" s="18">
        <v>0</v>
      </c>
      <c r="Y418" s="48"/>
      <c r="Z418" s="18"/>
      <c r="AA418" s="18"/>
      <c r="AB418" s="48"/>
      <c r="AC418" s="18"/>
      <c r="AD418" s="18"/>
      <c r="AE418" s="48"/>
      <c r="AF418" s="18"/>
      <c r="AG418" s="18"/>
      <c r="AH418" s="48"/>
      <c r="AI418" s="18"/>
      <c r="AJ418" s="18"/>
      <c r="AK418" s="48"/>
      <c r="AL418" s="18"/>
      <c r="AM418" s="48"/>
      <c r="AN418" s="18"/>
      <c r="AO418" s="18"/>
      <c r="AP418" s="48">
        <v>4.2</v>
      </c>
      <c r="AQ418" s="18">
        <v>399</v>
      </c>
      <c r="AU418"/>
    </row>
    <row r="419" spans="1:47" ht="15" hidden="1" customHeight="1">
      <c r="A419" s="45" t="s">
        <v>3370</v>
      </c>
      <c r="B419" s="25" t="s">
        <v>3371</v>
      </c>
      <c r="C419" s="25" t="s">
        <v>18</v>
      </c>
      <c r="D419" s="25" t="s">
        <v>2656</v>
      </c>
      <c r="E419" s="28" t="s">
        <v>2047</v>
      </c>
      <c r="F419" s="28"/>
      <c r="G419" s="25" t="s">
        <v>2048</v>
      </c>
      <c r="H419" s="25" t="s">
        <v>2053</v>
      </c>
      <c r="I419" s="48">
        <v>11</v>
      </c>
      <c r="J419" s="18">
        <v>2568.14</v>
      </c>
      <c r="K419" s="48">
        <v>4</v>
      </c>
      <c r="L419" s="18">
        <v>1125</v>
      </c>
      <c r="M419" s="18">
        <v>56.25</v>
      </c>
      <c r="N419" s="48">
        <v>-7</v>
      </c>
      <c r="O419" s="18">
        <v>-1634.28</v>
      </c>
      <c r="P419" s="48"/>
      <c r="Q419" s="18"/>
      <c r="R419" s="18"/>
      <c r="S419" s="48">
        <v>-4</v>
      </c>
      <c r="T419" s="18">
        <v>-933.86</v>
      </c>
      <c r="U419" s="18">
        <v>0</v>
      </c>
      <c r="V419" s="48">
        <v>1</v>
      </c>
      <c r="W419" s="18">
        <v>281.25</v>
      </c>
      <c r="X419" s="18">
        <v>0</v>
      </c>
      <c r="Y419" s="48"/>
      <c r="Z419" s="18"/>
      <c r="AA419" s="18"/>
      <c r="AB419" s="48"/>
      <c r="AC419" s="18"/>
      <c r="AD419" s="18"/>
      <c r="AE419" s="48"/>
      <c r="AF419" s="18"/>
      <c r="AG419" s="18"/>
      <c r="AH419" s="48"/>
      <c r="AI419" s="18"/>
      <c r="AJ419" s="18"/>
      <c r="AK419" s="48"/>
      <c r="AL419" s="18"/>
      <c r="AM419" s="48"/>
      <c r="AN419" s="18"/>
      <c r="AO419" s="18"/>
      <c r="AP419" s="48">
        <v>5</v>
      </c>
      <c r="AQ419" s="18">
        <v>1406.25</v>
      </c>
      <c r="AU419"/>
    </row>
    <row r="420" spans="1:47" ht="15" customHeight="1">
      <c r="A420" s="45" t="s">
        <v>3372</v>
      </c>
      <c r="B420" s="25" t="s">
        <v>3373</v>
      </c>
      <c r="C420" s="25" t="s">
        <v>18</v>
      </c>
      <c r="D420" s="25" t="s">
        <v>174</v>
      </c>
      <c r="E420" s="28" t="s">
        <v>2047</v>
      </c>
      <c r="F420" s="28"/>
      <c r="G420" s="25" t="s">
        <v>2048</v>
      </c>
      <c r="H420" s="25" t="s">
        <v>2053</v>
      </c>
      <c r="I420" s="48">
        <v>3.85</v>
      </c>
      <c r="J420" s="18">
        <v>616</v>
      </c>
      <c r="K420" s="48">
        <v>1</v>
      </c>
      <c r="L420" s="18">
        <v>160</v>
      </c>
      <c r="M420" s="18">
        <v>8</v>
      </c>
      <c r="N420" s="48">
        <v>-3.349404448</v>
      </c>
      <c r="O420" s="18">
        <v>-535.94000000000005</v>
      </c>
      <c r="P420" s="48">
        <v>-7.0999999999999994E-2</v>
      </c>
      <c r="Q420" s="18">
        <v>-11.36</v>
      </c>
      <c r="R420" s="18">
        <v>0</v>
      </c>
      <c r="S420" s="48">
        <v>-0.269088891</v>
      </c>
      <c r="T420" s="18">
        <v>-43.02</v>
      </c>
      <c r="U420" s="18">
        <v>0</v>
      </c>
      <c r="V420" s="48">
        <v>1.7834933390000001</v>
      </c>
      <c r="W420" s="18">
        <v>285.36</v>
      </c>
      <c r="X420" s="18">
        <v>0</v>
      </c>
      <c r="Y420" s="48"/>
      <c r="Z420" s="18"/>
      <c r="AA420" s="18"/>
      <c r="AB420" s="48"/>
      <c r="AC420" s="18"/>
      <c r="AD420" s="18"/>
      <c r="AE420" s="48"/>
      <c r="AF420" s="18"/>
      <c r="AG420" s="18"/>
      <c r="AH420" s="48"/>
      <c r="AI420" s="18"/>
      <c r="AJ420" s="18"/>
      <c r="AK420" s="48"/>
      <c r="AL420" s="18"/>
      <c r="AM420" s="48"/>
      <c r="AN420" s="18"/>
      <c r="AO420" s="18"/>
      <c r="AP420" s="48">
        <v>2.944</v>
      </c>
      <c r="AQ420" s="18">
        <v>471.04</v>
      </c>
      <c r="AU420"/>
    </row>
    <row r="421" spans="1:47" ht="15" hidden="1" customHeight="1">
      <c r="A421" s="45" t="s">
        <v>3374</v>
      </c>
      <c r="B421" s="25" t="s">
        <v>3375</v>
      </c>
      <c r="C421" s="25" t="s">
        <v>18</v>
      </c>
      <c r="D421" s="25" t="s">
        <v>2656</v>
      </c>
      <c r="E421" s="28" t="s">
        <v>2047</v>
      </c>
      <c r="F421" s="28"/>
      <c r="G421" s="25" t="s">
        <v>2048</v>
      </c>
      <c r="H421" s="25" t="s">
        <v>2053</v>
      </c>
      <c r="I421" s="48">
        <v>1</v>
      </c>
      <c r="J421" s="18">
        <v>38</v>
      </c>
      <c r="K421" s="48">
        <v>6</v>
      </c>
      <c r="L421" s="18">
        <v>228</v>
      </c>
      <c r="M421" s="18">
        <v>11.4</v>
      </c>
      <c r="N421" s="48">
        <v>-9.77</v>
      </c>
      <c r="O421" s="18">
        <v>-371.26</v>
      </c>
      <c r="P421" s="48"/>
      <c r="Q421" s="18"/>
      <c r="R421" s="18"/>
      <c r="S421" s="48">
        <v>-1.348809524</v>
      </c>
      <c r="T421" s="18">
        <v>-51.25</v>
      </c>
      <c r="U421" s="18">
        <v>0</v>
      </c>
      <c r="V421" s="48">
        <v>7.9188095240000003</v>
      </c>
      <c r="W421" s="18">
        <v>300.91000000000003</v>
      </c>
      <c r="X421" s="18">
        <v>0</v>
      </c>
      <c r="Y421" s="48"/>
      <c r="Z421" s="18"/>
      <c r="AA421" s="18"/>
      <c r="AB421" s="48"/>
      <c r="AC421" s="18"/>
      <c r="AD421" s="18"/>
      <c r="AE421" s="48"/>
      <c r="AF421" s="18"/>
      <c r="AG421" s="18"/>
      <c r="AH421" s="48"/>
      <c r="AI421" s="18"/>
      <c r="AJ421" s="18"/>
      <c r="AK421" s="48"/>
      <c r="AL421" s="18"/>
      <c r="AM421" s="48"/>
      <c r="AN421" s="18"/>
      <c r="AO421" s="18"/>
      <c r="AP421" s="48">
        <v>3.8</v>
      </c>
      <c r="AQ421" s="18">
        <v>144.4</v>
      </c>
      <c r="AU421"/>
    </row>
    <row r="422" spans="1:47" ht="15" customHeight="1">
      <c r="A422" s="45" t="s">
        <v>3376</v>
      </c>
      <c r="B422" s="25" t="s">
        <v>3377</v>
      </c>
      <c r="C422" s="25" t="s">
        <v>18</v>
      </c>
      <c r="D422" s="25" t="s">
        <v>174</v>
      </c>
      <c r="E422" s="28" t="s">
        <v>2047</v>
      </c>
      <c r="F422" s="28"/>
      <c r="G422" s="25" t="s">
        <v>2048</v>
      </c>
      <c r="H422" s="25" t="s">
        <v>2053</v>
      </c>
      <c r="I422" s="48">
        <v>2.66</v>
      </c>
      <c r="J422" s="18">
        <v>142.6</v>
      </c>
      <c r="K422" s="48">
        <v>4.4800000000000004</v>
      </c>
      <c r="L422" s="18">
        <v>240.16</v>
      </c>
      <c r="M422" s="18">
        <v>12</v>
      </c>
      <c r="N422" s="48">
        <v>-7.8250000000000002</v>
      </c>
      <c r="O422" s="18">
        <v>-419.46</v>
      </c>
      <c r="P422" s="48">
        <v>-0.18</v>
      </c>
      <c r="Q422" s="18">
        <v>-9.65</v>
      </c>
      <c r="R422" s="18">
        <v>0</v>
      </c>
      <c r="S422" s="48">
        <v>-1.04</v>
      </c>
      <c r="T422" s="18">
        <v>-55.77</v>
      </c>
      <c r="U422" s="18">
        <v>0</v>
      </c>
      <c r="V422" s="48">
        <v>5.93</v>
      </c>
      <c r="W422" s="18">
        <v>317.89</v>
      </c>
      <c r="X422" s="18">
        <v>0</v>
      </c>
      <c r="Y422" s="48"/>
      <c r="Z422" s="18"/>
      <c r="AA422" s="18"/>
      <c r="AB422" s="48"/>
      <c r="AC422" s="18"/>
      <c r="AD422" s="18"/>
      <c r="AE422" s="48"/>
      <c r="AF422" s="18"/>
      <c r="AG422" s="18"/>
      <c r="AH422" s="48"/>
      <c r="AI422" s="18"/>
      <c r="AJ422" s="18"/>
      <c r="AK422" s="48"/>
      <c r="AL422" s="18"/>
      <c r="AM422" s="48"/>
      <c r="AN422" s="18"/>
      <c r="AO422" s="18"/>
      <c r="AP422" s="48">
        <v>4.0250000000000004</v>
      </c>
      <c r="AQ422" s="18">
        <v>215.77</v>
      </c>
      <c r="AU422"/>
    </row>
    <row r="423" spans="1:47" ht="15" customHeight="1">
      <c r="A423" s="45" t="s">
        <v>3378</v>
      </c>
      <c r="B423" s="25" t="s">
        <v>3379</v>
      </c>
      <c r="C423" s="25" t="s">
        <v>18</v>
      </c>
      <c r="D423" s="25" t="s">
        <v>174</v>
      </c>
      <c r="E423" s="28" t="s">
        <v>2047</v>
      </c>
      <c r="F423" s="28"/>
      <c r="G423" s="25" t="s">
        <v>2048</v>
      </c>
      <c r="H423" s="25" t="s">
        <v>2053</v>
      </c>
      <c r="I423" s="48">
        <v>8.5</v>
      </c>
      <c r="J423" s="18">
        <v>117.83</v>
      </c>
      <c r="K423" s="48">
        <v>47</v>
      </c>
      <c r="L423" s="18">
        <v>673.66</v>
      </c>
      <c r="M423" s="18">
        <v>33.69</v>
      </c>
      <c r="N423" s="48">
        <v>-49.32</v>
      </c>
      <c r="O423" s="18">
        <v>-703</v>
      </c>
      <c r="P423" s="48"/>
      <c r="Q423" s="18"/>
      <c r="R423" s="18"/>
      <c r="S423" s="48">
        <v>-11.94</v>
      </c>
      <c r="T423" s="18">
        <v>-171.05</v>
      </c>
      <c r="U423" s="18">
        <v>0</v>
      </c>
      <c r="V423" s="48">
        <v>22.76</v>
      </c>
      <c r="W423" s="18">
        <v>326.23</v>
      </c>
      <c r="X423" s="18">
        <v>0</v>
      </c>
      <c r="Y423" s="48"/>
      <c r="Z423" s="18"/>
      <c r="AA423" s="18"/>
      <c r="AB423" s="48"/>
      <c r="AC423" s="18"/>
      <c r="AD423" s="18"/>
      <c r="AE423" s="48"/>
      <c r="AF423" s="18"/>
      <c r="AG423" s="18"/>
      <c r="AH423" s="48"/>
      <c r="AI423" s="18"/>
      <c r="AJ423" s="18"/>
      <c r="AK423" s="48"/>
      <c r="AL423" s="18"/>
      <c r="AM423" s="48"/>
      <c r="AN423" s="18"/>
      <c r="AO423" s="18"/>
      <c r="AP423" s="48">
        <v>17</v>
      </c>
      <c r="AQ423" s="18">
        <v>243.67</v>
      </c>
      <c r="AU423"/>
    </row>
    <row r="424" spans="1:47" ht="15" customHeight="1">
      <c r="A424" s="45" t="s">
        <v>3380</v>
      </c>
      <c r="B424" s="25" t="s">
        <v>3381</v>
      </c>
      <c r="C424" s="25" t="s">
        <v>18</v>
      </c>
      <c r="D424" s="25" t="s">
        <v>174</v>
      </c>
      <c r="E424" s="28" t="s">
        <v>2047</v>
      </c>
      <c r="F424" s="28"/>
      <c r="G424" s="25" t="s">
        <v>2048</v>
      </c>
      <c r="H424" s="25" t="s">
        <v>2033</v>
      </c>
      <c r="I424" s="48">
        <v>1.96</v>
      </c>
      <c r="J424" s="18">
        <v>24.51</v>
      </c>
      <c r="K424" s="48">
        <v>53</v>
      </c>
      <c r="L424" s="18">
        <v>870.79</v>
      </c>
      <c r="M424" s="18">
        <v>43.53</v>
      </c>
      <c r="N424" s="48">
        <v>-43.712865088000001</v>
      </c>
      <c r="O424" s="18">
        <v>-740.1</v>
      </c>
      <c r="P424" s="48">
        <v>-5.0999999999999997E-2</v>
      </c>
      <c r="Q424" s="18">
        <v>-0.86</v>
      </c>
      <c r="R424" s="18">
        <v>0</v>
      </c>
      <c r="S424" s="48">
        <v>-19.671938734000001</v>
      </c>
      <c r="T424" s="18">
        <v>-313.02</v>
      </c>
      <c r="U424" s="18">
        <v>0</v>
      </c>
      <c r="V424" s="48">
        <v>17.695803821999998</v>
      </c>
      <c r="W424" s="18">
        <v>331.29</v>
      </c>
      <c r="X424" s="18">
        <v>0</v>
      </c>
      <c r="Y424" s="48"/>
      <c r="Z424" s="18"/>
      <c r="AA424" s="18"/>
      <c r="AB424" s="48"/>
      <c r="AC424" s="18"/>
      <c r="AD424" s="18"/>
      <c r="AE424" s="48"/>
      <c r="AF424" s="18"/>
      <c r="AG424" s="18"/>
      <c r="AH424" s="48"/>
      <c r="AI424" s="18"/>
      <c r="AJ424" s="18"/>
      <c r="AK424" s="48"/>
      <c r="AL424" s="18"/>
      <c r="AM424" s="48"/>
      <c r="AN424" s="18"/>
      <c r="AO424" s="18"/>
      <c r="AP424" s="48">
        <v>9.2200000000000006</v>
      </c>
      <c r="AQ424" s="18">
        <v>172.61</v>
      </c>
      <c r="AU424"/>
    </row>
    <row r="425" spans="1:47" ht="15" hidden="1" customHeight="1">
      <c r="A425" s="45" t="s">
        <v>3382</v>
      </c>
      <c r="B425" s="25" t="s">
        <v>3383</v>
      </c>
      <c r="C425" s="25" t="s">
        <v>18</v>
      </c>
      <c r="D425" s="25" t="s">
        <v>2092</v>
      </c>
      <c r="E425" s="28" t="s">
        <v>2047</v>
      </c>
      <c r="F425" s="28"/>
      <c r="G425" s="25" t="s">
        <v>2048</v>
      </c>
      <c r="H425" s="25" t="s">
        <v>2053</v>
      </c>
      <c r="I425" s="48">
        <v>1.85</v>
      </c>
      <c r="J425" s="18">
        <v>236.8</v>
      </c>
      <c r="K425" s="48">
        <v>3.25</v>
      </c>
      <c r="L425" s="18">
        <v>416</v>
      </c>
      <c r="M425" s="18">
        <v>20.8</v>
      </c>
      <c r="N425" s="48">
        <v>-2.93</v>
      </c>
      <c r="O425" s="18">
        <v>-375.04</v>
      </c>
      <c r="P425" s="48">
        <v>-0.2</v>
      </c>
      <c r="Q425" s="18">
        <v>-25.6</v>
      </c>
      <c r="R425" s="18">
        <v>0</v>
      </c>
      <c r="S425" s="48">
        <v>-0.98</v>
      </c>
      <c r="T425" s="18">
        <v>-125.44</v>
      </c>
      <c r="U425" s="18">
        <v>0</v>
      </c>
      <c r="V425" s="48">
        <v>2.61</v>
      </c>
      <c r="W425" s="18">
        <v>334.08</v>
      </c>
      <c r="X425" s="18">
        <v>0</v>
      </c>
      <c r="Y425" s="48"/>
      <c r="Z425" s="18"/>
      <c r="AA425" s="18"/>
      <c r="AB425" s="48"/>
      <c r="AC425" s="18"/>
      <c r="AD425" s="18"/>
      <c r="AE425" s="48"/>
      <c r="AF425" s="18"/>
      <c r="AG425" s="18"/>
      <c r="AH425" s="48"/>
      <c r="AI425" s="18"/>
      <c r="AJ425" s="18"/>
      <c r="AK425" s="48"/>
      <c r="AL425" s="18"/>
      <c r="AM425" s="48"/>
      <c r="AN425" s="18"/>
      <c r="AO425" s="18"/>
      <c r="AP425" s="48">
        <v>3.6</v>
      </c>
      <c r="AQ425" s="18">
        <v>460.8</v>
      </c>
      <c r="AU425"/>
    </row>
    <row r="426" spans="1:47" ht="15" hidden="1" customHeight="1">
      <c r="A426" s="45" t="s">
        <v>3384</v>
      </c>
      <c r="B426" s="25" t="s">
        <v>3385</v>
      </c>
      <c r="C426" s="25" t="s">
        <v>18</v>
      </c>
      <c r="D426" s="25" t="s">
        <v>2641</v>
      </c>
      <c r="E426" s="28" t="s">
        <v>2047</v>
      </c>
      <c r="F426" s="28"/>
      <c r="G426" s="25" t="s">
        <v>2048</v>
      </c>
      <c r="H426" s="25" t="s">
        <v>2053</v>
      </c>
      <c r="I426" s="48">
        <v>13.528</v>
      </c>
      <c r="J426" s="18">
        <v>1149.8900000000001</v>
      </c>
      <c r="K426" s="48">
        <v>10.1</v>
      </c>
      <c r="L426" s="18">
        <v>858.5</v>
      </c>
      <c r="M426" s="18">
        <v>42.93</v>
      </c>
      <c r="N426" s="48">
        <v>-15.590909092</v>
      </c>
      <c r="O426" s="18">
        <v>-1325.24</v>
      </c>
      <c r="P426" s="48"/>
      <c r="Q426" s="18"/>
      <c r="R426" s="18"/>
      <c r="S426" s="48">
        <v>-0.95454545400000002</v>
      </c>
      <c r="T426" s="18">
        <v>-81.13</v>
      </c>
      <c r="U426" s="18">
        <v>0</v>
      </c>
      <c r="V426" s="48">
        <v>4.2084545459999996</v>
      </c>
      <c r="W426" s="18">
        <v>357.71</v>
      </c>
      <c r="X426" s="18">
        <v>0</v>
      </c>
      <c r="Y426" s="48"/>
      <c r="Z426" s="18"/>
      <c r="AA426" s="18"/>
      <c r="AB426" s="48"/>
      <c r="AC426" s="18"/>
      <c r="AD426" s="18"/>
      <c r="AE426" s="48"/>
      <c r="AF426" s="18"/>
      <c r="AG426" s="18"/>
      <c r="AH426" s="48"/>
      <c r="AI426" s="18"/>
      <c r="AJ426" s="18"/>
      <c r="AK426" s="48"/>
      <c r="AL426" s="18"/>
      <c r="AM426" s="48"/>
      <c r="AN426" s="18"/>
      <c r="AO426" s="18"/>
      <c r="AP426" s="48">
        <v>11.291</v>
      </c>
      <c r="AQ426" s="18">
        <v>959.73</v>
      </c>
      <c r="AU426"/>
    </row>
    <row r="427" spans="1:47" ht="15" customHeight="1">
      <c r="A427" s="45" t="s">
        <v>3386</v>
      </c>
      <c r="B427" s="25" t="s">
        <v>3387</v>
      </c>
      <c r="C427" s="25" t="s">
        <v>18</v>
      </c>
      <c r="D427" s="25" t="s">
        <v>174</v>
      </c>
      <c r="E427" s="28" t="s">
        <v>2047</v>
      </c>
      <c r="F427" s="28"/>
      <c r="G427" s="25" t="s">
        <v>2048</v>
      </c>
      <c r="H427" s="25" t="s">
        <v>2053</v>
      </c>
      <c r="I427" s="48">
        <v>2.4689999999999999</v>
      </c>
      <c r="J427" s="18">
        <v>117.95</v>
      </c>
      <c r="K427" s="48">
        <v>9</v>
      </c>
      <c r="L427" s="18">
        <v>440</v>
      </c>
      <c r="M427" s="18">
        <v>22</v>
      </c>
      <c r="N427" s="48">
        <v>-9.3325459649999996</v>
      </c>
      <c r="O427" s="18">
        <v>-453.72</v>
      </c>
      <c r="P427" s="48">
        <v>-0.12</v>
      </c>
      <c r="Q427" s="18">
        <v>-5.83</v>
      </c>
      <c r="R427" s="18">
        <v>0</v>
      </c>
      <c r="S427" s="48">
        <v>-1.4950933559999999</v>
      </c>
      <c r="T427" s="18">
        <v>-72.91</v>
      </c>
      <c r="U427" s="18">
        <v>0</v>
      </c>
      <c r="V427" s="48">
        <v>7.6736393209999996</v>
      </c>
      <c r="W427" s="18">
        <v>375.15</v>
      </c>
      <c r="X427" s="18">
        <v>0</v>
      </c>
      <c r="Y427" s="48"/>
      <c r="Z427" s="18"/>
      <c r="AA427" s="18"/>
      <c r="AB427" s="48"/>
      <c r="AC427" s="18"/>
      <c r="AD427" s="18"/>
      <c r="AE427" s="48"/>
      <c r="AF427" s="18"/>
      <c r="AG427" s="18"/>
      <c r="AH427" s="48"/>
      <c r="AI427" s="18"/>
      <c r="AJ427" s="18"/>
      <c r="AK427" s="48"/>
      <c r="AL427" s="18"/>
      <c r="AM427" s="48"/>
      <c r="AN427" s="18"/>
      <c r="AO427" s="18"/>
      <c r="AP427" s="48">
        <v>8.1950000000000003</v>
      </c>
      <c r="AQ427" s="18">
        <v>400.64</v>
      </c>
      <c r="AU427"/>
    </row>
    <row r="428" spans="1:47" ht="15" hidden="1" customHeight="1">
      <c r="A428" s="45" t="s">
        <v>3388</v>
      </c>
      <c r="B428" s="25" t="s">
        <v>3389</v>
      </c>
      <c r="C428" s="25" t="s">
        <v>18</v>
      </c>
      <c r="D428" s="25" t="s">
        <v>2034</v>
      </c>
      <c r="E428" s="28" t="s">
        <v>2047</v>
      </c>
      <c r="F428" s="28"/>
      <c r="G428" s="25" t="s">
        <v>2048</v>
      </c>
      <c r="H428" s="25" t="s">
        <v>2053</v>
      </c>
      <c r="I428" s="48">
        <v>0.36</v>
      </c>
      <c r="J428" s="18">
        <v>42.44</v>
      </c>
      <c r="K428" s="48"/>
      <c r="L428" s="18"/>
      <c r="M428" s="18"/>
      <c r="N428" s="48">
        <v>-3.3843999999999999</v>
      </c>
      <c r="O428" s="18">
        <v>-398.97</v>
      </c>
      <c r="P428" s="48">
        <v>-0.16</v>
      </c>
      <c r="Q428" s="18">
        <v>-18.86</v>
      </c>
      <c r="R428" s="18">
        <v>0</v>
      </c>
      <c r="S428" s="48">
        <v>-0.16</v>
      </c>
      <c r="T428" s="18">
        <v>-18.86</v>
      </c>
      <c r="U428" s="18">
        <v>0</v>
      </c>
      <c r="V428" s="48">
        <v>3.3443999999999998</v>
      </c>
      <c r="W428" s="18">
        <v>394.25</v>
      </c>
      <c r="X428" s="18">
        <v>0</v>
      </c>
      <c r="Y428" s="48"/>
      <c r="Z428" s="18"/>
      <c r="AA428" s="18"/>
      <c r="AB428" s="48"/>
      <c r="AC428" s="18"/>
      <c r="AD428" s="18"/>
      <c r="AE428" s="48"/>
      <c r="AF428" s="18"/>
      <c r="AG428" s="18"/>
      <c r="AH428" s="48"/>
      <c r="AI428" s="18"/>
      <c r="AJ428" s="18"/>
      <c r="AK428" s="48"/>
      <c r="AL428" s="18"/>
      <c r="AM428" s="48"/>
      <c r="AN428" s="18"/>
      <c r="AO428" s="18"/>
      <c r="AP428" s="48">
        <v>0</v>
      </c>
      <c r="AQ428" s="18">
        <v>0</v>
      </c>
      <c r="AU428"/>
    </row>
    <row r="429" spans="1:47" ht="15" hidden="1" customHeight="1">
      <c r="A429" s="45" t="s">
        <v>3390</v>
      </c>
      <c r="B429" s="25" t="s">
        <v>3391</v>
      </c>
      <c r="C429" s="25" t="s">
        <v>18</v>
      </c>
      <c r="D429" s="25" t="s">
        <v>2066</v>
      </c>
      <c r="E429" s="28" t="s">
        <v>2047</v>
      </c>
      <c r="F429" s="28"/>
      <c r="G429" s="25" t="s">
        <v>2048</v>
      </c>
      <c r="H429" s="25" t="s">
        <v>2053</v>
      </c>
      <c r="I429" s="48">
        <v>3.109</v>
      </c>
      <c r="J429" s="18">
        <v>777.25</v>
      </c>
      <c r="K429" s="48"/>
      <c r="L429" s="18"/>
      <c r="M429" s="18"/>
      <c r="N429" s="48">
        <v>-1.9125000000000001</v>
      </c>
      <c r="O429" s="18">
        <v>-478.13</v>
      </c>
      <c r="P429" s="48">
        <v>-0.25</v>
      </c>
      <c r="Q429" s="18">
        <v>-62.5</v>
      </c>
      <c r="R429" s="18">
        <v>0</v>
      </c>
      <c r="S429" s="48">
        <v>-1.99</v>
      </c>
      <c r="T429" s="18">
        <v>-497.5</v>
      </c>
      <c r="U429" s="18">
        <v>0</v>
      </c>
      <c r="V429" s="48">
        <v>1.9185000000000001</v>
      </c>
      <c r="W429" s="18">
        <v>479.63</v>
      </c>
      <c r="X429" s="18">
        <v>0</v>
      </c>
      <c r="Y429" s="48"/>
      <c r="Z429" s="18"/>
      <c r="AA429" s="18"/>
      <c r="AB429" s="48"/>
      <c r="AC429" s="18"/>
      <c r="AD429" s="18"/>
      <c r="AE429" s="48"/>
      <c r="AF429" s="18"/>
      <c r="AG429" s="18"/>
      <c r="AH429" s="48"/>
      <c r="AI429" s="18"/>
      <c r="AJ429" s="18"/>
      <c r="AK429" s="48"/>
      <c r="AL429" s="18"/>
      <c r="AM429" s="48"/>
      <c r="AN429" s="18"/>
      <c r="AO429" s="18"/>
      <c r="AP429" s="48">
        <v>0.875</v>
      </c>
      <c r="AQ429" s="18">
        <v>218.75</v>
      </c>
      <c r="AU429"/>
    </row>
    <row r="430" spans="1:47" ht="15" customHeight="1">
      <c r="A430" s="45" t="s">
        <v>3392</v>
      </c>
      <c r="B430" s="25" t="s">
        <v>3393</v>
      </c>
      <c r="C430" s="25" t="s">
        <v>18</v>
      </c>
      <c r="D430" s="25" t="s">
        <v>174</v>
      </c>
      <c r="E430" s="28" t="s">
        <v>2047</v>
      </c>
      <c r="F430" s="28"/>
      <c r="G430" s="25" t="s">
        <v>2048</v>
      </c>
      <c r="H430" s="25" t="s">
        <v>2053</v>
      </c>
      <c r="I430" s="48">
        <v>0</v>
      </c>
      <c r="J430" s="18">
        <v>0</v>
      </c>
      <c r="K430" s="48"/>
      <c r="L430" s="18"/>
      <c r="M430" s="18"/>
      <c r="N430" s="48"/>
      <c r="O430" s="18"/>
      <c r="P430" s="48"/>
      <c r="Q430" s="18"/>
      <c r="R430" s="18"/>
      <c r="S430" s="48">
        <v>-5.3845999999999999E-5</v>
      </c>
      <c r="T430" s="18">
        <v>-1.48</v>
      </c>
      <c r="U430" s="18">
        <v>0</v>
      </c>
      <c r="V430" s="48">
        <v>1.9053845999999999E-2</v>
      </c>
      <c r="W430" s="18">
        <v>523.98</v>
      </c>
      <c r="X430" s="18">
        <v>0</v>
      </c>
      <c r="Y430" s="48"/>
      <c r="Z430" s="18"/>
      <c r="AA430" s="18"/>
      <c r="AB430" s="48"/>
      <c r="AC430" s="18"/>
      <c r="AD430" s="18"/>
      <c r="AE430" s="48"/>
      <c r="AF430" s="18"/>
      <c r="AG430" s="18"/>
      <c r="AH430" s="48"/>
      <c r="AI430" s="18"/>
      <c r="AJ430" s="18"/>
      <c r="AK430" s="48"/>
      <c r="AL430" s="18"/>
      <c r="AM430" s="48"/>
      <c r="AN430" s="18"/>
      <c r="AO430" s="18"/>
      <c r="AP430" s="48">
        <v>1.9E-2</v>
      </c>
      <c r="AQ430" s="18">
        <v>522.5</v>
      </c>
      <c r="AU430"/>
    </row>
    <row r="431" spans="1:47" ht="15" hidden="1" customHeight="1">
      <c r="A431" s="45" t="s">
        <v>3394</v>
      </c>
      <c r="B431" s="25" t="s">
        <v>3395</v>
      </c>
      <c r="C431" s="25" t="s">
        <v>18</v>
      </c>
      <c r="D431" s="25" t="s">
        <v>2659</v>
      </c>
      <c r="E431" s="28" t="s">
        <v>2047</v>
      </c>
      <c r="F431" s="28"/>
      <c r="G431" s="25" t="s">
        <v>2048</v>
      </c>
      <c r="H431" s="25" t="s">
        <v>2053</v>
      </c>
      <c r="I431" s="48">
        <v>17.100000000000001</v>
      </c>
      <c r="J431" s="18">
        <v>473.43</v>
      </c>
      <c r="K431" s="48">
        <v>54.534999999999997</v>
      </c>
      <c r="L431" s="18">
        <v>1371</v>
      </c>
      <c r="M431" s="18">
        <v>68.55</v>
      </c>
      <c r="N431" s="48">
        <v>-50.4</v>
      </c>
      <c r="O431" s="18">
        <v>-1313.88</v>
      </c>
      <c r="P431" s="48"/>
      <c r="Q431" s="18"/>
      <c r="R431" s="18"/>
      <c r="S431" s="48">
        <v>-5.2956000000000003</v>
      </c>
      <c r="T431" s="18">
        <v>-129.65</v>
      </c>
      <c r="U431" s="18">
        <v>0</v>
      </c>
      <c r="V431" s="48">
        <v>21.1206</v>
      </c>
      <c r="W431" s="18">
        <v>531.21</v>
      </c>
      <c r="X431" s="18">
        <v>0</v>
      </c>
      <c r="Y431" s="48"/>
      <c r="Z431" s="18"/>
      <c r="AA431" s="18"/>
      <c r="AB431" s="48"/>
      <c r="AC431" s="18"/>
      <c r="AD431" s="18"/>
      <c r="AE431" s="48"/>
      <c r="AF431" s="18"/>
      <c r="AG431" s="18"/>
      <c r="AH431" s="48"/>
      <c r="AI431" s="18"/>
      <c r="AJ431" s="18"/>
      <c r="AK431" s="48"/>
      <c r="AL431" s="18"/>
      <c r="AM431" s="48"/>
      <c r="AN431" s="18"/>
      <c r="AO431" s="18"/>
      <c r="AP431" s="48">
        <v>37.06</v>
      </c>
      <c r="AQ431" s="18">
        <v>932.11</v>
      </c>
      <c r="AU431"/>
    </row>
    <row r="432" spans="1:47" ht="15" customHeight="1">
      <c r="A432" s="45" t="s">
        <v>3396</v>
      </c>
      <c r="B432" s="25" t="s">
        <v>3397</v>
      </c>
      <c r="C432" s="25" t="s">
        <v>18</v>
      </c>
      <c r="D432" s="25" t="s">
        <v>174</v>
      </c>
      <c r="E432" s="28" t="s">
        <v>2047</v>
      </c>
      <c r="F432" s="28"/>
      <c r="G432" s="25" t="s">
        <v>2048</v>
      </c>
      <c r="H432" s="25" t="s">
        <v>2053</v>
      </c>
      <c r="I432" s="48">
        <v>2.08</v>
      </c>
      <c r="J432" s="18">
        <v>145.6</v>
      </c>
      <c r="K432" s="48">
        <v>2.8</v>
      </c>
      <c r="L432" s="18">
        <v>160</v>
      </c>
      <c r="M432" s="18">
        <v>8</v>
      </c>
      <c r="N432" s="48">
        <v>-9.2380229689999993</v>
      </c>
      <c r="O432" s="18">
        <v>-576.48</v>
      </c>
      <c r="P432" s="48">
        <v>-1.0999999999999999E-2</v>
      </c>
      <c r="Q432" s="18">
        <v>-0.69</v>
      </c>
      <c r="R432" s="18">
        <v>0</v>
      </c>
      <c r="S432" s="48">
        <v>-1.169925544</v>
      </c>
      <c r="T432" s="18">
        <v>-73.14</v>
      </c>
      <c r="U432" s="18">
        <v>0</v>
      </c>
      <c r="V432" s="48">
        <v>9.2859485129999992</v>
      </c>
      <c r="W432" s="18">
        <v>577.9</v>
      </c>
      <c r="X432" s="18">
        <v>0</v>
      </c>
      <c r="Y432" s="48"/>
      <c r="Z432" s="18"/>
      <c r="AA432" s="18"/>
      <c r="AB432" s="48"/>
      <c r="AC432" s="18"/>
      <c r="AD432" s="18"/>
      <c r="AE432" s="48"/>
      <c r="AF432" s="18"/>
      <c r="AG432" s="18"/>
      <c r="AH432" s="48"/>
      <c r="AI432" s="18"/>
      <c r="AJ432" s="18"/>
      <c r="AK432" s="48"/>
      <c r="AL432" s="18"/>
      <c r="AM432" s="48"/>
      <c r="AN432" s="18"/>
      <c r="AO432" s="18"/>
      <c r="AP432" s="48">
        <v>3.7469999999999999</v>
      </c>
      <c r="AQ432" s="18">
        <v>233.19</v>
      </c>
      <c r="AU432"/>
    </row>
    <row r="433" spans="1:47" ht="15" hidden="1" customHeight="1">
      <c r="A433" s="45" t="s">
        <v>3398</v>
      </c>
      <c r="B433" s="25" t="s">
        <v>3399</v>
      </c>
      <c r="C433" s="25" t="s">
        <v>18</v>
      </c>
      <c r="D433" s="25" t="s">
        <v>2046</v>
      </c>
      <c r="E433" s="28" t="s">
        <v>2047</v>
      </c>
      <c r="F433" s="28"/>
      <c r="G433" s="25" t="s">
        <v>2048</v>
      </c>
      <c r="H433" s="25" t="s">
        <v>2053</v>
      </c>
      <c r="I433" s="48">
        <v>0</v>
      </c>
      <c r="J433" s="18">
        <v>0</v>
      </c>
      <c r="K433" s="48">
        <v>13.2</v>
      </c>
      <c r="L433" s="18">
        <v>204.29</v>
      </c>
      <c r="M433" s="18">
        <v>10.210000000000001</v>
      </c>
      <c r="N433" s="48">
        <v>-44.252000000000002</v>
      </c>
      <c r="O433" s="18">
        <v>-684.83</v>
      </c>
      <c r="P433" s="48">
        <v>-0.47</v>
      </c>
      <c r="Q433" s="18">
        <v>-7.28</v>
      </c>
      <c r="R433" s="18">
        <v>0</v>
      </c>
      <c r="S433" s="48">
        <v>-5.9390000000000001</v>
      </c>
      <c r="T433" s="18">
        <v>-91.95</v>
      </c>
      <c r="U433" s="18">
        <v>0</v>
      </c>
      <c r="V433" s="48">
        <v>38.180999999999997</v>
      </c>
      <c r="W433" s="18">
        <v>590.91</v>
      </c>
      <c r="X433" s="18">
        <v>0</v>
      </c>
      <c r="Y433" s="48"/>
      <c r="Z433" s="18"/>
      <c r="AA433" s="18"/>
      <c r="AB433" s="48"/>
      <c r="AC433" s="18"/>
      <c r="AD433" s="18"/>
      <c r="AE433" s="48"/>
      <c r="AF433" s="18"/>
      <c r="AG433" s="18"/>
      <c r="AH433" s="48"/>
      <c r="AI433" s="18"/>
      <c r="AJ433" s="18"/>
      <c r="AK433" s="48"/>
      <c r="AL433" s="18"/>
      <c r="AM433" s="48"/>
      <c r="AN433" s="18"/>
      <c r="AO433" s="18"/>
      <c r="AP433" s="48">
        <v>0.72</v>
      </c>
      <c r="AQ433" s="18">
        <v>11.14</v>
      </c>
      <c r="AU433"/>
    </row>
    <row r="434" spans="1:47" ht="15" hidden="1" customHeight="1">
      <c r="A434" s="45" t="s">
        <v>3400</v>
      </c>
      <c r="B434" s="25" t="s">
        <v>3401</v>
      </c>
      <c r="C434" s="25" t="s">
        <v>18</v>
      </c>
      <c r="D434" s="25" t="s">
        <v>2641</v>
      </c>
      <c r="E434" s="28" t="s">
        <v>2047</v>
      </c>
      <c r="F434" s="28"/>
      <c r="G434" s="25" t="s">
        <v>2048</v>
      </c>
      <c r="H434" s="25" t="s">
        <v>2053</v>
      </c>
      <c r="I434" s="48">
        <v>0.08</v>
      </c>
      <c r="J434" s="18">
        <v>44.8</v>
      </c>
      <c r="K434" s="48">
        <v>1.4</v>
      </c>
      <c r="L434" s="18">
        <v>784</v>
      </c>
      <c r="M434" s="18">
        <v>39.200000000000003</v>
      </c>
      <c r="N434" s="48">
        <v>-1.74</v>
      </c>
      <c r="O434" s="18">
        <v>-974.4</v>
      </c>
      <c r="P434" s="48"/>
      <c r="Q434" s="18"/>
      <c r="R434" s="18"/>
      <c r="S434" s="48">
        <v>-0.44900000000000001</v>
      </c>
      <c r="T434" s="18">
        <v>-251.44</v>
      </c>
      <c r="U434" s="18">
        <v>0</v>
      </c>
      <c r="V434" s="48">
        <v>1.109</v>
      </c>
      <c r="W434" s="18">
        <v>621.04</v>
      </c>
      <c r="X434" s="18">
        <v>0</v>
      </c>
      <c r="Y434" s="48"/>
      <c r="Z434" s="18"/>
      <c r="AA434" s="18"/>
      <c r="AB434" s="48"/>
      <c r="AC434" s="18"/>
      <c r="AD434" s="18"/>
      <c r="AE434" s="48"/>
      <c r="AF434" s="18"/>
      <c r="AG434" s="18"/>
      <c r="AH434" s="48"/>
      <c r="AI434" s="18"/>
      <c r="AJ434" s="18"/>
      <c r="AK434" s="48"/>
      <c r="AL434" s="18"/>
      <c r="AM434" s="48"/>
      <c r="AN434" s="18"/>
      <c r="AO434" s="18"/>
      <c r="AP434" s="48">
        <v>0.4</v>
      </c>
      <c r="AQ434" s="18">
        <v>224</v>
      </c>
      <c r="AU434"/>
    </row>
    <row r="435" spans="1:47" ht="15" hidden="1" customHeight="1">
      <c r="A435" s="45" t="s">
        <v>3402</v>
      </c>
      <c r="B435" s="25" t="s">
        <v>3403</v>
      </c>
      <c r="C435" s="25" t="s">
        <v>18</v>
      </c>
      <c r="D435" s="25" t="s">
        <v>2659</v>
      </c>
      <c r="E435" s="28" t="s">
        <v>2047</v>
      </c>
      <c r="F435" s="28"/>
      <c r="G435" s="25" t="s">
        <v>2048</v>
      </c>
      <c r="H435" s="25" t="s">
        <v>2053</v>
      </c>
      <c r="I435" s="48">
        <v>18.149999999999999</v>
      </c>
      <c r="J435" s="18">
        <v>943.82</v>
      </c>
      <c r="K435" s="48">
        <v>19.585000000000001</v>
      </c>
      <c r="L435" s="18">
        <v>979.38</v>
      </c>
      <c r="M435" s="18">
        <v>48.97</v>
      </c>
      <c r="N435" s="48">
        <v>-37.605882356000002</v>
      </c>
      <c r="O435" s="18">
        <v>-1901.27</v>
      </c>
      <c r="P435" s="48">
        <v>-3.1059999999999999</v>
      </c>
      <c r="Q435" s="18">
        <v>-155.46</v>
      </c>
      <c r="R435" s="18">
        <v>0</v>
      </c>
      <c r="S435" s="48">
        <v>-5.04</v>
      </c>
      <c r="T435" s="18">
        <v>-251.28</v>
      </c>
      <c r="U435" s="18">
        <v>0</v>
      </c>
      <c r="V435" s="48">
        <v>13.516882356</v>
      </c>
      <c r="W435" s="18">
        <v>648.80999999999995</v>
      </c>
      <c r="X435" s="18">
        <v>0</v>
      </c>
      <c r="Y435" s="48"/>
      <c r="Z435" s="18"/>
      <c r="AA435" s="18"/>
      <c r="AB435" s="48"/>
      <c r="AC435" s="18"/>
      <c r="AD435" s="18"/>
      <c r="AE435" s="48"/>
      <c r="AF435" s="18"/>
      <c r="AG435" s="18"/>
      <c r="AH435" s="48"/>
      <c r="AI435" s="18"/>
      <c r="AJ435" s="18"/>
      <c r="AK435" s="48"/>
      <c r="AL435" s="18"/>
      <c r="AM435" s="48"/>
      <c r="AN435" s="18"/>
      <c r="AO435" s="18"/>
      <c r="AP435" s="48">
        <v>5.5</v>
      </c>
      <c r="AQ435" s="18">
        <v>264</v>
      </c>
      <c r="AU435"/>
    </row>
    <row r="436" spans="1:47" ht="15" hidden="1" customHeight="1">
      <c r="A436" s="45" t="s">
        <v>3404</v>
      </c>
      <c r="B436" s="25" t="s">
        <v>3405</v>
      </c>
      <c r="C436" s="25" t="s">
        <v>18</v>
      </c>
      <c r="D436" s="25" t="s">
        <v>2641</v>
      </c>
      <c r="E436" s="28" t="s">
        <v>2047</v>
      </c>
      <c r="F436" s="28"/>
      <c r="G436" s="25" t="s">
        <v>2048</v>
      </c>
      <c r="H436" s="25" t="s">
        <v>2053</v>
      </c>
      <c r="I436" s="48">
        <v>0.88700000000000001</v>
      </c>
      <c r="J436" s="18">
        <v>22.18</v>
      </c>
      <c r="K436" s="48">
        <v>30</v>
      </c>
      <c r="L436" s="18">
        <v>650</v>
      </c>
      <c r="M436" s="18">
        <v>32.5</v>
      </c>
      <c r="N436" s="48">
        <v>-37.631070925000003</v>
      </c>
      <c r="O436" s="18">
        <v>-852.07</v>
      </c>
      <c r="P436" s="48">
        <v>-0.12</v>
      </c>
      <c r="Q436" s="18">
        <v>-2.67</v>
      </c>
      <c r="R436" s="18">
        <v>0</v>
      </c>
      <c r="S436" s="48">
        <v>-6.0003309119999999</v>
      </c>
      <c r="T436" s="18">
        <v>-139.05000000000001</v>
      </c>
      <c r="U436" s="18">
        <v>0</v>
      </c>
      <c r="V436" s="48">
        <v>26.504401837</v>
      </c>
      <c r="W436" s="18">
        <v>662.61</v>
      </c>
      <c r="X436" s="18">
        <v>0</v>
      </c>
      <c r="Y436" s="48"/>
      <c r="Z436" s="18"/>
      <c r="AA436" s="18"/>
      <c r="AB436" s="48"/>
      <c r="AC436" s="18"/>
      <c r="AD436" s="18"/>
      <c r="AE436" s="48"/>
      <c r="AF436" s="18"/>
      <c r="AG436" s="18"/>
      <c r="AH436" s="48"/>
      <c r="AI436" s="18"/>
      <c r="AJ436" s="18"/>
      <c r="AK436" s="48"/>
      <c r="AL436" s="18"/>
      <c r="AM436" s="48"/>
      <c r="AN436" s="18"/>
      <c r="AO436" s="18"/>
      <c r="AP436" s="48">
        <v>13.64</v>
      </c>
      <c r="AQ436" s="18">
        <v>341</v>
      </c>
      <c r="AU436"/>
    </row>
    <row r="437" spans="1:47" ht="15" customHeight="1">
      <c r="A437" s="45" t="s">
        <v>3406</v>
      </c>
      <c r="B437" s="25" t="s">
        <v>3407</v>
      </c>
      <c r="C437" s="25" t="s">
        <v>18</v>
      </c>
      <c r="D437" s="25" t="s">
        <v>174</v>
      </c>
      <c r="E437" s="28" t="s">
        <v>2047</v>
      </c>
      <c r="F437" s="28"/>
      <c r="G437" s="25" t="s">
        <v>2048</v>
      </c>
      <c r="H437" s="25" t="s">
        <v>2053</v>
      </c>
      <c r="I437" s="48">
        <v>42.5</v>
      </c>
      <c r="J437" s="18">
        <v>328.32</v>
      </c>
      <c r="K437" s="48">
        <v>282.5</v>
      </c>
      <c r="L437" s="18">
        <v>2283.25</v>
      </c>
      <c r="M437" s="18">
        <v>114.17</v>
      </c>
      <c r="N437" s="48">
        <v>-316.16000000000003</v>
      </c>
      <c r="O437" s="18">
        <v>-2603.83</v>
      </c>
      <c r="P437" s="48">
        <v>-8</v>
      </c>
      <c r="Q437" s="18">
        <v>-52.39</v>
      </c>
      <c r="R437" s="18">
        <v>0</v>
      </c>
      <c r="S437" s="48">
        <v>-28.91</v>
      </c>
      <c r="T437" s="18">
        <v>-247.28</v>
      </c>
      <c r="U437" s="18">
        <v>0</v>
      </c>
      <c r="V437" s="48">
        <v>69.069999999999993</v>
      </c>
      <c r="W437" s="18">
        <v>718.33</v>
      </c>
      <c r="X437" s="18">
        <v>0</v>
      </c>
      <c r="Y437" s="48"/>
      <c r="Z437" s="18"/>
      <c r="AA437" s="18"/>
      <c r="AB437" s="48"/>
      <c r="AC437" s="18"/>
      <c r="AD437" s="18"/>
      <c r="AE437" s="48"/>
      <c r="AF437" s="18"/>
      <c r="AG437" s="18"/>
      <c r="AH437" s="48"/>
      <c r="AI437" s="18"/>
      <c r="AJ437" s="18"/>
      <c r="AK437" s="48"/>
      <c r="AL437" s="18"/>
      <c r="AM437" s="48"/>
      <c r="AN437" s="18"/>
      <c r="AO437" s="18"/>
      <c r="AP437" s="48">
        <v>41</v>
      </c>
      <c r="AQ437" s="18">
        <v>426.4</v>
      </c>
      <c r="AU437"/>
    </row>
    <row r="438" spans="1:47" ht="15" hidden="1" customHeight="1">
      <c r="A438" s="45" t="s">
        <v>3408</v>
      </c>
      <c r="B438" s="25" t="s">
        <v>3409</v>
      </c>
      <c r="C438" s="25" t="s">
        <v>18</v>
      </c>
      <c r="D438" s="25" t="s">
        <v>2659</v>
      </c>
      <c r="E438" s="28" t="s">
        <v>2047</v>
      </c>
      <c r="F438" s="28"/>
      <c r="G438" s="25" t="s">
        <v>2048</v>
      </c>
      <c r="H438" s="25" t="s">
        <v>2053</v>
      </c>
      <c r="I438" s="48">
        <v>19.100000000000001</v>
      </c>
      <c r="J438" s="18">
        <v>359.46</v>
      </c>
      <c r="K438" s="48">
        <v>129.97999999999999</v>
      </c>
      <c r="L438" s="18">
        <v>2814.91</v>
      </c>
      <c r="M438" s="18">
        <v>101.23</v>
      </c>
      <c r="N438" s="48">
        <v>-128.768</v>
      </c>
      <c r="O438" s="18">
        <v>-2755.25</v>
      </c>
      <c r="P438" s="48">
        <v>-0.49</v>
      </c>
      <c r="Q438" s="18">
        <v>-10.43</v>
      </c>
      <c r="R438" s="18">
        <v>0</v>
      </c>
      <c r="S438" s="48">
        <v>-24.797999999999998</v>
      </c>
      <c r="T438" s="18">
        <v>-507.02</v>
      </c>
      <c r="U438" s="18">
        <v>0</v>
      </c>
      <c r="V438" s="48">
        <v>36.676000000000002</v>
      </c>
      <c r="W438" s="18">
        <v>724.72</v>
      </c>
      <c r="X438" s="18">
        <v>0</v>
      </c>
      <c r="Y438" s="48"/>
      <c r="Z438" s="18"/>
      <c r="AA438" s="18"/>
      <c r="AB438" s="48"/>
      <c r="AC438" s="18"/>
      <c r="AD438" s="18"/>
      <c r="AE438" s="48"/>
      <c r="AF438" s="18"/>
      <c r="AG438" s="18"/>
      <c r="AH438" s="48"/>
      <c r="AI438" s="18"/>
      <c r="AJ438" s="18"/>
      <c r="AK438" s="48"/>
      <c r="AL438" s="18"/>
      <c r="AM438" s="48"/>
      <c r="AN438" s="18"/>
      <c r="AO438" s="18"/>
      <c r="AP438" s="48">
        <v>31.7</v>
      </c>
      <c r="AQ438" s="18">
        <v>626.39</v>
      </c>
      <c r="AU438"/>
    </row>
    <row r="439" spans="1:47" ht="15" hidden="1" customHeight="1">
      <c r="A439" s="45" t="s">
        <v>3410</v>
      </c>
      <c r="B439" s="25" t="s">
        <v>3411</v>
      </c>
      <c r="C439" s="25" t="s">
        <v>18</v>
      </c>
      <c r="D439" s="25" t="s">
        <v>2656</v>
      </c>
      <c r="E439" s="28" t="s">
        <v>2047</v>
      </c>
      <c r="F439" s="28"/>
      <c r="G439" s="25" t="s">
        <v>2048</v>
      </c>
      <c r="H439" s="25" t="s">
        <v>2053</v>
      </c>
      <c r="I439" s="48">
        <v>14.305</v>
      </c>
      <c r="J439" s="18">
        <v>514.98</v>
      </c>
      <c r="K439" s="48">
        <v>5.2119999999999997</v>
      </c>
      <c r="L439" s="18">
        <v>187.63</v>
      </c>
      <c r="M439" s="18">
        <v>9.3800000000000008</v>
      </c>
      <c r="N439" s="48">
        <v>-29.440137207999999</v>
      </c>
      <c r="O439" s="18">
        <v>-1059.8399999999999</v>
      </c>
      <c r="P439" s="48"/>
      <c r="Q439" s="18"/>
      <c r="R439" s="18"/>
      <c r="S439" s="48">
        <v>-3.698352941</v>
      </c>
      <c r="T439" s="18">
        <v>-133.13999999999999</v>
      </c>
      <c r="U439" s="18">
        <v>0</v>
      </c>
      <c r="V439" s="48">
        <v>27.563490149</v>
      </c>
      <c r="W439" s="18">
        <v>992.28</v>
      </c>
      <c r="X439" s="18">
        <v>0</v>
      </c>
      <c r="Y439" s="48"/>
      <c r="Z439" s="18"/>
      <c r="AA439" s="18"/>
      <c r="AB439" s="48"/>
      <c r="AC439" s="18"/>
      <c r="AD439" s="18"/>
      <c r="AE439" s="48"/>
      <c r="AF439" s="18"/>
      <c r="AG439" s="18"/>
      <c r="AH439" s="48"/>
      <c r="AI439" s="18"/>
      <c r="AJ439" s="18"/>
      <c r="AK439" s="48"/>
      <c r="AL439" s="18"/>
      <c r="AM439" s="48"/>
      <c r="AN439" s="18"/>
      <c r="AO439" s="18"/>
      <c r="AP439" s="48">
        <v>13.942</v>
      </c>
      <c r="AQ439" s="18">
        <v>501.91</v>
      </c>
      <c r="AU439"/>
    </row>
    <row r="440" spans="1:47" ht="15" customHeight="1">
      <c r="A440" s="45" t="s">
        <v>3412</v>
      </c>
      <c r="B440" s="25" t="s">
        <v>3413</v>
      </c>
      <c r="C440" s="25" t="s">
        <v>18</v>
      </c>
      <c r="D440" s="25" t="s">
        <v>174</v>
      </c>
      <c r="E440" s="28" t="s">
        <v>2047</v>
      </c>
      <c r="F440" s="28"/>
      <c r="G440" s="25" t="s">
        <v>2048</v>
      </c>
      <c r="H440" s="25" t="s">
        <v>2053</v>
      </c>
      <c r="I440" s="48">
        <v>12.3</v>
      </c>
      <c r="J440" s="18">
        <v>110</v>
      </c>
      <c r="K440" s="48">
        <v>123</v>
      </c>
      <c r="L440" s="18">
        <v>1100</v>
      </c>
      <c r="M440" s="18">
        <v>55</v>
      </c>
      <c r="N440" s="48">
        <v>-188.845999963</v>
      </c>
      <c r="O440" s="18">
        <v>-1688.85</v>
      </c>
      <c r="P440" s="48">
        <v>-8.5009999999999994</v>
      </c>
      <c r="Q440" s="18">
        <v>-76.03</v>
      </c>
      <c r="R440" s="18">
        <v>0</v>
      </c>
      <c r="S440" s="48">
        <v>-57.523093340000003</v>
      </c>
      <c r="T440" s="18">
        <v>-514.45000000000005</v>
      </c>
      <c r="U440" s="18">
        <v>0</v>
      </c>
      <c r="V440" s="48">
        <v>174.51009330299999</v>
      </c>
      <c r="W440" s="18">
        <v>1560.66</v>
      </c>
      <c r="X440" s="18">
        <v>0</v>
      </c>
      <c r="Y440" s="48"/>
      <c r="Z440" s="18"/>
      <c r="AA440" s="18"/>
      <c r="AB440" s="48"/>
      <c r="AC440" s="18"/>
      <c r="AD440" s="18"/>
      <c r="AE440" s="48"/>
      <c r="AF440" s="18"/>
      <c r="AG440" s="18"/>
      <c r="AH440" s="48"/>
      <c r="AI440" s="18"/>
      <c r="AJ440" s="18"/>
      <c r="AK440" s="48"/>
      <c r="AL440" s="18"/>
      <c r="AM440" s="48"/>
      <c r="AN440" s="18"/>
      <c r="AO440" s="18"/>
      <c r="AP440" s="48">
        <v>54.94</v>
      </c>
      <c r="AQ440" s="18">
        <v>491.33</v>
      </c>
      <c r="AU440"/>
    </row>
    <row r="441" spans="1:47" ht="15" customHeight="1">
      <c r="A441" s="45" t="s">
        <v>3414</v>
      </c>
      <c r="B441" s="25" t="s">
        <v>3415</v>
      </c>
      <c r="C441" s="25" t="s">
        <v>18</v>
      </c>
      <c r="D441" s="25" t="s">
        <v>174</v>
      </c>
      <c r="E441" s="28" t="s">
        <v>2047</v>
      </c>
      <c r="F441" s="28"/>
      <c r="G441" s="25" t="s">
        <v>2048</v>
      </c>
      <c r="H441" s="25" t="s">
        <v>2053</v>
      </c>
      <c r="I441" s="48">
        <v>5</v>
      </c>
      <c r="J441" s="18">
        <v>175</v>
      </c>
      <c r="K441" s="48"/>
      <c r="L441" s="18"/>
      <c r="M441" s="18"/>
      <c r="N441" s="48">
        <v>-51.961165182000002</v>
      </c>
      <c r="O441" s="18">
        <v>-1818.66</v>
      </c>
      <c r="P441" s="48"/>
      <c r="Q441" s="18"/>
      <c r="R441" s="18"/>
      <c r="S441" s="48">
        <v>-2.81553399</v>
      </c>
      <c r="T441" s="18">
        <v>-98.52</v>
      </c>
      <c r="U441" s="18">
        <v>0</v>
      </c>
      <c r="V441" s="48">
        <v>56.776699172000001</v>
      </c>
      <c r="W441" s="18">
        <v>1987.18</v>
      </c>
      <c r="X441" s="18">
        <v>0</v>
      </c>
      <c r="Y441" s="48"/>
      <c r="Z441" s="18"/>
      <c r="AA441" s="18"/>
      <c r="AB441" s="48"/>
      <c r="AC441" s="18"/>
      <c r="AD441" s="18"/>
      <c r="AE441" s="48"/>
      <c r="AF441" s="18"/>
      <c r="AG441" s="18"/>
      <c r="AH441" s="48"/>
      <c r="AI441" s="18"/>
      <c r="AJ441" s="18"/>
      <c r="AK441" s="48"/>
      <c r="AL441" s="18"/>
      <c r="AM441" s="48"/>
      <c r="AN441" s="18"/>
      <c r="AO441" s="18"/>
      <c r="AP441" s="48">
        <v>7</v>
      </c>
      <c r="AQ441" s="18">
        <v>245</v>
      </c>
      <c r="AU441"/>
    </row>
    <row r="442" spans="1:47">
      <c r="W442" s="59">
        <f>SUM(W3:W441)</f>
        <v>-11462.13</v>
      </c>
    </row>
  </sheetData>
  <autoFilter ref="A2:AV442" xr:uid="{00000000-0009-0000-0000-000007000000}">
    <filterColumn colId="3">
      <filters>
        <filter val="GROCERIES"/>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51"/>
  <sheetViews>
    <sheetView zoomScale="84" zoomScaleNormal="84" workbookViewId="0">
      <selection activeCell="O19" sqref="O19"/>
    </sheetView>
  </sheetViews>
  <sheetFormatPr defaultColWidth="9" defaultRowHeight="14.5"/>
  <cols>
    <col min="5" max="5" width="14.453125" customWidth="1"/>
    <col min="14" max="14" width="16.54296875" customWidth="1"/>
    <col min="15" max="15" width="35.36328125" customWidth="1"/>
    <col min="17" max="17" width="14.81640625" customWidth="1"/>
  </cols>
  <sheetData>
    <row r="1" spans="1:15" ht="17.5">
      <c r="A1" s="23" t="s">
        <v>2018</v>
      </c>
      <c r="B1" s="23" t="s">
        <v>2019</v>
      </c>
      <c r="C1" s="23"/>
      <c r="D1" s="23" t="s">
        <v>2020</v>
      </c>
      <c r="E1" s="23" t="s">
        <v>2021</v>
      </c>
      <c r="F1" s="27" t="s">
        <v>2022</v>
      </c>
      <c r="G1" s="27"/>
      <c r="H1" s="23" t="s">
        <v>2023</v>
      </c>
      <c r="I1" s="23" t="s">
        <v>2024</v>
      </c>
      <c r="J1" s="23" t="s">
        <v>2027</v>
      </c>
      <c r="K1" s="23" t="s">
        <v>2025</v>
      </c>
      <c r="L1" s="23" t="s">
        <v>3416</v>
      </c>
      <c r="N1" s="46" t="s">
        <v>2021</v>
      </c>
      <c r="O1" s="47" t="s">
        <v>3416</v>
      </c>
    </row>
    <row r="2" spans="1:15">
      <c r="A2" s="45" t="s">
        <v>2450</v>
      </c>
      <c r="B2" s="25" t="s">
        <v>2451</v>
      </c>
      <c r="C2" s="25" t="s">
        <v>156</v>
      </c>
      <c r="D2" s="25" t="s">
        <v>2045</v>
      </c>
      <c r="E2" s="25" t="s">
        <v>2046</v>
      </c>
      <c r="F2" s="28" t="s">
        <v>2047</v>
      </c>
      <c r="G2" s="28"/>
      <c r="H2" s="25" t="s">
        <v>2048</v>
      </c>
      <c r="I2" s="25" t="s">
        <v>2053</v>
      </c>
      <c r="J2" s="18">
        <v>0</v>
      </c>
      <c r="K2" s="48">
        <v>-10.196113110000001</v>
      </c>
      <c r="L2" s="18">
        <v>-1073.98</v>
      </c>
      <c r="N2" s="49" t="s">
        <v>2046</v>
      </c>
      <c r="O2" s="50">
        <f t="shared" ref="O2:O9" si="0">SUMIFS(L:L,E:E,N2)</f>
        <v>8837.67</v>
      </c>
    </row>
    <row r="3" spans="1:15">
      <c r="A3" s="45" t="s">
        <v>3417</v>
      </c>
      <c r="B3" s="25" t="s">
        <v>3418</v>
      </c>
      <c r="C3" s="25" t="s">
        <v>156</v>
      </c>
      <c r="D3" s="25" t="s">
        <v>2045</v>
      </c>
      <c r="E3" s="25" t="s">
        <v>2046</v>
      </c>
      <c r="F3" s="28" t="s">
        <v>2047</v>
      </c>
      <c r="G3" s="28"/>
      <c r="H3" s="25" t="s">
        <v>2048</v>
      </c>
      <c r="I3" s="25" t="s">
        <v>2033</v>
      </c>
      <c r="J3" s="18">
        <v>0</v>
      </c>
      <c r="K3" s="48">
        <v>-10.517719646</v>
      </c>
      <c r="L3" s="18">
        <v>-736.24</v>
      </c>
      <c r="N3" s="49" t="s">
        <v>174</v>
      </c>
      <c r="O3" s="50">
        <f t="shared" si="0"/>
        <v>573.72</v>
      </c>
    </row>
    <row r="4" spans="1:15">
      <c r="A4" s="45" t="s">
        <v>2448</v>
      </c>
      <c r="B4" s="25" t="s">
        <v>2449</v>
      </c>
      <c r="C4" s="25" t="s">
        <v>156</v>
      </c>
      <c r="D4" s="25" t="s">
        <v>2045</v>
      </c>
      <c r="E4" s="25" t="s">
        <v>2046</v>
      </c>
      <c r="F4" s="28" t="s">
        <v>2047</v>
      </c>
      <c r="G4" s="28"/>
      <c r="H4" s="25" t="s">
        <v>2048</v>
      </c>
      <c r="I4" s="25" t="s">
        <v>2033</v>
      </c>
      <c r="J4" s="18">
        <v>0</v>
      </c>
      <c r="K4" s="48">
        <v>-28.738486172000002</v>
      </c>
      <c r="L4" s="18">
        <v>-660.42</v>
      </c>
      <c r="N4" s="49" t="s">
        <v>3419</v>
      </c>
      <c r="O4" s="50">
        <f t="shared" si="0"/>
        <v>453.01</v>
      </c>
    </row>
    <row r="5" spans="1:15">
      <c r="A5" s="45" t="s">
        <v>3420</v>
      </c>
      <c r="B5" s="25" t="s">
        <v>3421</v>
      </c>
      <c r="C5" s="25" t="s">
        <v>156</v>
      </c>
      <c r="D5" s="25" t="s">
        <v>2045</v>
      </c>
      <c r="E5" s="25" t="s">
        <v>2066</v>
      </c>
      <c r="F5" s="28" t="s">
        <v>2047</v>
      </c>
      <c r="G5" s="28"/>
      <c r="H5" s="25" t="s">
        <v>2048</v>
      </c>
      <c r="I5" s="25" t="s">
        <v>2053</v>
      </c>
      <c r="J5" s="18">
        <v>0</v>
      </c>
      <c r="K5" s="48">
        <v>-10.411031815999999</v>
      </c>
      <c r="L5" s="18">
        <v>-448.96</v>
      </c>
      <c r="N5" s="49" t="s">
        <v>2037</v>
      </c>
      <c r="O5" s="50">
        <f t="shared" si="0"/>
        <v>71.510000000000005</v>
      </c>
    </row>
    <row r="6" spans="1:15">
      <c r="A6" s="45" t="s">
        <v>2470</v>
      </c>
      <c r="B6" s="25" t="s">
        <v>2471</v>
      </c>
      <c r="C6" s="25" t="s">
        <v>156</v>
      </c>
      <c r="D6" s="25" t="s">
        <v>2045</v>
      </c>
      <c r="E6" s="25" t="s">
        <v>2046</v>
      </c>
      <c r="F6" s="28" t="s">
        <v>2047</v>
      </c>
      <c r="G6" s="28"/>
      <c r="H6" s="25" t="s">
        <v>2048</v>
      </c>
      <c r="I6" s="25" t="s">
        <v>2053</v>
      </c>
      <c r="J6" s="18">
        <v>0</v>
      </c>
      <c r="K6" s="48">
        <v>-9.0714590570000002</v>
      </c>
      <c r="L6" s="18">
        <v>-377.36</v>
      </c>
      <c r="N6" s="49" t="s">
        <v>2659</v>
      </c>
      <c r="O6" s="50">
        <f t="shared" si="0"/>
        <v>-36.270000000000003</v>
      </c>
    </row>
    <row r="7" spans="1:15">
      <c r="A7" s="45" t="s">
        <v>2238</v>
      </c>
      <c r="B7" s="25" t="s">
        <v>2239</v>
      </c>
      <c r="C7" s="25" t="s">
        <v>156</v>
      </c>
      <c r="D7" s="25" t="s">
        <v>2045</v>
      </c>
      <c r="E7" s="25" t="s">
        <v>2046</v>
      </c>
      <c r="F7" s="28" t="s">
        <v>2047</v>
      </c>
      <c r="G7" s="28"/>
      <c r="H7" s="25" t="s">
        <v>2048</v>
      </c>
      <c r="I7" s="25" t="s">
        <v>2053</v>
      </c>
      <c r="J7" s="18">
        <v>0</v>
      </c>
      <c r="K7" s="48">
        <v>-1.753636486</v>
      </c>
      <c r="L7" s="18">
        <v>-283.27999999999997</v>
      </c>
      <c r="N7" s="49" t="s">
        <v>2066</v>
      </c>
      <c r="O7" s="50">
        <f t="shared" si="0"/>
        <v>-148.07</v>
      </c>
    </row>
    <row r="8" spans="1:15">
      <c r="A8" s="45" t="s">
        <v>3422</v>
      </c>
      <c r="B8" s="25" t="s">
        <v>3423</v>
      </c>
      <c r="C8" s="25" t="s">
        <v>156</v>
      </c>
      <c r="D8" s="25" t="s">
        <v>2045</v>
      </c>
      <c r="E8" s="25" t="s">
        <v>2046</v>
      </c>
      <c r="F8" s="28" t="s">
        <v>2047</v>
      </c>
      <c r="G8" s="28"/>
      <c r="H8" s="25" t="s">
        <v>2048</v>
      </c>
      <c r="I8" s="25" t="s">
        <v>2053</v>
      </c>
      <c r="J8" s="18">
        <v>0</v>
      </c>
      <c r="K8" s="48">
        <v>-3.4301904689999998</v>
      </c>
      <c r="L8" s="18">
        <v>-264.14</v>
      </c>
      <c r="N8" s="49" t="s">
        <v>2075</v>
      </c>
      <c r="O8" s="50">
        <f t="shared" si="0"/>
        <v>-229</v>
      </c>
    </row>
    <row r="9" spans="1:15">
      <c r="A9" s="45" t="s">
        <v>2208</v>
      </c>
      <c r="B9" s="25" t="s">
        <v>2209</v>
      </c>
      <c r="C9" s="25" t="s">
        <v>156</v>
      </c>
      <c r="D9" s="25" t="s">
        <v>2045</v>
      </c>
      <c r="E9" s="25" t="s">
        <v>2046</v>
      </c>
      <c r="F9" s="28" t="s">
        <v>2047</v>
      </c>
      <c r="G9" s="28"/>
      <c r="H9" s="25" t="s">
        <v>2048</v>
      </c>
      <c r="I9" s="25" t="s">
        <v>2053</v>
      </c>
      <c r="J9" s="18">
        <v>0</v>
      </c>
      <c r="K9" s="48">
        <v>-6.2487353829999996</v>
      </c>
      <c r="L9" s="18">
        <v>-226.38</v>
      </c>
      <c r="N9" s="49" t="s">
        <v>2034</v>
      </c>
      <c r="O9" s="50">
        <f t="shared" si="0"/>
        <v>-271.16000000000003</v>
      </c>
    </row>
    <row r="10" spans="1:15">
      <c r="A10" s="45" t="s">
        <v>3424</v>
      </c>
      <c r="B10" s="25" t="s">
        <v>3425</v>
      </c>
      <c r="C10" s="25" t="s">
        <v>156</v>
      </c>
      <c r="D10" s="25" t="s">
        <v>2045</v>
      </c>
      <c r="E10" s="25" t="s">
        <v>174</v>
      </c>
      <c r="F10" s="28" t="s">
        <v>2047</v>
      </c>
      <c r="G10" s="28"/>
      <c r="H10" s="25" t="s">
        <v>2048</v>
      </c>
      <c r="I10" s="25" t="s">
        <v>2053</v>
      </c>
      <c r="J10" s="18">
        <v>0</v>
      </c>
      <c r="K10" s="48">
        <v>-0.72885728999999999</v>
      </c>
      <c r="L10" s="18">
        <v>-194.49</v>
      </c>
      <c r="N10" s="51" t="s">
        <v>1903</v>
      </c>
      <c r="O10" s="52">
        <f>SUM(O2:O9)</f>
        <v>9251.41</v>
      </c>
    </row>
    <row r="11" spans="1:15">
      <c r="A11" s="45" t="s">
        <v>3426</v>
      </c>
      <c r="B11" s="25" t="s">
        <v>3427</v>
      </c>
      <c r="C11" s="25" t="s">
        <v>156</v>
      </c>
      <c r="D11" s="25" t="s">
        <v>2045</v>
      </c>
      <c r="E11" s="25" t="s">
        <v>2046</v>
      </c>
      <c r="F11" s="28" t="s">
        <v>2047</v>
      </c>
      <c r="G11" s="28"/>
      <c r="H11" s="25" t="s">
        <v>2048</v>
      </c>
      <c r="I11" s="25" t="s">
        <v>2053</v>
      </c>
      <c r="J11" s="18"/>
      <c r="K11" s="48">
        <v>-3</v>
      </c>
      <c r="L11" s="18">
        <v>-162.62</v>
      </c>
    </row>
    <row r="12" spans="1:15">
      <c r="A12" s="45" t="s">
        <v>3428</v>
      </c>
      <c r="B12" s="25" t="s">
        <v>3429</v>
      </c>
      <c r="C12" s="25" t="s">
        <v>156</v>
      </c>
      <c r="D12" s="25" t="s">
        <v>2045</v>
      </c>
      <c r="E12" s="25" t="s">
        <v>2034</v>
      </c>
      <c r="F12" s="28" t="s">
        <v>2047</v>
      </c>
      <c r="G12" s="28"/>
      <c r="H12" s="25" t="s">
        <v>2048</v>
      </c>
      <c r="I12" s="25" t="s">
        <v>2053</v>
      </c>
      <c r="J12" s="18">
        <v>0</v>
      </c>
      <c r="K12" s="48">
        <v>-8.3000000000000007</v>
      </c>
      <c r="L12" s="18">
        <v>-153.59</v>
      </c>
    </row>
    <row r="13" spans="1:15">
      <c r="A13" s="45" t="s">
        <v>3430</v>
      </c>
      <c r="B13" s="25" t="s">
        <v>3431</v>
      </c>
      <c r="C13" s="25" t="s">
        <v>156</v>
      </c>
      <c r="D13" s="25" t="s">
        <v>2045</v>
      </c>
      <c r="E13" s="25" t="s">
        <v>2046</v>
      </c>
      <c r="F13" s="28" t="s">
        <v>2047</v>
      </c>
      <c r="G13" s="28"/>
      <c r="H13" s="25" t="s">
        <v>2048</v>
      </c>
      <c r="I13" s="25" t="s">
        <v>2042</v>
      </c>
      <c r="J13" s="18"/>
      <c r="K13" s="48">
        <v>-142</v>
      </c>
      <c r="L13" s="18">
        <v>-142</v>
      </c>
    </row>
    <row r="14" spans="1:15">
      <c r="A14" s="45" t="s">
        <v>3432</v>
      </c>
      <c r="B14" s="25" t="s">
        <v>3433</v>
      </c>
      <c r="C14" s="25" t="s">
        <v>156</v>
      </c>
      <c r="D14" s="25" t="s">
        <v>2045</v>
      </c>
      <c r="E14" s="25" t="s">
        <v>2046</v>
      </c>
      <c r="F14" s="28" t="s">
        <v>2047</v>
      </c>
      <c r="G14" s="28"/>
      <c r="H14" s="25" t="s">
        <v>2048</v>
      </c>
      <c r="I14" s="25" t="s">
        <v>2053</v>
      </c>
      <c r="J14" s="18">
        <v>0</v>
      </c>
      <c r="K14" s="48">
        <v>-2.7893333330000001</v>
      </c>
      <c r="L14" s="18">
        <v>-131.1</v>
      </c>
    </row>
    <row r="15" spans="1:15">
      <c r="A15" s="45" t="s">
        <v>3434</v>
      </c>
      <c r="B15" s="25" t="s">
        <v>3435</v>
      </c>
      <c r="C15" s="25" t="s">
        <v>156</v>
      </c>
      <c r="D15" s="25" t="s">
        <v>2045</v>
      </c>
      <c r="E15" s="25" t="s">
        <v>2046</v>
      </c>
      <c r="F15" s="28" t="s">
        <v>2047</v>
      </c>
      <c r="G15" s="28"/>
      <c r="H15" s="25" t="s">
        <v>2048</v>
      </c>
      <c r="I15" s="25" t="s">
        <v>2053</v>
      </c>
      <c r="J15" s="18"/>
      <c r="K15" s="48">
        <v>-0.1</v>
      </c>
      <c r="L15" s="18">
        <v>-118.11</v>
      </c>
    </row>
    <row r="16" spans="1:15">
      <c r="A16" s="45" t="s">
        <v>3436</v>
      </c>
      <c r="B16" s="25" t="s">
        <v>3437</v>
      </c>
      <c r="C16" s="25" t="s">
        <v>156</v>
      </c>
      <c r="D16" s="25" t="s">
        <v>2045</v>
      </c>
      <c r="E16" s="25" t="s">
        <v>2046</v>
      </c>
      <c r="F16" s="28" t="s">
        <v>2047</v>
      </c>
      <c r="G16" s="28"/>
      <c r="H16" s="25" t="s">
        <v>2048</v>
      </c>
      <c r="I16" s="25" t="s">
        <v>2053</v>
      </c>
      <c r="J16" s="18">
        <v>0</v>
      </c>
      <c r="K16" s="48">
        <v>-3.47</v>
      </c>
      <c r="L16" s="18">
        <v>-103.11</v>
      </c>
    </row>
    <row r="17" spans="1:12">
      <c r="A17" s="45" t="s">
        <v>3438</v>
      </c>
      <c r="B17" s="25" t="s">
        <v>3439</v>
      </c>
      <c r="C17" s="25" t="s">
        <v>156</v>
      </c>
      <c r="D17" s="25" t="s">
        <v>2045</v>
      </c>
      <c r="E17" s="25" t="s">
        <v>2046</v>
      </c>
      <c r="F17" s="28" t="s">
        <v>2047</v>
      </c>
      <c r="G17" s="28"/>
      <c r="H17" s="25" t="s">
        <v>2048</v>
      </c>
      <c r="I17" s="25" t="s">
        <v>2053</v>
      </c>
      <c r="J17" s="18"/>
      <c r="K17" s="48">
        <v>-1.2</v>
      </c>
      <c r="L17" s="18">
        <v>-98.4</v>
      </c>
    </row>
    <row r="18" spans="1:12">
      <c r="A18" s="45" t="s">
        <v>3440</v>
      </c>
      <c r="B18" s="25" t="s">
        <v>3441</v>
      </c>
      <c r="C18" s="25" t="s">
        <v>156</v>
      </c>
      <c r="D18" s="25" t="s">
        <v>2045</v>
      </c>
      <c r="E18" s="25" t="s">
        <v>2046</v>
      </c>
      <c r="F18" s="28" t="s">
        <v>2047</v>
      </c>
      <c r="G18" s="28"/>
      <c r="H18" s="25" t="s">
        <v>2048</v>
      </c>
      <c r="I18" s="25" t="s">
        <v>2053</v>
      </c>
      <c r="J18" s="18"/>
      <c r="K18" s="48">
        <v>-0.3</v>
      </c>
      <c r="L18" s="18">
        <v>-88.5</v>
      </c>
    </row>
    <row r="19" spans="1:12">
      <c r="A19" s="45" t="s">
        <v>3442</v>
      </c>
      <c r="B19" s="25" t="s">
        <v>3443</v>
      </c>
      <c r="C19" s="25" t="s">
        <v>156</v>
      </c>
      <c r="D19" s="25" t="s">
        <v>2045</v>
      </c>
      <c r="E19" s="25" t="s">
        <v>2046</v>
      </c>
      <c r="F19" s="28" t="s">
        <v>2047</v>
      </c>
      <c r="G19" s="28"/>
      <c r="H19" s="25" t="s">
        <v>2048</v>
      </c>
      <c r="I19" s="25" t="s">
        <v>2042</v>
      </c>
      <c r="J19" s="18"/>
      <c r="K19" s="48">
        <v>-24</v>
      </c>
      <c r="L19" s="18">
        <v>-80.88</v>
      </c>
    </row>
    <row r="20" spans="1:12">
      <c r="A20" s="45" t="s">
        <v>2442</v>
      </c>
      <c r="B20" s="25" t="s">
        <v>2443</v>
      </c>
      <c r="C20" s="25" t="s">
        <v>156</v>
      </c>
      <c r="D20" s="25" t="s">
        <v>2045</v>
      </c>
      <c r="E20" s="25" t="s">
        <v>2046</v>
      </c>
      <c r="F20" s="28" t="s">
        <v>2047</v>
      </c>
      <c r="G20" s="28"/>
      <c r="H20" s="25" t="s">
        <v>2048</v>
      </c>
      <c r="I20" s="25" t="s">
        <v>2053</v>
      </c>
      <c r="J20" s="18">
        <v>0</v>
      </c>
      <c r="K20" s="48">
        <v>-7.3875761249999998</v>
      </c>
      <c r="L20" s="18">
        <v>-68.83</v>
      </c>
    </row>
    <row r="21" spans="1:12">
      <c r="A21" s="45" t="s">
        <v>3444</v>
      </c>
      <c r="B21" s="25" t="s">
        <v>3445</v>
      </c>
      <c r="C21" s="25" t="s">
        <v>156</v>
      </c>
      <c r="D21" s="25" t="s">
        <v>2045</v>
      </c>
      <c r="E21" s="25" t="s">
        <v>2046</v>
      </c>
      <c r="F21" s="28" t="s">
        <v>2047</v>
      </c>
      <c r="G21" s="28"/>
      <c r="H21" s="25" t="s">
        <v>2048</v>
      </c>
      <c r="I21" s="25" t="s">
        <v>2042</v>
      </c>
      <c r="J21" s="18">
        <v>0</v>
      </c>
      <c r="K21" s="48">
        <v>-50.59</v>
      </c>
      <c r="L21" s="18">
        <v>-60.82</v>
      </c>
    </row>
    <row r="22" spans="1:12">
      <c r="A22" s="45" t="s">
        <v>2204</v>
      </c>
      <c r="B22" s="25" t="s">
        <v>2205</v>
      </c>
      <c r="C22" s="25" t="s">
        <v>156</v>
      </c>
      <c r="D22" s="25" t="s">
        <v>2045</v>
      </c>
      <c r="E22" s="25" t="s">
        <v>2034</v>
      </c>
      <c r="F22" s="28" t="s">
        <v>2047</v>
      </c>
      <c r="G22" s="28"/>
      <c r="H22" s="25" t="s">
        <v>2048</v>
      </c>
      <c r="I22" s="25" t="s">
        <v>2053</v>
      </c>
      <c r="J22" s="18">
        <v>0</v>
      </c>
      <c r="K22" s="48">
        <v>-13.6755</v>
      </c>
      <c r="L22" s="18">
        <v>-58.37</v>
      </c>
    </row>
    <row r="23" spans="1:12">
      <c r="A23" s="45" t="s">
        <v>2088</v>
      </c>
      <c r="B23" s="25" t="s">
        <v>2089</v>
      </c>
      <c r="C23" s="25" t="s">
        <v>156</v>
      </c>
      <c r="D23" s="25" t="s">
        <v>2045</v>
      </c>
      <c r="E23" s="25" t="s">
        <v>2046</v>
      </c>
      <c r="F23" s="28" t="s">
        <v>2047</v>
      </c>
      <c r="G23" s="28"/>
      <c r="H23" s="25" t="s">
        <v>2048</v>
      </c>
      <c r="I23" s="25" t="s">
        <v>2053</v>
      </c>
      <c r="J23" s="18"/>
      <c r="K23" s="48">
        <v>-1.66</v>
      </c>
      <c r="L23" s="18">
        <v>-57.52</v>
      </c>
    </row>
    <row r="24" spans="1:12">
      <c r="A24" s="45" t="s">
        <v>3446</v>
      </c>
      <c r="B24" s="25" t="s">
        <v>3447</v>
      </c>
      <c r="C24" s="25" t="s">
        <v>156</v>
      </c>
      <c r="D24" s="25" t="s">
        <v>2045</v>
      </c>
      <c r="E24" s="25" t="s">
        <v>2075</v>
      </c>
      <c r="F24" s="28" t="s">
        <v>2076</v>
      </c>
      <c r="G24" s="28"/>
      <c r="H24" s="25" t="s">
        <v>2047</v>
      </c>
      <c r="I24" s="25" t="s">
        <v>2042</v>
      </c>
      <c r="J24" s="18"/>
      <c r="K24" s="48">
        <v>-4</v>
      </c>
      <c r="L24" s="18">
        <v>-52</v>
      </c>
    </row>
    <row r="25" spans="1:12">
      <c r="A25" s="45" t="s">
        <v>3448</v>
      </c>
      <c r="B25" s="25" t="s">
        <v>3449</v>
      </c>
      <c r="C25" s="25" t="s">
        <v>156</v>
      </c>
      <c r="D25" s="25" t="s">
        <v>2045</v>
      </c>
      <c r="E25" s="25" t="s">
        <v>2046</v>
      </c>
      <c r="F25" s="28" t="s">
        <v>2047</v>
      </c>
      <c r="G25" s="28"/>
      <c r="H25" s="25" t="s">
        <v>2048</v>
      </c>
      <c r="I25" s="25" t="s">
        <v>2053</v>
      </c>
      <c r="J25" s="18"/>
      <c r="K25" s="48">
        <v>-0.92800000000000005</v>
      </c>
      <c r="L25" s="18">
        <v>-46.4</v>
      </c>
    </row>
    <row r="26" spans="1:12">
      <c r="A26" s="45" t="s">
        <v>3450</v>
      </c>
      <c r="B26" s="25" t="s">
        <v>3451</v>
      </c>
      <c r="C26" s="25" t="s">
        <v>156</v>
      </c>
      <c r="D26" s="25" t="s">
        <v>2045</v>
      </c>
      <c r="E26" s="25" t="s">
        <v>2034</v>
      </c>
      <c r="F26" s="28" t="s">
        <v>2047</v>
      </c>
      <c r="G26" s="28"/>
      <c r="H26" s="25" t="s">
        <v>2048</v>
      </c>
      <c r="I26" s="25" t="s">
        <v>2053</v>
      </c>
      <c r="J26" s="18"/>
      <c r="K26" s="48">
        <v>-1.1000000000000001</v>
      </c>
      <c r="L26" s="18">
        <v>-44</v>
      </c>
    </row>
    <row r="27" spans="1:12">
      <c r="A27" s="45" t="s">
        <v>3452</v>
      </c>
      <c r="B27" s="25" t="s">
        <v>3453</v>
      </c>
      <c r="C27" s="25" t="s">
        <v>156</v>
      </c>
      <c r="D27" s="25" t="s">
        <v>2045</v>
      </c>
      <c r="E27" s="25" t="s">
        <v>2659</v>
      </c>
      <c r="F27" s="28" t="s">
        <v>2047</v>
      </c>
      <c r="G27" s="28"/>
      <c r="H27" s="25" t="s">
        <v>2048</v>
      </c>
      <c r="I27" s="25" t="s">
        <v>2053</v>
      </c>
      <c r="J27" s="18">
        <v>0</v>
      </c>
      <c r="K27" s="48">
        <v>-1.4496666680000001</v>
      </c>
      <c r="L27" s="18">
        <v>-36.270000000000003</v>
      </c>
    </row>
    <row r="28" spans="1:12">
      <c r="A28" s="45" t="s">
        <v>3454</v>
      </c>
      <c r="B28" s="25" t="s">
        <v>3455</v>
      </c>
      <c r="C28" s="25" t="s">
        <v>156</v>
      </c>
      <c r="D28" s="25" t="s">
        <v>2045</v>
      </c>
      <c r="E28" s="25" t="s">
        <v>174</v>
      </c>
      <c r="F28" s="28" t="s">
        <v>2047</v>
      </c>
      <c r="G28" s="28"/>
      <c r="H28" s="25" t="s">
        <v>2048</v>
      </c>
      <c r="I28" s="25" t="s">
        <v>2053</v>
      </c>
      <c r="J28" s="18">
        <v>0</v>
      </c>
      <c r="K28" s="48">
        <v>-1.7622333320000001</v>
      </c>
      <c r="L28" s="18">
        <v>-35.74</v>
      </c>
    </row>
    <row r="29" spans="1:12">
      <c r="A29" s="45" t="s">
        <v>3456</v>
      </c>
      <c r="B29" s="25" t="s">
        <v>3457</v>
      </c>
      <c r="C29" s="25" t="s">
        <v>156</v>
      </c>
      <c r="D29" s="25" t="s">
        <v>2045</v>
      </c>
      <c r="E29" s="25" t="s">
        <v>2075</v>
      </c>
      <c r="F29" s="28" t="s">
        <v>2076</v>
      </c>
      <c r="G29" s="28"/>
      <c r="H29" s="25" t="s">
        <v>2047</v>
      </c>
      <c r="I29" s="25" t="s">
        <v>2042</v>
      </c>
      <c r="J29" s="18"/>
      <c r="K29" s="48">
        <v>-5</v>
      </c>
      <c r="L29" s="18">
        <v>-35</v>
      </c>
    </row>
    <row r="30" spans="1:12">
      <c r="A30" s="45" t="s">
        <v>2596</v>
      </c>
      <c r="B30" s="25" t="s">
        <v>2597</v>
      </c>
      <c r="C30" s="25" t="s">
        <v>156</v>
      </c>
      <c r="D30" s="25" t="s">
        <v>2045</v>
      </c>
      <c r="E30" s="25" t="s">
        <v>2034</v>
      </c>
      <c r="F30" s="28" t="s">
        <v>2041</v>
      </c>
      <c r="G30" s="28"/>
      <c r="H30" s="25" t="s">
        <v>2032</v>
      </c>
      <c r="I30" s="25" t="s">
        <v>2053</v>
      </c>
      <c r="J30" s="18">
        <v>0</v>
      </c>
      <c r="K30" s="48">
        <v>-11.95</v>
      </c>
      <c r="L30" s="18">
        <v>-33.46</v>
      </c>
    </row>
    <row r="31" spans="1:12">
      <c r="A31" s="45" t="s">
        <v>3458</v>
      </c>
      <c r="B31" s="25" t="s">
        <v>3459</v>
      </c>
      <c r="C31" s="25" t="s">
        <v>156</v>
      </c>
      <c r="D31" s="25" t="s">
        <v>2045</v>
      </c>
      <c r="E31" s="25" t="s">
        <v>2034</v>
      </c>
      <c r="F31" s="28" t="s">
        <v>2047</v>
      </c>
      <c r="G31" s="28"/>
      <c r="H31" s="25" t="s">
        <v>2048</v>
      </c>
      <c r="I31" s="25" t="s">
        <v>2053</v>
      </c>
      <c r="J31" s="18"/>
      <c r="K31" s="48">
        <v>-5.4</v>
      </c>
      <c r="L31" s="18">
        <v>-32.130000000000003</v>
      </c>
    </row>
    <row r="32" spans="1:12">
      <c r="A32" s="45" t="s">
        <v>3460</v>
      </c>
      <c r="B32" s="25" t="s">
        <v>3461</v>
      </c>
      <c r="C32" s="25" t="s">
        <v>156</v>
      </c>
      <c r="D32" s="25" t="s">
        <v>2045</v>
      </c>
      <c r="E32" s="25" t="s">
        <v>2046</v>
      </c>
      <c r="F32" s="28" t="s">
        <v>2047</v>
      </c>
      <c r="G32" s="28"/>
      <c r="H32" s="25" t="s">
        <v>2048</v>
      </c>
      <c r="I32" s="25" t="s">
        <v>2053</v>
      </c>
      <c r="J32" s="18">
        <v>0</v>
      </c>
      <c r="K32" s="48">
        <v>-1.28</v>
      </c>
      <c r="L32" s="18">
        <v>-32</v>
      </c>
    </row>
    <row r="33" spans="1:12">
      <c r="A33" s="45" t="s">
        <v>3462</v>
      </c>
      <c r="B33" s="25" t="s">
        <v>3463</v>
      </c>
      <c r="C33" s="25" t="s">
        <v>156</v>
      </c>
      <c r="D33" s="25" t="s">
        <v>2045</v>
      </c>
      <c r="E33" s="25" t="s">
        <v>2075</v>
      </c>
      <c r="F33" s="28" t="s">
        <v>2076</v>
      </c>
      <c r="G33" s="28"/>
      <c r="H33" s="25" t="s">
        <v>2047</v>
      </c>
      <c r="I33" s="25" t="s">
        <v>2042</v>
      </c>
      <c r="J33" s="18"/>
      <c r="K33" s="48">
        <v>-5</v>
      </c>
      <c r="L33" s="18">
        <v>-30</v>
      </c>
    </row>
    <row r="34" spans="1:12">
      <c r="A34" s="45" t="s">
        <v>3464</v>
      </c>
      <c r="B34" s="25" t="s">
        <v>3465</v>
      </c>
      <c r="C34" s="25" t="s">
        <v>156</v>
      </c>
      <c r="D34" s="25" t="s">
        <v>2045</v>
      </c>
      <c r="E34" s="25" t="s">
        <v>2075</v>
      </c>
      <c r="F34" s="28" t="s">
        <v>2076</v>
      </c>
      <c r="G34" s="28"/>
      <c r="H34" s="25" t="s">
        <v>2047</v>
      </c>
      <c r="I34" s="25" t="s">
        <v>2042</v>
      </c>
      <c r="J34" s="18"/>
      <c r="K34" s="48">
        <v>-3</v>
      </c>
      <c r="L34" s="18">
        <v>-27</v>
      </c>
    </row>
    <row r="35" spans="1:12">
      <c r="A35" s="45" t="s">
        <v>3466</v>
      </c>
      <c r="B35" s="25" t="s">
        <v>3467</v>
      </c>
      <c r="C35" s="25" t="s">
        <v>156</v>
      </c>
      <c r="D35" s="25" t="s">
        <v>2045</v>
      </c>
      <c r="E35" s="25" t="s">
        <v>174</v>
      </c>
      <c r="F35" s="28" t="s">
        <v>2047</v>
      </c>
      <c r="G35" s="28"/>
      <c r="H35" s="25" t="s">
        <v>2048</v>
      </c>
      <c r="I35" s="25" t="s">
        <v>2033</v>
      </c>
      <c r="J35" s="18">
        <v>0</v>
      </c>
      <c r="K35" s="48">
        <v>-0.23463044399999999</v>
      </c>
      <c r="L35" s="18">
        <v>-25.25</v>
      </c>
    </row>
    <row r="36" spans="1:12">
      <c r="A36" s="45" t="s">
        <v>3468</v>
      </c>
      <c r="B36" s="25" t="s">
        <v>3469</v>
      </c>
      <c r="C36" s="25" t="s">
        <v>156</v>
      </c>
      <c r="D36" s="25" t="s">
        <v>2045</v>
      </c>
      <c r="E36" s="25" t="s">
        <v>2075</v>
      </c>
      <c r="F36" s="28" t="s">
        <v>2076</v>
      </c>
      <c r="G36" s="28"/>
      <c r="H36" s="25" t="s">
        <v>2047</v>
      </c>
      <c r="I36" s="25" t="s">
        <v>2042</v>
      </c>
      <c r="J36" s="18"/>
      <c r="K36" s="48">
        <v>-3</v>
      </c>
      <c r="L36" s="18">
        <v>-24</v>
      </c>
    </row>
    <row r="37" spans="1:12">
      <c r="A37" s="45" t="s">
        <v>3470</v>
      </c>
      <c r="B37" s="25" t="s">
        <v>3471</v>
      </c>
      <c r="C37" s="25" t="s">
        <v>156</v>
      </c>
      <c r="D37" s="25" t="s">
        <v>2045</v>
      </c>
      <c r="E37" s="25" t="s">
        <v>2046</v>
      </c>
      <c r="F37" s="28" t="s">
        <v>2047</v>
      </c>
      <c r="G37" s="28"/>
      <c r="H37" s="25" t="s">
        <v>2048</v>
      </c>
      <c r="I37" s="25" t="s">
        <v>2053</v>
      </c>
      <c r="J37" s="18"/>
      <c r="K37" s="48">
        <v>-1</v>
      </c>
      <c r="L37" s="18">
        <v>-21.81</v>
      </c>
    </row>
    <row r="38" spans="1:12">
      <c r="A38" s="45" t="s">
        <v>3472</v>
      </c>
      <c r="B38" s="25" t="s">
        <v>3473</v>
      </c>
      <c r="C38" s="25" t="s">
        <v>156</v>
      </c>
      <c r="D38" s="25" t="s">
        <v>2045</v>
      </c>
      <c r="E38" s="25" t="s">
        <v>3419</v>
      </c>
      <c r="F38" s="28" t="s">
        <v>2047</v>
      </c>
      <c r="G38" s="28"/>
      <c r="H38" s="25" t="s">
        <v>2048</v>
      </c>
      <c r="I38" s="25" t="s">
        <v>2053</v>
      </c>
      <c r="J38" s="18"/>
      <c r="K38" s="48">
        <v>-0.5</v>
      </c>
      <c r="L38" s="18">
        <v>-20.87</v>
      </c>
    </row>
    <row r="39" spans="1:12">
      <c r="A39" s="45" t="s">
        <v>2122</v>
      </c>
      <c r="B39" s="25" t="s">
        <v>2123</v>
      </c>
      <c r="C39" s="25" t="s">
        <v>156</v>
      </c>
      <c r="D39" s="25" t="s">
        <v>2045</v>
      </c>
      <c r="E39" s="25" t="s">
        <v>2034</v>
      </c>
      <c r="F39" s="28" t="s">
        <v>2047</v>
      </c>
      <c r="G39" s="28"/>
      <c r="H39" s="25" t="s">
        <v>2048</v>
      </c>
      <c r="I39" s="25" t="s">
        <v>2053</v>
      </c>
      <c r="J39" s="18"/>
      <c r="K39" s="48">
        <v>-2.5</v>
      </c>
      <c r="L39" s="18">
        <v>-18.760000000000002</v>
      </c>
    </row>
    <row r="40" spans="1:12">
      <c r="A40" s="45" t="s">
        <v>3474</v>
      </c>
      <c r="B40" s="25" t="s">
        <v>3475</v>
      </c>
      <c r="C40" s="25" t="s">
        <v>156</v>
      </c>
      <c r="D40" s="25" t="s">
        <v>2045</v>
      </c>
      <c r="E40" s="25" t="s">
        <v>2075</v>
      </c>
      <c r="F40" s="28" t="s">
        <v>2076</v>
      </c>
      <c r="G40" s="28"/>
      <c r="H40" s="25" t="s">
        <v>2047</v>
      </c>
      <c r="I40" s="25" t="s">
        <v>2042</v>
      </c>
      <c r="J40" s="18"/>
      <c r="K40" s="48">
        <v>-2</v>
      </c>
      <c r="L40" s="18">
        <v>-16</v>
      </c>
    </row>
    <row r="41" spans="1:12">
      <c r="A41" s="45" t="s">
        <v>3476</v>
      </c>
      <c r="B41" s="25" t="s">
        <v>3477</v>
      </c>
      <c r="C41" s="25" t="s">
        <v>156</v>
      </c>
      <c r="D41" s="25" t="s">
        <v>2045</v>
      </c>
      <c r="E41" s="25" t="s">
        <v>2046</v>
      </c>
      <c r="F41" s="28" t="s">
        <v>2047</v>
      </c>
      <c r="G41" s="28"/>
      <c r="H41" s="25" t="s">
        <v>2048</v>
      </c>
      <c r="I41" s="25" t="s">
        <v>2053</v>
      </c>
      <c r="J41" s="18"/>
      <c r="K41" s="48">
        <v>-0.5</v>
      </c>
      <c r="L41" s="18">
        <v>-15.5</v>
      </c>
    </row>
    <row r="42" spans="1:12">
      <c r="A42" s="45" t="s">
        <v>3478</v>
      </c>
      <c r="B42" s="25" t="s">
        <v>3479</v>
      </c>
      <c r="C42" s="25" t="s">
        <v>156</v>
      </c>
      <c r="D42" s="25" t="s">
        <v>2045</v>
      </c>
      <c r="E42" s="25" t="s">
        <v>2075</v>
      </c>
      <c r="F42" s="28" t="s">
        <v>2076</v>
      </c>
      <c r="G42" s="28"/>
      <c r="H42" s="25" t="s">
        <v>2047</v>
      </c>
      <c r="I42" s="25" t="s">
        <v>2042</v>
      </c>
      <c r="J42" s="18"/>
      <c r="K42" s="48">
        <v>-3</v>
      </c>
      <c r="L42" s="18">
        <v>-13.5</v>
      </c>
    </row>
    <row r="43" spans="1:12">
      <c r="A43" s="45" t="s">
        <v>3480</v>
      </c>
      <c r="B43" s="25" t="s">
        <v>3481</v>
      </c>
      <c r="C43" s="25" t="s">
        <v>156</v>
      </c>
      <c r="D43" s="25" t="s">
        <v>2045</v>
      </c>
      <c r="E43" s="25" t="s">
        <v>2075</v>
      </c>
      <c r="F43" s="28" t="s">
        <v>2076</v>
      </c>
      <c r="G43" s="28"/>
      <c r="H43" s="25" t="s">
        <v>2047</v>
      </c>
      <c r="I43" s="25" t="s">
        <v>2042</v>
      </c>
      <c r="J43" s="18"/>
      <c r="K43" s="48">
        <v>-1</v>
      </c>
      <c r="L43" s="18">
        <v>-12</v>
      </c>
    </row>
    <row r="44" spans="1:12">
      <c r="A44" s="45" t="s">
        <v>3482</v>
      </c>
      <c r="B44" s="25" t="s">
        <v>3483</v>
      </c>
      <c r="C44" s="25" t="s">
        <v>156</v>
      </c>
      <c r="D44" s="25" t="s">
        <v>2045</v>
      </c>
      <c r="E44" s="25" t="s">
        <v>174</v>
      </c>
      <c r="F44" s="28" t="s">
        <v>2047</v>
      </c>
      <c r="G44" s="28"/>
      <c r="H44" s="25" t="s">
        <v>2048</v>
      </c>
      <c r="I44" s="25" t="s">
        <v>2053</v>
      </c>
      <c r="J44" s="18"/>
      <c r="K44" s="48">
        <v>-0.4</v>
      </c>
      <c r="L44" s="18">
        <v>-11.89</v>
      </c>
    </row>
    <row r="45" spans="1:12">
      <c r="A45" s="45" t="s">
        <v>2200</v>
      </c>
      <c r="B45" s="25" t="s">
        <v>2201</v>
      </c>
      <c r="C45" s="25" t="s">
        <v>156</v>
      </c>
      <c r="D45" s="25" t="s">
        <v>2045</v>
      </c>
      <c r="E45" s="25" t="s">
        <v>2046</v>
      </c>
      <c r="F45" s="28" t="s">
        <v>2047</v>
      </c>
      <c r="G45" s="28"/>
      <c r="H45" s="25" t="s">
        <v>2048</v>
      </c>
      <c r="I45" s="25" t="s">
        <v>2053</v>
      </c>
      <c r="J45" s="18"/>
      <c r="K45" s="48">
        <v>-1.2</v>
      </c>
      <c r="L45" s="18">
        <v>-11.05</v>
      </c>
    </row>
    <row r="46" spans="1:12">
      <c r="A46" s="45" t="s">
        <v>3484</v>
      </c>
      <c r="B46" s="25" t="s">
        <v>3485</v>
      </c>
      <c r="C46" s="25" t="s">
        <v>156</v>
      </c>
      <c r="D46" s="25" t="s">
        <v>2045</v>
      </c>
      <c r="E46" s="25" t="s">
        <v>174</v>
      </c>
      <c r="F46" s="28" t="s">
        <v>2047</v>
      </c>
      <c r="G46" s="28"/>
      <c r="H46" s="25" t="s">
        <v>2048</v>
      </c>
      <c r="I46" s="25" t="s">
        <v>2053</v>
      </c>
      <c r="J46" s="18">
        <v>0</v>
      </c>
      <c r="K46" s="48">
        <v>-0.38</v>
      </c>
      <c r="L46" s="18">
        <v>-7.02</v>
      </c>
    </row>
    <row r="47" spans="1:12">
      <c r="A47" s="45" t="s">
        <v>3486</v>
      </c>
      <c r="B47" s="25" t="s">
        <v>3487</v>
      </c>
      <c r="C47" s="25" t="s">
        <v>156</v>
      </c>
      <c r="D47" s="25" t="s">
        <v>2045</v>
      </c>
      <c r="E47" s="25" t="s">
        <v>2075</v>
      </c>
      <c r="F47" s="28" t="s">
        <v>2076</v>
      </c>
      <c r="G47" s="28"/>
      <c r="H47" s="25" t="s">
        <v>2047</v>
      </c>
      <c r="I47" s="25" t="s">
        <v>2042</v>
      </c>
      <c r="J47" s="18"/>
      <c r="K47" s="48">
        <v>-1</v>
      </c>
      <c r="L47" s="18">
        <v>-7</v>
      </c>
    </row>
    <row r="48" spans="1:12">
      <c r="A48" s="45" t="s">
        <v>3488</v>
      </c>
      <c r="B48" s="25" t="s">
        <v>3489</v>
      </c>
      <c r="C48" s="25" t="s">
        <v>156</v>
      </c>
      <c r="D48" s="25" t="s">
        <v>2045</v>
      </c>
      <c r="E48" s="25" t="s">
        <v>174</v>
      </c>
      <c r="F48" s="28" t="s">
        <v>2047</v>
      </c>
      <c r="G48" s="28"/>
      <c r="H48" s="25" t="s">
        <v>2048</v>
      </c>
      <c r="I48" s="25" t="s">
        <v>2053</v>
      </c>
      <c r="J48" s="18">
        <v>0</v>
      </c>
      <c r="K48" s="48">
        <v>-0.22133299300000001</v>
      </c>
      <c r="L48" s="18">
        <v>-5.65</v>
      </c>
    </row>
    <row r="49" spans="1:12">
      <c r="A49" s="45" t="s">
        <v>3490</v>
      </c>
      <c r="B49" s="25" t="s">
        <v>3491</v>
      </c>
      <c r="C49" s="25" t="s">
        <v>156</v>
      </c>
      <c r="D49" s="25" t="s">
        <v>2045</v>
      </c>
      <c r="E49" s="25" t="s">
        <v>2075</v>
      </c>
      <c r="F49" s="28" t="s">
        <v>2076</v>
      </c>
      <c r="G49" s="28"/>
      <c r="H49" s="25" t="s">
        <v>2047</v>
      </c>
      <c r="I49" s="25" t="s">
        <v>2042</v>
      </c>
      <c r="J49" s="18"/>
      <c r="K49" s="48">
        <v>-12</v>
      </c>
      <c r="L49" s="18">
        <v>-4.5</v>
      </c>
    </row>
    <row r="50" spans="1:12">
      <c r="A50" s="45" t="s">
        <v>3492</v>
      </c>
      <c r="B50" s="25" t="s">
        <v>3493</v>
      </c>
      <c r="C50" s="25" t="s">
        <v>156</v>
      </c>
      <c r="D50" s="25" t="s">
        <v>2045</v>
      </c>
      <c r="E50" s="25" t="s">
        <v>2075</v>
      </c>
      <c r="F50" s="28" t="s">
        <v>2076</v>
      </c>
      <c r="G50" s="28"/>
      <c r="H50" s="25" t="s">
        <v>2047</v>
      </c>
      <c r="I50" s="25" t="s">
        <v>2042</v>
      </c>
      <c r="J50" s="18"/>
      <c r="K50" s="48">
        <v>-1</v>
      </c>
      <c r="L50" s="18">
        <v>-4.5</v>
      </c>
    </row>
    <row r="51" spans="1:12">
      <c r="A51" s="45" t="s">
        <v>3494</v>
      </c>
      <c r="B51" s="25" t="s">
        <v>3495</v>
      </c>
      <c r="C51" s="25" t="s">
        <v>156</v>
      </c>
      <c r="D51" s="25" t="s">
        <v>2045</v>
      </c>
      <c r="E51" s="25" t="s">
        <v>2075</v>
      </c>
      <c r="F51" s="28" t="s">
        <v>2076</v>
      </c>
      <c r="G51" s="28"/>
      <c r="H51" s="25" t="s">
        <v>2047</v>
      </c>
      <c r="I51" s="25" t="s">
        <v>2042</v>
      </c>
      <c r="J51" s="18"/>
      <c r="K51" s="48">
        <v>-48</v>
      </c>
      <c r="L51" s="18">
        <v>-3.5</v>
      </c>
    </row>
    <row r="52" spans="1:12">
      <c r="A52" s="45" t="s">
        <v>3496</v>
      </c>
      <c r="B52" s="25" t="s">
        <v>3497</v>
      </c>
      <c r="C52" s="25" t="s">
        <v>156</v>
      </c>
      <c r="D52" s="25" t="s">
        <v>2045</v>
      </c>
      <c r="E52" s="25" t="s">
        <v>2046</v>
      </c>
      <c r="F52" s="28" t="s">
        <v>2047</v>
      </c>
      <c r="G52" s="28"/>
      <c r="H52" s="25" t="s">
        <v>2048</v>
      </c>
      <c r="I52" s="25" t="s">
        <v>2053</v>
      </c>
      <c r="J52" s="18"/>
      <c r="K52" s="48">
        <v>0.875</v>
      </c>
      <c r="L52" s="18">
        <v>0</v>
      </c>
    </row>
    <row r="53" spans="1:12">
      <c r="A53" s="45" t="s">
        <v>3498</v>
      </c>
      <c r="B53" s="25" t="s">
        <v>3499</v>
      </c>
      <c r="C53" s="25" t="s">
        <v>156</v>
      </c>
      <c r="D53" s="25" t="s">
        <v>2045</v>
      </c>
      <c r="E53" s="25" t="s">
        <v>2046</v>
      </c>
      <c r="F53" s="28" t="s">
        <v>2047</v>
      </c>
      <c r="G53" s="28"/>
      <c r="H53" s="25" t="s">
        <v>2048</v>
      </c>
      <c r="I53" s="25" t="s">
        <v>2042</v>
      </c>
      <c r="J53" s="18">
        <v>0</v>
      </c>
      <c r="K53" s="48">
        <v>0</v>
      </c>
      <c r="L53" s="18">
        <v>0</v>
      </c>
    </row>
    <row r="54" spans="1:12">
      <c r="A54" s="45" t="s">
        <v>3500</v>
      </c>
      <c r="B54" s="25" t="s">
        <v>3501</v>
      </c>
      <c r="C54" s="25" t="s">
        <v>156</v>
      </c>
      <c r="D54" s="25" t="s">
        <v>2045</v>
      </c>
      <c r="E54" s="25" t="s">
        <v>2046</v>
      </c>
      <c r="F54" s="28" t="s">
        <v>2047</v>
      </c>
      <c r="G54" s="28"/>
      <c r="H54" s="25" t="s">
        <v>2048</v>
      </c>
      <c r="I54" s="25" t="s">
        <v>2033</v>
      </c>
      <c r="J54" s="18"/>
      <c r="K54" s="48">
        <v>0.30599999999999999</v>
      </c>
      <c r="L54" s="18">
        <v>0</v>
      </c>
    </row>
    <row r="55" spans="1:12">
      <c r="A55" s="45" t="s">
        <v>3502</v>
      </c>
      <c r="B55" s="25" t="s">
        <v>3503</v>
      </c>
      <c r="C55" s="25" t="s">
        <v>156</v>
      </c>
      <c r="D55" s="25" t="s">
        <v>2045</v>
      </c>
      <c r="E55" s="25" t="s">
        <v>2046</v>
      </c>
      <c r="F55" s="28" t="s">
        <v>2047</v>
      </c>
      <c r="G55" s="28"/>
      <c r="H55" s="25" t="s">
        <v>2048</v>
      </c>
      <c r="I55" s="25" t="s">
        <v>2053</v>
      </c>
      <c r="J55" s="18">
        <v>0</v>
      </c>
      <c r="K55" s="48">
        <v>0</v>
      </c>
      <c r="L55" s="18">
        <v>0</v>
      </c>
    </row>
    <row r="56" spans="1:12">
      <c r="A56" s="45" t="s">
        <v>3504</v>
      </c>
      <c r="B56" s="25" t="s">
        <v>3505</v>
      </c>
      <c r="C56" s="25" t="s">
        <v>156</v>
      </c>
      <c r="D56" s="25" t="s">
        <v>2045</v>
      </c>
      <c r="E56" s="25" t="s">
        <v>2046</v>
      </c>
      <c r="F56" s="28" t="s">
        <v>2047</v>
      </c>
      <c r="G56" s="28"/>
      <c r="H56" s="25" t="s">
        <v>2048</v>
      </c>
      <c r="I56" s="25" t="s">
        <v>2053</v>
      </c>
      <c r="J56" s="18">
        <v>0</v>
      </c>
      <c r="K56" s="48">
        <v>1.2209921130000001</v>
      </c>
      <c r="L56" s="18">
        <v>0</v>
      </c>
    </row>
    <row r="57" spans="1:12">
      <c r="A57" s="45" t="s">
        <v>3506</v>
      </c>
      <c r="B57" s="25" t="s">
        <v>3507</v>
      </c>
      <c r="C57" s="25" t="s">
        <v>156</v>
      </c>
      <c r="D57" s="25" t="s">
        <v>2045</v>
      </c>
      <c r="E57" s="25" t="s">
        <v>2046</v>
      </c>
      <c r="F57" s="28" t="s">
        <v>2047</v>
      </c>
      <c r="G57" s="28"/>
      <c r="H57" s="25" t="s">
        <v>2048</v>
      </c>
      <c r="I57" s="25" t="s">
        <v>2033</v>
      </c>
      <c r="J57" s="18">
        <v>0</v>
      </c>
      <c r="K57" s="48">
        <v>0</v>
      </c>
      <c r="L57" s="18">
        <v>0</v>
      </c>
    </row>
    <row r="58" spans="1:12">
      <c r="A58" s="45" t="s">
        <v>3508</v>
      </c>
      <c r="B58" s="25" t="s">
        <v>3509</v>
      </c>
      <c r="C58" s="25" t="s">
        <v>156</v>
      </c>
      <c r="D58" s="25" t="s">
        <v>2045</v>
      </c>
      <c r="E58" s="25" t="s">
        <v>2046</v>
      </c>
      <c r="F58" s="28" t="s">
        <v>2047</v>
      </c>
      <c r="G58" s="28"/>
      <c r="H58" s="25" t="s">
        <v>2048</v>
      </c>
      <c r="I58" s="25" t="s">
        <v>2033</v>
      </c>
      <c r="J58" s="18">
        <v>0</v>
      </c>
      <c r="K58" s="48">
        <v>0</v>
      </c>
      <c r="L58" s="18">
        <v>0</v>
      </c>
    </row>
    <row r="59" spans="1:12">
      <c r="A59" s="45" t="s">
        <v>3510</v>
      </c>
      <c r="B59" s="25" t="s">
        <v>3511</v>
      </c>
      <c r="C59" s="25" t="s">
        <v>156</v>
      </c>
      <c r="D59" s="25" t="s">
        <v>2045</v>
      </c>
      <c r="E59" s="25" t="s">
        <v>2046</v>
      </c>
      <c r="F59" s="28" t="s">
        <v>2047</v>
      </c>
      <c r="G59" s="28"/>
      <c r="H59" s="25" t="s">
        <v>2048</v>
      </c>
      <c r="I59" s="25" t="s">
        <v>2053</v>
      </c>
      <c r="J59" s="18">
        <v>0</v>
      </c>
      <c r="K59" s="48">
        <v>0</v>
      </c>
      <c r="L59" s="18">
        <v>0</v>
      </c>
    </row>
    <row r="60" spans="1:12">
      <c r="A60" s="45" t="s">
        <v>3512</v>
      </c>
      <c r="B60" s="25" t="s">
        <v>3513</v>
      </c>
      <c r="C60" s="25" t="s">
        <v>156</v>
      </c>
      <c r="D60" s="25" t="s">
        <v>2045</v>
      </c>
      <c r="E60" s="25" t="s">
        <v>2046</v>
      </c>
      <c r="F60" s="28" t="s">
        <v>2047</v>
      </c>
      <c r="G60" s="28"/>
      <c r="H60" s="25" t="s">
        <v>2048</v>
      </c>
      <c r="I60" s="25" t="s">
        <v>2042</v>
      </c>
      <c r="J60" s="18">
        <v>0</v>
      </c>
      <c r="K60" s="48">
        <v>0</v>
      </c>
      <c r="L60" s="18">
        <v>0</v>
      </c>
    </row>
    <row r="61" spans="1:12">
      <c r="A61" s="45" t="s">
        <v>3514</v>
      </c>
      <c r="B61" s="25" t="s">
        <v>3515</v>
      </c>
      <c r="C61" s="25" t="s">
        <v>156</v>
      </c>
      <c r="D61" s="25" t="s">
        <v>2045</v>
      </c>
      <c r="E61" s="25" t="s">
        <v>2075</v>
      </c>
      <c r="F61" s="28" t="s">
        <v>2076</v>
      </c>
      <c r="G61" s="28"/>
      <c r="H61" s="25" t="s">
        <v>2047</v>
      </c>
      <c r="I61" s="25" t="s">
        <v>2042</v>
      </c>
      <c r="J61" s="18"/>
      <c r="K61" s="48">
        <v>0</v>
      </c>
      <c r="L61" s="18">
        <v>0</v>
      </c>
    </row>
    <row r="62" spans="1:12">
      <c r="A62" s="45" t="s">
        <v>3516</v>
      </c>
      <c r="B62" s="25" t="s">
        <v>3517</v>
      </c>
      <c r="C62" s="25" t="s">
        <v>156</v>
      </c>
      <c r="D62" s="25" t="s">
        <v>2045</v>
      </c>
      <c r="E62" s="25" t="s">
        <v>2046</v>
      </c>
      <c r="F62" s="28" t="s">
        <v>2047</v>
      </c>
      <c r="G62" s="28"/>
      <c r="H62" s="25" t="s">
        <v>2048</v>
      </c>
      <c r="I62" s="25" t="s">
        <v>2053</v>
      </c>
      <c r="J62" s="18"/>
      <c r="K62" s="48">
        <v>0.7</v>
      </c>
      <c r="L62" s="18">
        <v>0</v>
      </c>
    </row>
    <row r="63" spans="1:12">
      <c r="A63" s="45" t="s">
        <v>3518</v>
      </c>
      <c r="B63" s="25" t="s">
        <v>3519</v>
      </c>
      <c r="C63" s="25" t="s">
        <v>156</v>
      </c>
      <c r="D63" s="25" t="s">
        <v>2045</v>
      </c>
      <c r="E63" s="25" t="s">
        <v>2046</v>
      </c>
      <c r="F63" s="28" t="s">
        <v>2047</v>
      </c>
      <c r="G63" s="28"/>
      <c r="H63" s="25" t="s">
        <v>2048</v>
      </c>
      <c r="I63" s="25" t="s">
        <v>2053</v>
      </c>
      <c r="J63" s="18"/>
      <c r="K63" s="48">
        <v>0</v>
      </c>
      <c r="L63" s="18">
        <v>0</v>
      </c>
    </row>
    <row r="64" spans="1:12">
      <c r="A64" s="45" t="s">
        <v>3520</v>
      </c>
      <c r="B64" s="25" t="s">
        <v>3521</v>
      </c>
      <c r="C64" s="25" t="s">
        <v>156</v>
      </c>
      <c r="D64" s="25" t="s">
        <v>2045</v>
      </c>
      <c r="E64" s="25" t="s">
        <v>3419</v>
      </c>
      <c r="F64" s="28" t="s">
        <v>2047</v>
      </c>
      <c r="G64" s="28"/>
      <c r="H64" s="25" t="s">
        <v>2048</v>
      </c>
      <c r="I64" s="25" t="s">
        <v>2053</v>
      </c>
      <c r="J64" s="18"/>
      <c r="K64" s="48">
        <v>0</v>
      </c>
      <c r="L64" s="18">
        <v>0</v>
      </c>
    </row>
    <row r="65" spans="1:12">
      <c r="A65" s="45" t="s">
        <v>3522</v>
      </c>
      <c r="B65" s="25" t="s">
        <v>3523</v>
      </c>
      <c r="C65" s="25" t="s">
        <v>156</v>
      </c>
      <c r="D65" s="25" t="s">
        <v>2045</v>
      </c>
      <c r="E65" s="25" t="s">
        <v>174</v>
      </c>
      <c r="F65" s="28" t="s">
        <v>2047</v>
      </c>
      <c r="G65" s="28"/>
      <c r="H65" s="25" t="s">
        <v>2048</v>
      </c>
      <c r="I65" s="25" t="s">
        <v>2053</v>
      </c>
      <c r="J65" s="18"/>
      <c r="K65" s="48">
        <v>0</v>
      </c>
      <c r="L65" s="18">
        <v>0</v>
      </c>
    </row>
    <row r="66" spans="1:12">
      <c r="A66" s="45" t="s">
        <v>3524</v>
      </c>
      <c r="B66" s="25" t="s">
        <v>3525</v>
      </c>
      <c r="C66" s="25" t="s">
        <v>156</v>
      </c>
      <c r="D66" s="25" t="s">
        <v>2045</v>
      </c>
      <c r="E66" s="25" t="s">
        <v>2046</v>
      </c>
      <c r="F66" s="28" t="s">
        <v>2047</v>
      </c>
      <c r="G66" s="28"/>
      <c r="H66" s="25" t="s">
        <v>2048</v>
      </c>
      <c r="I66" s="25" t="s">
        <v>2053</v>
      </c>
      <c r="J66" s="18"/>
      <c r="K66" s="48">
        <v>0.4</v>
      </c>
      <c r="L66" s="18">
        <v>0</v>
      </c>
    </row>
    <row r="67" spans="1:12">
      <c r="A67" s="45" t="s">
        <v>3526</v>
      </c>
      <c r="B67" s="25" t="s">
        <v>3527</v>
      </c>
      <c r="C67" s="25" t="s">
        <v>156</v>
      </c>
      <c r="D67" s="25" t="s">
        <v>2045</v>
      </c>
      <c r="E67" s="25" t="s">
        <v>2046</v>
      </c>
      <c r="F67" s="28" t="s">
        <v>2047</v>
      </c>
      <c r="G67" s="28"/>
      <c r="H67" s="25" t="s">
        <v>2048</v>
      </c>
      <c r="I67" s="25" t="s">
        <v>2033</v>
      </c>
      <c r="J67" s="18"/>
      <c r="K67" s="48">
        <v>0.48</v>
      </c>
      <c r="L67" s="18">
        <v>0</v>
      </c>
    </row>
    <row r="68" spans="1:12">
      <c r="A68" s="45" t="s">
        <v>3528</v>
      </c>
      <c r="B68" s="25" t="s">
        <v>3529</v>
      </c>
      <c r="C68" s="25" t="s">
        <v>156</v>
      </c>
      <c r="D68" s="25" t="s">
        <v>2045</v>
      </c>
      <c r="E68" s="25" t="s">
        <v>2046</v>
      </c>
      <c r="F68" s="28" t="s">
        <v>2047</v>
      </c>
      <c r="G68" s="28"/>
      <c r="H68" s="25" t="s">
        <v>2048</v>
      </c>
      <c r="I68" s="25" t="s">
        <v>2053</v>
      </c>
      <c r="J68" s="18">
        <v>0</v>
      </c>
      <c r="K68" s="48">
        <v>0</v>
      </c>
      <c r="L68" s="18">
        <v>0</v>
      </c>
    </row>
    <row r="69" spans="1:12">
      <c r="A69" s="45" t="s">
        <v>3530</v>
      </c>
      <c r="B69" s="25" t="s">
        <v>3531</v>
      </c>
      <c r="C69" s="25" t="s">
        <v>156</v>
      </c>
      <c r="D69" s="25" t="s">
        <v>2045</v>
      </c>
      <c r="E69" s="25" t="s">
        <v>2046</v>
      </c>
      <c r="F69" s="28" t="s">
        <v>2047</v>
      </c>
      <c r="G69" s="28"/>
      <c r="H69" s="25" t="s">
        <v>2048</v>
      </c>
      <c r="I69" s="25" t="s">
        <v>2053</v>
      </c>
      <c r="J69" s="18">
        <v>0</v>
      </c>
      <c r="K69" s="48">
        <v>0.06</v>
      </c>
      <c r="L69" s="18">
        <v>2</v>
      </c>
    </row>
    <row r="70" spans="1:12">
      <c r="A70" s="45" t="s">
        <v>3532</v>
      </c>
      <c r="B70" s="25" t="s">
        <v>3533</v>
      </c>
      <c r="C70" s="25" t="s">
        <v>156</v>
      </c>
      <c r="D70" s="25" t="s">
        <v>2045</v>
      </c>
      <c r="E70" s="25" t="s">
        <v>2034</v>
      </c>
      <c r="F70" s="28" t="s">
        <v>2047</v>
      </c>
      <c r="G70" s="28"/>
      <c r="H70" s="25" t="s">
        <v>2048</v>
      </c>
      <c r="I70" s="25" t="s">
        <v>2053</v>
      </c>
      <c r="J70" s="18">
        <v>0</v>
      </c>
      <c r="K70" s="48">
        <v>0.8</v>
      </c>
      <c r="L70" s="18">
        <v>2.2400000000000002</v>
      </c>
    </row>
    <row r="71" spans="1:12">
      <c r="A71" s="45" t="s">
        <v>3534</v>
      </c>
      <c r="B71" s="25" t="s">
        <v>3535</v>
      </c>
      <c r="C71" s="25" t="s">
        <v>156</v>
      </c>
      <c r="D71" s="25" t="s">
        <v>2045</v>
      </c>
      <c r="E71" s="25" t="s">
        <v>2046</v>
      </c>
      <c r="F71" s="28" t="s">
        <v>2047</v>
      </c>
      <c r="G71" s="28"/>
      <c r="H71" s="25" t="s">
        <v>2048</v>
      </c>
      <c r="I71" s="25" t="s">
        <v>2053</v>
      </c>
      <c r="J71" s="18">
        <v>0</v>
      </c>
      <c r="K71" s="48">
        <v>3.6466671999999999E-2</v>
      </c>
      <c r="L71" s="18">
        <v>2.36</v>
      </c>
    </row>
    <row r="72" spans="1:12">
      <c r="A72" s="45" t="s">
        <v>3536</v>
      </c>
      <c r="B72" s="25" t="s">
        <v>3537</v>
      </c>
      <c r="C72" s="25" t="s">
        <v>156</v>
      </c>
      <c r="D72" s="25" t="s">
        <v>2045</v>
      </c>
      <c r="E72" s="25" t="s">
        <v>174</v>
      </c>
      <c r="F72" s="28" t="s">
        <v>2047</v>
      </c>
      <c r="G72" s="28"/>
      <c r="H72" s="25" t="s">
        <v>2048</v>
      </c>
      <c r="I72" s="25" t="s">
        <v>2053</v>
      </c>
      <c r="J72" s="18">
        <v>0</v>
      </c>
      <c r="K72" s="48">
        <v>0.13300000000000001</v>
      </c>
      <c r="L72" s="18">
        <v>6.45</v>
      </c>
    </row>
    <row r="73" spans="1:12">
      <c r="A73" s="45" t="s">
        <v>3538</v>
      </c>
      <c r="B73" s="25" t="s">
        <v>3539</v>
      </c>
      <c r="C73" s="25" t="s">
        <v>156</v>
      </c>
      <c r="D73" s="25" t="s">
        <v>2045</v>
      </c>
      <c r="E73" s="25" t="s">
        <v>2046</v>
      </c>
      <c r="F73" s="28" t="s">
        <v>2047</v>
      </c>
      <c r="G73" s="28"/>
      <c r="H73" s="25" t="s">
        <v>2048</v>
      </c>
      <c r="I73" s="25" t="s">
        <v>2053</v>
      </c>
      <c r="J73" s="18"/>
      <c r="K73" s="48">
        <v>0.16</v>
      </c>
      <c r="L73" s="18">
        <v>9.14</v>
      </c>
    </row>
    <row r="74" spans="1:12">
      <c r="A74" s="45" t="s">
        <v>3540</v>
      </c>
      <c r="B74" s="25" t="s">
        <v>3541</v>
      </c>
      <c r="C74" s="25" t="s">
        <v>156</v>
      </c>
      <c r="D74" s="25" t="s">
        <v>2045</v>
      </c>
      <c r="E74" s="25" t="s">
        <v>2046</v>
      </c>
      <c r="F74" s="28" t="s">
        <v>2047</v>
      </c>
      <c r="G74" s="28"/>
      <c r="H74" s="25" t="s">
        <v>2048</v>
      </c>
      <c r="I74" s="25" t="s">
        <v>2053</v>
      </c>
      <c r="J74" s="18"/>
      <c r="K74" s="48">
        <v>0.36</v>
      </c>
      <c r="L74" s="18">
        <v>9.7200000000000006</v>
      </c>
    </row>
    <row r="75" spans="1:12">
      <c r="A75" s="45" t="s">
        <v>3542</v>
      </c>
      <c r="B75" s="25" t="s">
        <v>3543</v>
      </c>
      <c r="C75" s="25" t="s">
        <v>156</v>
      </c>
      <c r="D75" s="25" t="s">
        <v>2045</v>
      </c>
      <c r="E75" s="25" t="s">
        <v>2046</v>
      </c>
      <c r="F75" s="28" t="s">
        <v>2047</v>
      </c>
      <c r="G75" s="28"/>
      <c r="H75" s="25" t="s">
        <v>2048</v>
      </c>
      <c r="I75" s="25" t="s">
        <v>2053</v>
      </c>
      <c r="J75" s="18"/>
      <c r="K75" s="48">
        <v>0.2</v>
      </c>
      <c r="L75" s="18">
        <v>9.93</v>
      </c>
    </row>
    <row r="76" spans="1:12">
      <c r="A76" s="45" t="s">
        <v>3544</v>
      </c>
      <c r="B76" s="25" t="s">
        <v>3545</v>
      </c>
      <c r="C76" s="25" t="s">
        <v>156</v>
      </c>
      <c r="D76" s="25" t="s">
        <v>2045</v>
      </c>
      <c r="E76" s="25" t="s">
        <v>174</v>
      </c>
      <c r="F76" s="28" t="s">
        <v>2047</v>
      </c>
      <c r="G76" s="28"/>
      <c r="H76" s="25" t="s">
        <v>2048</v>
      </c>
      <c r="I76" s="25" t="s">
        <v>2053</v>
      </c>
      <c r="J76" s="18"/>
      <c r="K76" s="48">
        <v>1</v>
      </c>
      <c r="L76" s="18">
        <v>12</v>
      </c>
    </row>
    <row r="77" spans="1:12">
      <c r="A77" s="45" t="s">
        <v>3546</v>
      </c>
      <c r="B77" s="25" t="s">
        <v>3547</v>
      </c>
      <c r="C77" s="25" t="s">
        <v>156</v>
      </c>
      <c r="D77" s="25" t="s">
        <v>2045</v>
      </c>
      <c r="E77" s="25" t="s">
        <v>2046</v>
      </c>
      <c r="F77" s="28" t="s">
        <v>2047</v>
      </c>
      <c r="G77" s="28"/>
      <c r="H77" s="25" t="s">
        <v>2048</v>
      </c>
      <c r="I77" s="25" t="s">
        <v>2053</v>
      </c>
      <c r="J77" s="18">
        <v>0</v>
      </c>
      <c r="K77" s="48">
        <v>0.52900000000000003</v>
      </c>
      <c r="L77" s="18">
        <v>12.7</v>
      </c>
    </row>
    <row r="78" spans="1:12">
      <c r="A78" s="45" t="s">
        <v>3548</v>
      </c>
      <c r="B78" s="25" t="s">
        <v>3549</v>
      </c>
      <c r="C78" s="25" t="s">
        <v>156</v>
      </c>
      <c r="D78" s="25" t="s">
        <v>2045</v>
      </c>
      <c r="E78" s="25" t="s">
        <v>2046</v>
      </c>
      <c r="F78" s="28" t="s">
        <v>2047</v>
      </c>
      <c r="G78" s="28"/>
      <c r="H78" s="25" t="s">
        <v>2048</v>
      </c>
      <c r="I78" s="25" t="s">
        <v>2053</v>
      </c>
      <c r="J78" s="18"/>
      <c r="K78" s="48">
        <v>0.01</v>
      </c>
      <c r="L78" s="18">
        <v>12.8</v>
      </c>
    </row>
    <row r="79" spans="1:12">
      <c r="A79" s="45" t="s">
        <v>3550</v>
      </c>
      <c r="B79" s="25" t="s">
        <v>3551</v>
      </c>
      <c r="C79" s="25" t="s">
        <v>156</v>
      </c>
      <c r="D79" s="25" t="s">
        <v>2045</v>
      </c>
      <c r="E79" s="25" t="s">
        <v>2046</v>
      </c>
      <c r="F79" s="28" t="s">
        <v>2047</v>
      </c>
      <c r="G79" s="28"/>
      <c r="H79" s="25" t="s">
        <v>2048</v>
      </c>
      <c r="I79" s="25" t="s">
        <v>2053</v>
      </c>
      <c r="J79" s="18"/>
      <c r="K79" s="48">
        <v>0.02</v>
      </c>
      <c r="L79" s="18">
        <v>13</v>
      </c>
    </row>
    <row r="80" spans="1:12">
      <c r="A80" s="45" t="s">
        <v>3552</v>
      </c>
      <c r="B80" s="25" t="s">
        <v>3553</v>
      </c>
      <c r="C80" s="25" t="s">
        <v>156</v>
      </c>
      <c r="D80" s="25" t="s">
        <v>2045</v>
      </c>
      <c r="E80" s="25" t="s">
        <v>2046</v>
      </c>
      <c r="F80" s="28" t="s">
        <v>2047</v>
      </c>
      <c r="G80" s="28"/>
      <c r="H80" s="25" t="s">
        <v>2048</v>
      </c>
      <c r="I80" s="25" t="s">
        <v>2033</v>
      </c>
      <c r="J80" s="18">
        <v>0</v>
      </c>
      <c r="K80" s="48">
        <v>0.228000024</v>
      </c>
      <c r="L80" s="18">
        <v>14.36</v>
      </c>
    </row>
    <row r="81" spans="1:12">
      <c r="A81" s="45" t="s">
        <v>3554</v>
      </c>
      <c r="B81" s="25" t="s">
        <v>3555</v>
      </c>
      <c r="C81" s="25" t="s">
        <v>156</v>
      </c>
      <c r="D81" s="25" t="s">
        <v>2045</v>
      </c>
      <c r="E81" s="25" t="s">
        <v>174</v>
      </c>
      <c r="F81" s="28" t="s">
        <v>2047</v>
      </c>
      <c r="G81" s="28"/>
      <c r="H81" s="25" t="s">
        <v>2048</v>
      </c>
      <c r="I81" s="25" t="s">
        <v>2053</v>
      </c>
      <c r="J81" s="18"/>
      <c r="K81" s="48">
        <v>1.2</v>
      </c>
      <c r="L81" s="18">
        <v>15.12</v>
      </c>
    </row>
    <row r="82" spans="1:12">
      <c r="A82" s="45" t="s">
        <v>3556</v>
      </c>
      <c r="B82" s="25" t="s">
        <v>3557</v>
      </c>
      <c r="C82" s="25" t="s">
        <v>156</v>
      </c>
      <c r="D82" s="25" t="s">
        <v>2045</v>
      </c>
      <c r="E82" s="25" t="s">
        <v>2046</v>
      </c>
      <c r="F82" s="28" t="s">
        <v>2047</v>
      </c>
      <c r="G82" s="28"/>
      <c r="H82" s="25" t="s">
        <v>2048</v>
      </c>
      <c r="I82" s="25" t="s">
        <v>2033</v>
      </c>
      <c r="J82" s="18">
        <v>0</v>
      </c>
      <c r="K82" s="48">
        <v>0.266000024</v>
      </c>
      <c r="L82" s="18">
        <v>16.760000000000002</v>
      </c>
    </row>
    <row r="83" spans="1:12">
      <c r="A83" s="45" t="s">
        <v>3558</v>
      </c>
      <c r="B83" s="25" t="s">
        <v>3559</v>
      </c>
      <c r="C83" s="25" t="s">
        <v>156</v>
      </c>
      <c r="D83" s="25" t="s">
        <v>2045</v>
      </c>
      <c r="E83" s="25" t="s">
        <v>2046</v>
      </c>
      <c r="F83" s="28" t="s">
        <v>2047</v>
      </c>
      <c r="G83" s="28"/>
      <c r="H83" s="25" t="s">
        <v>2048</v>
      </c>
      <c r="I83" s="25" t="s">
        <v>2053</v>
      </c>
      <c r="J83" s="18">
        <v>0</v>
      </c>
      <c r="K83" s="48">
        <v>7.4999999999999997E-2</v>
      </c>
      <c r="L83" s="18">
        <v>22.86</v>
      </c>
    </row>
    <row r="84" spans="1:12">
      <c r="A84" s="45" t="s">
        <v>2136</v>
      </c>
      <c r="B84" s="25" t="s">
        <v>2137</v>
      </c>
      <c r="C84" s="25" t="s">
        <v>156</v>
      </c>
      <c r="D84" s="25" t="s">
        <v>2045</v>
      </c>
      <c r="E84" s="25" t="s">
        <v>2037</v>
      </c>
      <c r="F84" s="28" t="s">
        <v>2041</v>
      </c>
      <c r="G84" s="28"/>
      <c r="H84" s="25" t="s">
        <v>2032</v>
      </c>
      <c r="I84" s="25" t="s">
        <v>2053</v>
      </c>
      <c r="J84" s="18"/>
      <c r="K84" s="48">
        <v>1.595</v>
      </c>
      <c r="L84" s="18">
        <v>23.61</v>
      </c>
    </row>
    <row r="85" spans="1:12">
      <c r="A85" s="45" t="s">
        <v>3560</v>
      </c>
      <c r="B85" s="25" t="s">
        <v>3561</v>
      </c>
      <c r="C85" s="25" t="s">
        <v>156</v>
      </c>
      <c r="D85" s="25" t="s">
        <v>2045</v>
      </c>
      <c r="E85" s="25" t="s">
        <v>2046</v>
      </c>
      <c r="F85" s="28" t="s">
        <v>2047</v>
      </c>
      <c r="G85" s="28"/>
      <c r="H85" s="25" t="s">
        <v>2048</v>
      </c>
      <c r="I85" s="25" t="s">
        <v>2053</v>
      </c>
      <c r="J85" s="18">
        <v>0</v>
      </c>
      <c r="K85" s="48">
        <v>0.36499996400000001</v>
      </c>
      <c r="L85" s="18">
        <v>23.73</v>
      </c>
    </row>
    <row r="86" spans="1:12">
      <c r="A86" s="45" t="s">
        <v>3562</v>
      </c>
      <c r="B86" s="25" t="s">
        <v>3563</v>
      </c>
      <c r="C86" s="25" t="s">
        <v>156</v>
      </c>
      <c r="D86" s="25" t="s">
        <v>2045</v>
      </c>
      <c r="E86" s="25" t="s">
        <v>3419</v>
      </c>
      <c r="F86" s="28" t="s">
        <v>2047</v>
      </c>
      <c r="G86" s="28"/>
      <c r="H86" s="25" t="s">
        <v>2048</v>
      </c>
      <c r="I86" s="25" t="s">
        <v>2053</v>
      </c>
      <c r="J86" s="18"/>
      <c r="K86" s="48">
        <v>0.5</v>
      </c>
      <c r="L86" s="18">
        <v>24.1</v>
      </c>
    </row>
    <row r="87" spans="1:12">
      <c r="A87" s="45" t="s">
        <v>3564</v>
      </c>
      <c r="B87" s="25" t="s">
        <v>3565</v>
      </c>
      <c r="C87" s="25" t="s">
        <v>156</v>
      </c>
      <c r="D87" s="25" t="s">
        <v>2045</v>
      </c>
      <c r="E87" s="25" t="s">
        <v>2046</v>
      </c>
      <c r="F87" s="28" t="s">
        <v>2047</v>
      </c>
      <c r="G87" s="28"/>
      <c r="H87" s="25" t="s">
        <v>2048</v>
      </c>
      <c r="I87" s="25" t="s">
        <v>2053</v>
      </c>
      <c r="J87" s="18">
        <v>0</v>
      </c>
      <c r="K87" s="48">
        <v>1.834945523</v>
      </c>
      <c r="L87" s="18">
        <v>25.33</v>
      </c>
    </row>
    <row r="88" spans="1:12">
      <c r="A88" s="45" t="s">
        <v>3566</v>
      </c>
      <c r="B88" s="25" t="s">
        <v>3567</v>
      </c>
      <c r="C88" s="25" t="s">
        <v>156</v>
      </c>
      <c r="D88" s="25" t="s">
        <v>2045</v>
      </c>
      <c r="E88" s="25" t="s">
        <v>2034</v>
      </c>
      <c r="F88" s="28" t="s">
        <v>2047</v>
      </c>
      <c r="G88" s="28"/>
      <c r="H88" s="25" t="s">
        <v>2048</v>
      </c>
      <c r="I88" s="25" t="s">
        <v>2053</v>
      </c>
      <c r="J88" s="18">
        <v>0</v>
      </c>
      <c r="K88" s="48">
        <v>1.8</v>
      </c>
      <c r="L88" s="18">
        <v>27</v>
      </c>
    </row>
    <row r="89" spans="1:12">
      <c r="A89" s="45" t="s">
        <v>3568</v>
      </c>
      <c r="B89" s="25" t="s">
        <v>3569</v>
      </c>
      <c r="C89" s="25" t="s">
        <v>156</v>
      </c>
      <c r="D89" s="25" t="s">
        <v>2045</v>
      </c>
      <c r="E89" s="25" t="s">
        <v>2046</v>
      </c>
      <c r="F89" s="28" t="s">
        <v>2047</v>
      </c>
      <c r="G89" s="28"/>
      <c r="H89" s="25" t="s">
        <v>2048</v>
      </c>
      <c r="I89" s="25" t="s">
        <v>2053</v>
      </c>
      <c r="J89" s="18">
        <v>0</v>
      </c>
      <c r="K89" s="48">
        <v>2.8000000000000001E-2</v>
      </c>
      <c r="L89" s="18">
        <v>28.94</v>
      </c>
    </row>
    <row r="90" spans="1:12">
      <c r="A90" s="45" t="s">
        <v>3570</v>
      </c>
      <c r="B90" s="25" t="s">
        <v>3571</v>
      </c>
      <c r="C90" s="25" t="s">
        <v>156</v>
      </c>
      <c r="D90" s="25" t="s">
        <v>2045</v>
      </c>
      <c r="E90" s="25" t="s">
        <v>2034</v>
      </c>
      <c r="F90" s="28" t="s">
        <v>2047</v>
      </c>
      <c r="G90" s="28"/>
      <c r="H90" s="25" t="s">
        <v>2048</v>
      </c>
      <c r="I90" s="25" t="s">
        <v>2053</v>
      </c>
      <c r="J90" s="18">
        <v>0</v>
      </c>
      <c r="K90" s="48">
        <v>6.335</v>
      </c>
      <c r="L90" s="18">
        <v>39.909999999999997</v>
      </c>
    </row>
    <row r="91" spans="1:12">
      <c r="A91" s="45" t="s">
        <v>3572</v>
      </c>
      <c r="B91" s="25" t="s">
        <v>3573</v>
      </c>
      <c r="C91" s="25" t="s">
        <v>156</v>
      </c>
      <c r="D91" s="25" t="s">
        <v>2045</v>
      </c>
      <c r="E91" s="25" t="s">
        <v>2046</v>
      </c>
      <c r="F91" s="28" t="s">
        <v>2047</v>
      </c>
      <c r="G91" s="28"/>
      <c r="H91" s="25" t="s">
        <v>2048</v>
      </c>
      <c r="I91" s="25" t="s">
        <v>2053</v>
      </c>
      <c r="J91" s="18"/>
      <c r="K91" s="48">
        <v>0.20799999999999999</v>
      </c>
      <c r="L91" s="18">
        <v>40.01</v>
      </c>
    </row>
    <row r="92" spans="1:12">
      <c r="A92" s="45" t="s">
        <v>3574</v>
      </c>
      <c r="B92" s="25" t="s">
        <v>3575</v>
      </c>
      <c r="C92" s="25" t="s">
        <v>156</v>
      </c>
      <c r="D92" s="25" t="s">
        <v>2045</v>
      </c>
      <c r="E92" s="25" t="s">
        <v>2066</v>
      </c>
      <c r="F92" s="28" t="s">
        <v>2047</v>
      </c>
      <c r="G92" s="28"/>
      <c r="H92" s="25" t="s">
        <v>2048</v>
      </c>
      <c r="I92" s="25" t="s">
        <v>2053</v>
      </c>
      <c r="J92" s="18">
        <v>0</v>
      </c>
      <c r="K92" s="48">
        <v>1.6619999999999999</v>
      </c>
      <c r="L92" s="18">
        <v>43.21</v>
      </c>
    </row>
    <row r="93" spans="1:12">
      <c r="A93" s="45" t="s">
        <v>3576</v>
      </c>
      <c r="B93" s="25" t="s">
        <v>3577</v>
      </c>
      <c r="C93" s="25" t="s">
        <v>156</v>
      </c>
      <c r="D93" s="25" t="s">
        <v>2045</v>
      </c>
      <c r="E93" s="25" t="s">
        <v>2046</v>
      </c>
      <c r="F93" s="28" t="s">
        <v>2047</v>
      </c>
      <c r="G93" s="28"/>
      <c r="H93" s="25" t="s">
        <v>2048</v>
      </c>
      <c r="I93" s="25" t="s">
        <v>2053</v>
      </c>
      <c r="J93" s="18">
        <v>0</v>
      </c>
      <c r="K93" s="48">
        <v>3.14</v>
      </c>
      <c r="L93" s="18">
        <v>43.96</v>
      </c>
    </row>
    <row r="94" spans="1:12">
      <c r="A94" s="45" t="s">
        <v>3578</v>
      </c>
      <c r="B94" s="25" t="s">
        <v>3579</v>
      </c>
      <c r="C94" s="25" t="s">
        <v>156</v>
      </c>
      <c r="D94" s="25" t="s">
        <v>2045</v>
      </c>
      <c r="E94" s="25" t="s">
        <v>174</v>
      </c>
      <c r="F94" s="28" t="s">
        <v>2047</v>
      </c>
      <c r="G94" s="28"/>
      <c r="H94" s="25" t="s">
        <v>2048</v>
      </c>
      <c r="I94" s="25" t="s">
        <v>2053</v>
      </c>
      <c r="J94" s="18">
        <v>0</v>
      </c>
      <c r="K94" s="48">
        <v>6.8163</v>
      </c>
      <c r="L94" s="18">
        <v>43.98</v>
      </c>
    </row>
    <row r="95" spans="1:12">
      <c r="A95" s="45" t="s">
        <v>3580</v>
      </c>
      <c r="B95" s="25" t="s">
        <v>3581</v>
      </c>
      <c r="C95" s="25" t="s">
        <v>156</v>
      </c>
      <c r="D95" s="25" t="s">
        <v>2045</v>
      </c>
      <c r="E95" s="25" t="s">
        <v>174</v>
      </c>
      <c r="F95" s="28" t="s">
        <v>2047</v>
      </c>
      <c r="G95" s="28"/>
      <c r="H95" s="25" t="s">
        <v>2048</v>
      </c>
      <c r="I95" s="25" t="s">
        <v>2053</v>
      </c>
      <c r="J95" s="18">
        <v>0</v>
      </c>
      <c r="K95" s="48">
        <v>4.2039999999999997</v>
      </c>
      <c r="L95" s="18">
        <v>46.24</v>
      </c>
    </row>
    <row r="96" spans="1:12">
      <c r="A96" s="45" t="s">
        <v>2116</v>
      </c>
      <c r="B96" s="25" t="s">
        <v>2117</v>
      </c>
      <c r="C96" s="25" t="s">
        <v>156</v>
      </c>
      <c r="D96" s="25" t="s">
        <v>2045</v>
      </c>
      <c r="E96" s="25" t="s">
        <v>2037</v>
      </c>
      <c r="F96" s="28" t="s">
        <v>2041</v>
      </c>
      <c r="G96" s="28"/>
      <c r="H96" s="25" t="s">
        <v>2032</v>
      </c>
      <c r="I96" s="25" t="s">
        <v>2053</v>
      </c>
      <c r="J96" s="18">
        <v>0</v>
      </c>
      <c r="K96" s="48">
        <v>2.395</v>
      </c>
      <c r="L96" s="18">
        <v>47.9</v>
      </c>
    </row>
    <row r="97" spans="1:12">
      <c r="A97" s="45" t="s">
        <v>3582</v>
      </c>
      <c r="B97" s="25" t="s">
        <v>3583</v>
      </c>
      <c r="C97" s="25" t="s">
        <v>156</v>
      </c>
      <c r="D97" s="25" t="s">
        <v>2045</v>
      </c>
      <c r="E97" s="25" t="s">
        <v>2046</v>
      </c>
      <c r="F97" s="28" t="s">
        <v>2047</v>
      </c>
      <c r="G97" s="28"/>
      <c r="H97" s="25" t="s">
        <v>2048</v>
      </c>
      <c r="I97" s="25" t="s">
        <v>2053</v>
      </c>
      <c r="J97" s="18"/>
      <c r="K97" s="48">
        <v>3.9</v>
      </c>
      <c r="L97" s="18">
        <v>48.48</v>
      </c>
    </row>
    <row r="98" spans="1:12">
      <c r="A98" s="45" t="s">
        <v>3584</v>
      </c>
      <c r="B98" s="25" t="s">
        <v>3585</v>
      </c>
      <c r="C98" s="25" t="s">
        <v>156</v>
      </c>
      <c r="D98" s="25" t="s">
        <v>2045</v>
      </c>
      <c r="E98" s="25" t="s">
        <v>174</v>
      </c>
      <c r="F98" s="28" t="s">
        <v>2047</v>
      </c>
      <c r="G98" s="28"/>
      <c r="H98" s="25" t="s">
        <v>2048</v>
      </c>
      <c r="I98" s="25" t="s">
        <v>2033</v>
      </c>
      <c r="J98" s="18">
        <v>0</v>
      </c>
      <c r="K98" s="48">
        <v>1.02</v>
      </c>
      <c r="L98" s="18">
        <v>48.92</v>
      </c>
    </row>
    <row r="99" spans="1:12">
      <c r="A99" s="45" t="s">
        <v>3586</v>
      </c>
      <c r="B99" s="25" t="s">
        <v>3587</v>
      </c>
      <c r="C99" s="25" t="s">
        <v>156</v>
      </c>
      <c r="D99" s="25" t="s">
        <v>2045</v>
      </c>
      <c r="E99" s="25" t="s">
        <v>174</v>
      </c>
      <c r="F99" s="28" t="s">
        <v>2047</v>
      </c>
      <c r="G99" s="28"/>
      <c r="H99" s="25" t="s">
        <v>2048</v>
      </c>
      <c r="I99" s="25" t="s">
        <v>2053</v>
      </c>
      <c r="J99" s="18">
        <v>0</v>
      </c>
      <c r="K99" s="48">
        <v>4.3774778750000003</v>
      </c>
      <c r="L99" s="18">
        <v>51.41</v>
      </c>
    </row>
    <row r="100" spans="1:12">
      <c r="A100" s="45" t="s">
        <v>3588</v>
      </c>
      <c r="B100" s="25" t="s">
        <v>3589</v>
      </c>
      <c r="C100" s="25" t="s">
        <v>156</v>
      </c>
      <c r="D100" s="25" t="s">
        <v>2045</v>
      </c>
      <c r="E100" s="25" t="s">
        <v>2046</v>
      </c>
      <c r="F100" s="28" t="s">
        <v>2047</v>
      </c>
      <c r="G100" s="28"/>
      <c r="H100" s="25" t="s">
        <v>2048</v>
      </c>
      <c r="I100" s="25" t="s">
        <v>2053</v>
      </c>
      <c r="J100" s="18"/>
      <c r="K100" s="48">
        <v>0.24</v>
      </c>
      <c r="L100" s="18">
        <v>52</v>
      </c>
    </row>
    <row r="101" spans="1:12">
      <c r="A101" s="45" t="s">
        <v>3590</v>
      </c>
      <c r="B101" s="25" t="s">
        <v>3591</v>
      </c>
      <c r="C101" s="25" t="s">
        <v>156</v>
      </c>
      <c r="D101" s="25" t="s">
        <v>2045</v>
      </c>
      <c r="E101" s="25" t="s">
        <v>174</v>
      </c>
      <c r="F101" s="28" t="s">
        <v>2047</v>
      </c>
      <c r="G101" s="28"/>
      <c r="H101" s="25" t="s">
        <v>2048</v>
      </c>
      <c r="I101" s="25" t="s">
        <v>2053</v>
      </c>
      <c r="J101" s="18">
        <v>0</v>
      </c>
      <c r="K101" s="48">
        <v>2.1323637030000002</v>
      </c>
      <c r="L101" s="18">
        <v>55.24</v>
      </c>
    </row>
    <row r="102" spans="1:12">
      <c r="A102" s="45" t="s">
        <v>3592</v>
      </c>
      <c r="B102" s="25" t="s">
        <v>3593</v>
      </c>
      <c r="C102" s="25" t="s">
        <v>156</v>
      </c>
      <c r="D102" s="25" t="s">
        <v>2045</v>
      </c>
      <c r="E102" s="25" t="s">
        <v>2046</v>
      </c>
      <c r="F102" s="28" t="s">
        <v>2047</v>
      </c>
      <c r="G102" s="28"/>
      <c r="H102" s="25" t="s">
        <v>2048</v>
      </c>
      <c r="I102" s="25" t="s">
        <v>2053</v>
      </c>
      <c r="J102" s="18"/>
      <c r="K102" s="48">
        <v>0.88900000000000001</v>
      </c>
      <c r="L102" s="18">
        <v>55.29</v>
      </c>
    </row>
    <row r="103" spans="1:12">
      <c r="A103" s="45" t="s">
        <v>3594</v>
      </c>
      <c r="B103" s="25" t="s">
        <v>3595</v>
      </c>
      <c r="C103" s="25" t="s">
        <v>156</v>
      </c>
      <c r="D103" s="25" t="s">
        <v>2045</v>
      </c>
      <c r="E103" s="25" t="s">
        <v>174</v>
      </c>
      <c r="F103" s="28" t="s">
        <v>2047</v>
      </c>
      <c r="G103" s="28"/>
      <c r="H103" s="25" t="s">
        <v>2048</v>
      </c>
      <c r="I103" s="25" t="s">
        <v>2053</v>
      </c>
      <c r="J103" s="18">
        <v>0</v>
      </c>
      <c r="K103" s="48">
        <v>7.0798031549999996</v>
      </c>
      <c r="L103" s="18">
        <v>55.75</v>
      </c>
    </row>
    <row r="104" spans="1:12">
      <c r="A104" s="45" t="s">
        <v>3596</v>
      </c>
      <c r="B104" s="25" t="s">
        <v>3597</v>
      </c>
      <c r="C104" s="25" t="s">
        <v>156</v>
      </c>
      <c r="D104" s="25" t="s">
        <v>2045</v>
      </c>
      <c r="E104" s="25" t="s">
        <v>2046</v>
      </c>
      <c r="F104" s="28" t="s">
        <v>2047</v>
      </c>
      <c r="G104" s="28"/>
      <c r="H104" s="25" t="s">
        <v>2048</v>
      </c>
      <c r="I104" s="25" t="s">
        <v>2053</v>
      </c>
      <c r="J104" s="18">
        <v>0</v>
      </c>
      <c r="K104" s="48">
        <v>1.7</v>
      </c>
      <c r="L104" s="18">
        <v>61.2</v>
      </c>
    </row>
    <row r="105" spans="1:12">
      <c r="A105" s="45" t="s">
        <v>2064</v>
      </c>
      <c r="B105" s="25" t="s">
        <v>2065</v>
      </c>
      <c r="C105" s="25" t="s">
        <v>156</v>
      </c>
      <c r="D105" s="25" t="s">
        <v>2045</v>
      </c>
      <c r="E105" s="25" t="s">
        <v>2066</v>
      </c>
      <c r="F105" s="28" t="s">
        <v>2047</v>
      </c>
      <c r="G105" s="28"/>
      <c r="H105" s="25" t="s">
        <v>2048</v>
      </c>
      <c r="I105" s="25" t="s">
        <v>2053</v>
      </c>
      <c r="J105" s="18">
        <v>0</v>
      </c>
      <c r="K105" s="48">
        <v>1.9357500000000001</v>
      </c>
      <c r="L105" s="18">
        <v>62.2</v>
      </c>
    </row>
    <row r="106" spans="1:12">
      <c r="A106" s="45" t="s">
        <v>3598</v>
      </c>
      <c r="B106" s="25" t="s">
        <v>3599</v>
      </c>
      <c r="C106" s="25" t="s">
        <v>156</v>
      </c>
      <c r="D106" s="25" t="s">
        <v>2045</v>
      </c>
      <c r="E106" s="25" t="s">
        <v>2046</v>
      </c>
      <c r="F106" s="28" t="s">
        <v>2047</v>
      </c>
      <c r="G106" s="28"/>
      <c r="H106" s="25" t="s">
        <v>2048</v>
      </c>
      <c r="I106" s="25" t="s">
        <v>2053</v>
      </c>
      <c r="J106" s="18"/>
      <c r="K106" s="48">
        <v>0.05</v>
      </c>
      <c r="L106" s="18">
        <v>72.5</v>
      </c>
    </row>
    <row r="107" spans="1:12">
      <c r="A107" s="45" t="s">
        <v>3600</v>
      </c>
      <c r="B107" s="25" t="s">
        <v>3601</v>
      </c>
      <c r="C107" s="25" t="s">
        <v>156</v>
      </c>
      <c r="D107" s="25" t="s">
        <v>2045</v>
      </c>
      <c r="E107" s="25" t="s">
        <v>2046</v>
      </c>
      <c r="F107" s="28" t="s">
        <v>2047</v>
      </c>
      <c r="G107" s="28"/>
      <c r="H107" s="25" t="s">
        <v>2048</v>
      </c>
      <c r="I107" s="25" t="s">
        <v>2033</v>
      </c>
      <c r="J107" s="18">
        <v>0</v>
      </c>
      <c r="K107" s="48">
        <v>0.15000002400000001</v>
      </c>
      <c r="L107" s="18">
        <v>75.599999999999994</v>
      </c>
    </row>
    <row r="108" spans="1:12">
      <c r="A108" s="45" t="s">
        <v>3602</v>
      </c>
      <c r="B108" s="25" t="s">
        <v>3603</v>
      </c>
      <c r="C108" s="25" t="s">
        <v>156</v>
      </c>
      <c r="D108" s="25" t="s">
        <v>2045</v>
      </c>
      <c r="E108" s="25" t="s">
        <v>2046</v>
      </c>
      <c r="F108" s="28" t="s">
        <v>2047</v>
      </c>
      <c r="G108" s="28"/>
      <c r="H108" s="25" t="s">
        <v>2048</v>
      </c>
      <c r="I108" s="25" t="s">
        <v>2053</v>
      </c>
      <c r="J108" s="18">
        <v>0</v>
      </c>
      <c r="K108" s="48">
        <v>1.428089867</v>
      </c>
      <c r="L108" s="18">
        <v>79.97</v>
      </c>
    </row>
    <row r="109" spans="1:12">
      <c r="A109" s="45" t="s">
        <v>3604</v>
      </c>
      <c r="B109" s="25" t="s">
        <v>3605</v>
      </c>
      <c r="C109" s="25" t="s">
        <v>156</v>
      </c>
      <c r="D109" s="25" t="s">
        <v>2045</v>
      </c>
      <c r="E109" s="25" t="s">
        <v>2046</v>
      </c>
      <c r="F109" s="28" t="s">
        <v>2047</v>
      </c>
      <c r="G109" s="28"/>
      <c r="H109" s="25" t="s">
        <v>2048</v>
      </c>
      <c r="I109" s="25" t="s">
        <v>2053</v>
      </c>
      <c r="J109" s="18">
        <v>0</v>
      </c>
      <c r="K109" s="48">
        <v>1.2999999760000001</v>
      </c>
      <c r="L109" s="18">
        <v>83.22</v>
      </c>
    </row>
    <row r="110" spans="1:12">
      <c r="A110" s="45" t="s">
        <v>3606</v>
      </c>
      <c r="B110" s="25" t="s">
        <v>3607</v>
      </c>
      <c r="C110" s="25" t="s">
        <v>156</v>
      </c>
      <c r="D110" s="25" t="s">
        <v>2045</v>
      </c>
      <c r="E110" s="25" t="s">
        <v>2066</v>
      </c>
      <c r="F110" s="28" t="s">
        <v>2047</v>
      </c>
      <c r="G110" s="28"/>
      <c r="H110" s="25" t="s">
        <v>2048</v>
      </c>
      <c r="I110" s="25" t="s">
        <v>2053</v>
      </c>
      <c r="J110" s="18">
        <v>0</v>
      </c>
      <c r="K110" s="48">
        <v>0.9</v>
      </c>
      <c r="L110" s="18">
        <v>90.07</v>
      </c>
    </row>
    <row r="111" spans="1:12">
      <c r="A111" s="45" t="s">
        <v>3608</v>
      </c>
      <c r="B111" s="25" t="s">
        <v>3609</v>
      </c>
      <c r="C111" s="25" t="s">
        <v>156</v>
      </c>
      <c r="D111" s="25" t="s">
        <v>2045</v>
      </c>
      <c r="E111" s="25" t="s">
        <v>174</v>
      </c>
      <c r="F111" s="28" t="s">
        <v>2047</v>
      </c>
      <c r="G111" s="28"/>
      <c r="H111" s="25" t="s">
        <v>2048</v>
      </c>
      <c r="I111" s="25" t="s">
        <v>2053</v>
      </c>
      <c r="J111" s="18">
        <v>0</v>
      </c>
      <c r="K111" s="48">
        <v>0.21394086700000001</v>
      </c>
      <c r="L111" s="18">
        <v>92.02</v>
      </c>
    </row>
    <row r="112" spans="1:12">
      <c r="A112" s="45" t="s">
        <v>3610</v>
      </c>
      <c r="B112" s="25" t="s">
        <v>3611</v>
      </c>
      <c r="C112" s="25" t="s">
        <v>156</v>
      </c>
      <c r="D112" s="25" t="s">
        <v>2045</v>
      </c>
      <c r="E112" s="25" t="s">
        <v>2046</v>
      </c>
      <c r="F112" s="28" t="s">
        <v>2047</v>
      </c>
      <c r="G112" s="28"/>
      <c r="H112" s="25" t="s">
        <v>2048</v>
      </c>
      <c r="I112" s="25" t="s">
        <v>2053</v>
      </c>
      <c r="J112" s="18">
        <v>0</v>
      </c>
      <c r="K112" s="48">
        <v>15.926230779000001</v>
      </c>
      <c r="L112" s="18">
        <v>95.56</v>
      </c>
    </row>
    <row r="113" spans="1:12">
      <c r="A113" s="45" t="s">
        <v>3612</v>
      </c>
      <c r="B113" s="25" t="s">
        <v>3613</v>
      </c>
      <c r="C113" s="25" t="s">
        <v>156</v>
      </c>
      <c r="D113" s="25" t="s">
        <v>2045</v>
      </c>
      <c r="E113" s="25" t="s">
        <v>2046</v>
      </c>
      <c r="F113" s="28" t="s">
        <v>2047</v>
      </c>
      <c r="G113" s="28"/>
      <c r="H113" s="25" t="s">
        <v>2048</v>
      </c>
      <c r="I113" s="25" t="s">
        <v>2053</v>
      </c>
      <c r="J113" s="18">
        <v>0</v>
      </c>
      <c r="K113" s="48">
        <v>0.29402113200000002</v>
      </c>
      <c r="L113" s="18">
        <v>98.35</v>
      </c>
    </row>
    <row r="114" spans="1:12">
      <c r="A114" s="45" t="s">
        <v>2438</v>
      </c>
      <c r="B114" s="25" t="s">
        <v>2439</v>
      </c>
      <c r="C114" s="25" t="s">
        <v>156</v>
      </c>
      <c r="D114" s="25" t="s">
        <v>2045</v>
      </c>
      <c r="E114" s="25" t="s">
        <v>2066</v>
      </c>
      <c r="F114" s="28" t="s">
        <v>2041</v>
      </c>
      <c r="G114" s="28"/>
      <c r="H114" s="25" t="s">
        <v>2032</v>
      </c>
      <c r="I114" s="25" t="s">
        <v>2033</v>
      </c>
      <c r="J114" s="18">
        <v>0</v>
      </c>
      <c r="K114" s="48">
        <v>30.663851551</v>
      </c>
      <c r="L114" s="18">
        <v>105.41</v>
      </c>
    </row>
    <row r="115" spans="1:12">
      <c r="A115" s="45" t="s">
        <v>3614</v>
      </c>
      <c r="B115" s="25" t="s">
        <v>3615</v>
      </c>
      <c r="C115" s="25" t="s">
        <v>156</v>
      </c>
      <c r="D115" s="25" t="s">
        <v>2045</v>
      </c>
      <c r="E115" s="25" t="s">
        <v>2046</v>
      </c>
      <c r="F115" s="28" t="s">
        <v>2047</v>
      </c>
      <c r="G115" s="28"/>
      <c r="H115" s="25" t="s">
        <v>2048</v>
      </c>
      <c r="I115" s="25" t="s">
        <v>2053</v>
      </c>
      <c r="J115" s="18">
        <v>0</v>
      </c>
      <c r="K115" s="48">
        <v>3.13</v>
      </c>
      <c r="L115" s="18">
        <v>106.8</v>
      </c>
    </row>
    <row r="116" spans="1:12">
      <c r="A116" s="45" t="s">
        <v>3616</v>
      </c>
      <c r="B116" s="25" t="s">
        <v>3617</v>
      </c>
      <c r="C116" s="25" t="s">
        <v>156</v>
      </c>
      <c r="D116" s="25" t="s">
        <v>2045</v>
      </c>
      <c r="E116" s="25" t="s">
        <v>2046</v>
      </c>
      <c r="F116" s="28" t="s">
        <v>2047</v>
      </c>
      <c r="G116" s="28"/>
      <c r="H116" s="25" t="s">
        <v>2048</v>
      </c>
      <c r="I116" s="25" t="s">
        <v>2053</v>
      </c>
      <c r="J116" s="18">
        <v>0</v>
      </c>
      <c r="K116" s="48">
        <v>0.513000024</v>
      </c>
      <c r="L116" s="18">
        <v>115.73</v>
      </c>
    </row>
    <row r="117" spans="1:12">
      <c r="A117" s="45" t="s">
        <v>2068</v>
      </c>
      <c r="B117" s="25" t="s">
        <v>2069</v>
      </c>
      <c r="C117" s="25" t="s">
        <v>156</v>
      </c>
      <c r="D117" s="25" t="s">
        <v>2045</v>
      </c>
      <c r="E117" s="25" t="s">
        <v>2046</v>
      </c>
      <c r="F117" s="28" t="s">
        <v>2047</v>
      </c>
      <c r="G117" s="28"/>
      <c r="H117" s="25" t="s">
        <v>2048</v>
      </c>
      <c r="I117" s="25" t="s">
        <v>2053</v>
      </c>
      <c r="J117" s="18">
        <v>0</v>
      </c>
      <c r="K117" s="48">
        <v>3.0699572700000002</v>
      </c>
      <c r="L117" s="18">
        <v>116.76</v>
      </c>
    </row>
    <row r="118" spans="1:12">
      <c r="A118" s="45" t="s">
        <v>3618</v>
      </c>
      <c r="B118" s="25" t="s">
        <v>3619</v>
      </c>
      <c r="C118" s="25" t="s">
        <v>156</v>
      </c>
      <c r="D118" s="25" t="s">
        <v>2045</v>
      </c>
      <c r="E118" s="25" t="s">
        <v>2046</v>
      </c>
      <c r="F118" s="28" t="s">
        <v>2047</v>
      </c>
      <c r="G118" s="28"/>
      <c r="H118" s="25" t="s">
        <v>2048</v>
      </c>
      <c r="I118" s="25" t="s">
        <v>2053</v>
      </c>
      <c r="J118" s="18">
        <v>0</v>
      </c>
      <c r="K118" s="48">
        <v>1.9472750000000001</v>
      </c>
      <c r="L118" s="18">
        <v>120.34</v>
      </c>
    </row>
    <row r="119" spans="1:12">
      <c r="A119" s="45" t="s">
        <v>3620</v>
      </c>
      <c r="B119" s="25" t="s">
        <v>3621</v>
      </c>
      <c r="C119" s="25" t="s">
        <v>156</v>
      </c>
      <c r="D119" s="25" t="s">
        <v>2045</v>
      </c>
      <c r="E119" s="25" t="s">
        <v>2046</v>
      </c>
      <c r="F119" s="28" t="s">
        <v>2047</v>
      </c>
      <c r="G119" s="28"/>
      <c r="H119" s="25" t="s">
        <v>2048</v>
      </c>
      <c r="I119" s="25" t="s">
        <v>2053</v>
      </c>
      <c r="J119" s="18"/>
      <c r="K119" s="48">
        <v>0.09</v>
      </c>
      <c r="L119" s="18">
        <v>126</v>
      </c>
    </row>
    <row r="120" spans="1:12">
      <c r="A120" s="45" t="s">
        <v>2444</v>
      </c>
      <c r="B120" s="25" t="s">
        <v>2445</v>
      </c>
      <c r="C120" s="25" t="s">
        <v>156</v>
      </c>
      <c r="D120" s="25" t="s">
        <v>2045</v>
      </c>
      <c r="E120" s="25" t="s">
        <v>2046</v>
      </c>
      <c r="F120" s="28" t="s">
        <v>2047</v>
      </c>
      <c r="G120" s="28"/>
      <c r="H120" s="25" t="s">
        <v>2048</v>
      </c>
      <c r="I120" s="25" t="s">
        <v>2053</v>
      </c>
      <c r="J120" s="18">
        <v>0</v>
      </c>
      <c r="K120" s="48">
        <v>19.025541054000001</v>
      </c>
      <c r="L120" s="18">
        <v>126.85</v>
      </c>
    </row>
    <row r="121" spans="1:12">
      <c r="A121" s="45" t="s">
        <v>3622</v>
      </c>
      <c r="B121" s="25" t="s">
        <v>3623</v>
      </c>
      <c r="C121" s="25" t="s">
        <v>156</v>
      </c>
      <c r="D121" s="25" t="s">
        <v>2045</v>
      </c>
      <c r="E121" s="25" t="s">
        <v>2046</v>
      </c>
      <c r="F121" s="28" t="s">
        <v>2047</v>
      </c>
      <c r="G121" s="28"/>
      <c r="H121" s="25" t="s">
        <v>2048</v>
      </c>
      <c r="I121" s="25" t="s">
        <v>2053</v>
      </c>
      <c r="J121" s="18"/>
      <c r="K121" s="48">
        <v>1.8</v>
      </c>
      <c r="L121" s="18">
        <v>129.83000000000001</v>
      </c>
    </row>
    <row r="122" spans="1:12">
      <c r="A122" s="45" t="s">
        <v>2234</v>
      </c>
      <c r="B122" s="25" t="s">
        <v>2235</v>
      </c>
      <c r="C122" s="25" t="s">
        <v>156</v>
      </c>
      <c r="D122" s="25" t="s">
        <v>2045</v>
      </c>
      <c r="E122" s="25" t="s">
        <v>2046</v>
      </c>
      <c r="F122" s="28" t="s">
        <v>2047</v>
      </c>
      <c r="G122" s="28"/>
      <c r="H122" s="25" t="s">
        <v>2048</v>
      </c>
      <c r="I122" s="25" t="s">
        <v>2033</v>
      </c>
      <c r="J122" s="18">
        <v>0</v>
      </c>
      <c r="K122" s="48">
        <v>0.55737033199999997</v>
      </c>
      <c r="L122" s="18">
        <v>131.02000000000001</v>
      </c>
    </row>
    <row r="123" spans="1:12">
      <c r="A123" s="45" t="s">
        <v>3624</v>
      </c>
      <c r="B123" s="25" t="s">
        <v>3625</v>
      </c>
      <c r="C123" s="25" t="s">
        <v>156</v>
      </c>
      <c r="D123" s="25" t="s">
        <v>2045</v>
      </c>
      <c r="E123" s="25" t="s">
        <v>2046</v>
      </c>
      <c r="F123" s="28" t="s">
        <v>2047</v>
      </c>
      <c r="G123" s="28"/>
      <c r="H123" s="25" t="s">
        <v>2048</v>
      </c>
      <c r="I123" s="25" t="s">
        <v>2053</v>
      </c>
      <c r="J123" s="18"/>
      <c r="K123" s="48">
        <v>0.1</v>
      </c>
      <c r="L123" s="18">
        <v>136</v>
      </c>
    </row>
    <row r="124" spans="1:12">
      <c r="A124" s="45" t="s">
        <v>3626</v>
      </c>
      <c r="B124" s="25" t="s">
        <v>3627</v>
      </c>
      <c r="C124" s="25" t="s">
        <v>156</v>
      </c>
      <c r="D124" s="25" t="s">
        <v>2045</v>
      </c>
      <c r="E124" s="25" t="s">
        <v>2046</v>
      </c>
      <c r="F124" s="28" t="s">
        <v>2047</v>
      </c>
      <c r="G124" s="28"/>
      <c r="H124" s="25" t="s">
        <v>2048</v>
      </c>
      <c r="I124" s="25" t="s">
        <v>2053</v>
      </c>
      <c r="J124" s="18">
        <v>0</v>
      </c>
      <c r="K124" s="48">
        <v>4.0942310429999997</v>
      </c>
      <c r="L124" s="18">
        <v>139.05000000000001</v>
      </c>
    </row>
    <row r="125" spans="1:12">
      <c r="A125" s="45" t="s">
        <v>3628</v>
      </c>
      <c r="B125" s="25" t="s">
        <v>3629</v>
      </c>
      <c r="C125" s="25" t="s">
        <v>156</v>
      </c>
      <c r="D125" s="25" t="s">
        <v>2045</v>
      </c>
      <c r="E125" s="25" t="s">
        <v>2046</v>
      </c>
      <c r="F125" s="28" t="s">
        <v>2047</v>
      </c>
      <c r="G125" s="28"/>
      <c r="H125" s="25" t="s">
        <v>2048</v>
      </c>
      <c r="I125" s="25" t="s">
        <v>2053</v>
      </c>
      <c r="J125" s="18"/>
      <c r="K125" s="48">
        <v>2.8</v>
      </c>
      <c r="L125" s="18">
        <v>140</v>
      </c>
    </row>
    <row r="126" spans="1:12">
      <c r="A126" s="45" t="s">
        <v>2436</v>
      </c>
      <c r="B126" s="25" t="s">
        <v>2437</v>
      </c>
      <c r="C126" s="25" t="s">
        <v>156</v>
      </c>
      <c r="D126" s="25" t="s">
        <v>2045</v>
      </c>
      <c r="E126" s="25" t="s">
        <v>2046</v>
      </c>
      <c r="F126" s="28" t="s">
        <v>2047</v>
      </c>
      <c r="G126" s="28"/>
      <c r="H126" s="25" t="s">
        <v>2048</v>
      </c>
      <c r="I126" s="25" t="s">
        <v>2053</v>
      </c>
      <c r="J126" s="18"/>
      <c r="K126" s="48">
        <v>0.16</v>
      </c>
      <c r="L126" s="18">
        <v>150.86000000000001</v>
      </c>
    </row>
    <row r="127" spans="1:12">
      <c r="A127" s="45" t="s">
        <v>3630</v>
      </c>
      <c r="B127" s="25" t="s">
        <v>3631</v>
      </c>
      <c r="C127" s="25" t="s">
        <v>156</v>
      </c>
      <c r="D127" s="25" t="s">
        <v>2045</v>
      </c>
      <c r="E127" s="25" t="s">
        <v>2046</v>
      </c>
      <c r="F127" s="28" t="s">
        <v>2047</v>
      </c>
      <c r="G127" s="28"/>
      <c r="H127" s="25" t="s">
        <v>2048</v>
      </c>
      <c r="I127" s="25" t="s">
        <v>2053</v>
      </c>
      <c r="J127" s="18">
        <v>0</v>
      </c>
      <c r="K127" s="48">
        <v>0.393125</v>
      </c>
      <c r="L127" s="18">
        <v>157.25</v>
      </c>
    </row>
    <row r="128" spans="1:12">
      <c r="A128" s="45" t="s">
        <v>2540</v>
      </c>
      <c r="B128" s="25" t="s">
        <v>2541</v>
      </c>
      <c r="C128" s="25" t="s">
        <v>156</v>
      </c>
      <c r="D128" s="25" t="s">
        <v>2045</v>
      </c>
      <c r="E128" s="25" t="s">
        <v>2046</v>
      </c>
      <c r="F128" s="28" t="s">
        <v>2047</v>
      </c>
      <c r="G128" s="28"/>
      <c r="H128" s="25" t="s">
        <v>2048</v>
      </c>
      <c r="I128" s="25" t="s">
        <v>2033</v>
      </c>
      <c r="J128" s="18">
        <v>0</v>
      </c>
      <c r="K128" s="48">
        <v>4.6441891320000002</v>
      </c>
      <c r="L128" s="18">
        <v>162.55000000000001</v>
      </c>
    </row>
    <row r="129" spans="1:12">
      <c r="A129" s="45" t="s">
        <v>3632</v>
      </c>
      <c r="B129" s="25" t="s">
        <v>3633</v>
      </c>
      <c r="C129" s="25" t="s">
        <v>156</v>
      </c>
      <c r="D129" s="25" t="s">
        <v>2045</v>
      </c>
      <c r="E129" s="25" t="s">
        <v>174</v>
      </c>
      <c r="F129" s="28" t="s">
        <v>2047</v>
      </c>
      <c r="G129" s="28"/>
      <c r="H129" s="25" t="s">
        <v>2048</v>
      </c>
      <c r="I129" s="25" t="s">
        <v>2053</v>
      </c>
      <c r="J129" s="18">
        <v>0</v>
      </c>
      <c r="K129" s="48">
        <v>1.38</v>
      </c>
      <c r="L129" s="18">
        <v>170.63</v>
      </c>
    </row>
    <row r="130" spans="1:12">
      <c r="A130" s="45" t="s">
        <v>2240</v>
      </c>
      <c r="B130" s="25" t="s">
        <v>2241</v>
      </c>
      <c r="C130" s="25" t="s">
        <v>156</v>
      </c>
      <c r="D130" s="25" t="s">
        <v>2045</v>
      </c>
      <c r="E130" s="25" t="s">
        <v>2046</v>
      </c>
      <c r="F130" s="28" t="s">
        <v>2047</v>
      </c>
      <c r="G130" s="28"/>
      <c r="H130" s="25" t="s">
        <v>2048</v>
      </c>
      <c r="I130" s="25" t="s">
        <v>2053</v>
      </c>
      <c r="J130" s="18">
        <v>0</v>
      </c>
      <c r="K130" s="48">
        <v>1.410173656</v>
      </c>
      <c r="L130" s="18">
        <v>191.3</v>
      </c>
    </row>
    <row r="131" spans="1:12">
      <c r="A131" s="45" t="s">
        <v>3634</v>
      </c>
      <c r="B131" s="25" t="s">
        <v>3635</v>
      </c>
      <c r="C131" s="25" t="s">
        <v>156</v>
      </c>
      <c r="D131" s="25" t="s">
        <v>2045</v>
      </c>
      <c r="E131" s="25" t="s">
        <v>2046</v>
      </c>
      <c r="F131" s="28" t="s">
        <v>2047</v>
      </c>
      <c r="G131" s="28"/>
      <c r="H131" s="25" t="s">
        <v>2048</v>
      </c>
      <c r="I131" s="25" t="s">
        <v>2053</v>
      </c>
      <c r="J131" s="18">
        <v>0</v>
      </c>
      <c r="K131" s="48">
        <v>3.925331098</v>
      </c>
      <c r="L131" s="18">
        <v>247.29</v>
      </c>
    </row>
    <row r="132" spans="1:12">
      <c r="A132" s="45" t="s">
        <v>3636</v>
      </c>
      <c r="B132" s="25" t="s">
        <v>3637</v>
      </c>
      <c r="C132" s="25" t="s">
        <v>156</v>
      </c>
      <c r="D132" s="25" t="s">
        <v>2045</v>
      </c>
      <c r="E132" s="25" t="s">
        <v>174</v>
      </c>
      <c r="F132" s="28" t="s">
        <v>2047</v>
      </c>
      <c r="G132" s="28"/>
      <c r="H132" s="25" t="s">
        <v>2048</v>
      </c>
      <c r="I132" s="25" t="s">
        <v>2053</v>
      </c>
      <c r="J132" s="18">
        <v>0</v>
      </c>
      <c r="K132" s="48">
        <v>10.533514156000001</v>
      </c>
      <c r="L132" s="18">
        <v>256</v>
      </c>
    </row>
    <row r="133" spans="1:12">
      <c r="A133" s="45" t="s">
        <v>3638</v>
      </c>
      <c r="B133" s="25" t="s">
        <v>3639</v>
      </c>
      <c r="C133" s="25" t="s">
        <v>156</v>
      </c>
      <c r="D133" s="25" t="s">
        <v>2045</v>
      </c>
      <c r="E133" s="25" t="s">
        <v>2046</v>
      </c>
      <c r="F133" s="28" t="s">
        <v>2047</v>
      </c>
      <c r="G133" s="28"/>
      <c r="H133" s="25" t="s">
        <v>2048</v>
      </c>
      <c r="I133" s="25" t="s">
        <v>2053</v>
      </c>
      <c r="J133" s="18">
        <v>0</v>
      </c>
      <c r="K133" s="48">
        <v>21.633303316999999</v>
      </c>
      <c r="L133" s="18">
        <v>259.60000000000002</v>
      </c>
    </row>
    <row r="134" spans="1:12">
      <c r="A134" s="45" t="s">
        <v>3640</v>
      </c>
      <c r="B134" s="25" t="s">
        <v>3641</v>
      </c>
      <c r="C134" s="25" t="s">
        <v>156</v>
      </c>
      <c r="D134" s="25" t="s">
        <v>2045</v>
      </c>
      <c r="E134" s="25" t="s">
        <v>2046</v>
      </c>
      <c r="F134" s="28" t="s">
        <v>2047</v>
      </c>
      <c r="G134" s="28"/>
      <c r="H134" s="25" t="s">
        <v>2048</v>
      </c>
      <c r="I134" s="25" t="s">
        <v>2053</v>
      </c>
      <c r="J134" s="18">
        <v>0</v>
      </c>
      <c r="K134" s="48">
        <v>3.59</v>
      </c>
      <c r="L134" s="18">
        <v>270.64999999999998</v>
      </c>
    </row>
    <row r="135" spans="1:12">
      <c r="A135" s="45" t="s">
        <v>3642</v>
      </c>
      <c r="B135" s="25" t="s">
        <v>3643</v>
      </c>
      <c r="C135" s="25" t="s">
        <v>156</v>
      </c>
      <c r="D135" s="25" t="s">
        <v>2045</v>
      </c>
      <c r="E135" s="25" t="s">
        <v>2046</v>
      </c>
      <c r="F135" s="28" t="s">
        <v>2047</v>
      </c>
      <c r="G135" s="28"/>
      <c r="H135" s="25" t="s">
        <v>2048</v>
      </c>
      <c r="I135" s="25" t="s">
        <v>2042</v>
      </c>
      <c r="J135" s="18"/>
      <c r="K135" s="48">
        <v>115</v>
      </c>
      <c r="L135" s="18">
        <v>272.17</v>
      </c>
    </row>
    <row r="136" spans="1:12">
      <c r="A136" s="45" t="s">
        <v>2554</v>
      </c>
      <c r="B136" s="25" t="s">
        <v>2555</v>
      </c>
      <c r="C136" s="25" t="s">
        <v>156</v>
      </c>
      <c r="D136" s="25" t="s">
        <v>2045</v>
      </c>
      <c r="E136" s="25" t="s">
        <v>2046</v>
      </c>
      <c r="F136" s="28" t="s">
        <v>2047</v>
      </c>
      <c r="G136" s="28"/>
      <c r="H136" s="25" t="s">
        <v>2048</v>
      </c>
      <c r="I136" s="25" t="s">
        <v>2053</v>
      </c>
      <c r="J136" s="18">
        <v>0</v>
      </c>
      <c r="K136" s="48">
        <v>6.8569500000000003</v>
      </c>
      <c r="L136" s="18">
        <v>281.13</v>
      </c>
    </row>
    <row r="137" spans="1:12">
      <c r="A137" s="45" t="s">
        <v>3644</v>
      </c>
      <c r="B137" s="25" t="s">
        <v>3645</v>
      </c>
      <c r="C137" s="25" t="s">
        <v>156</v>
      </c>
      <c r="D137" s="25" t="s">
        <v>2045</v>
      </c>
      <c r="E137" s="25" t="s">
        <v>2046</v>
      </c>
      <c r="F137" s="28" t="s">
        <v>2047</v>
      </c>
      <c r="G137" s="28"/>
      <c r="H137" s="25" t="s">
        <v>2048</v>
      </c>
      <c r="I137" s="25" t="s">
        <v>2053</v>
      </c>
      <c r="J137" s="18">
        <v>0</v>
      </c>
      <c r="K137" s="48">
        <v>47.902438746999998</v>
      </c>
      <c r="L137" s="18">
        <v>287.41000000000003</v>
      </c>
    </row>
    <row r="138" spans="1:12">
      <c r="A138" s="45" t="s">
        <v>2440</v>
      </c>
      <c r="B138" s="25" t="s">
        <v>2441</v>
      </c>
      <c r="C138" s="25" t="s">
        <v>156</v>
      </c>
      <c r="D138" s="25" t="s">
        <v>2045</v>
      </c>
      <c r="E138" s="25" t="s">
        <v>2046</v>
      </c>
      <c r="F138" s="28" t="s">
        <v>2047</v>
      </c>
      <c r="G138" s="28"/>
      <c r="H138" s="25" t="s">
        <v>2048</v>
      </c>
      <c r="I138" s="25" t="s">
        <v>2053</v>
      </c>
      <c r="J138" s="18">
        <v>0</v>
      </c>
      <c r="K138" s="48">
        <v>16.314774561</v>
      </c>
      <c r="L138" s="18">
        <v>299.10000000000002</v>
      </c>
    </row>
    <row r="139" spans="1:12">
      <c r="A139" s="45" t="s">
        <v>3646</v>
      </c>
      <c r="B139" s="25" t="s">
        <v>3647</v>
      </c>
      <c r="C139" s="25" t="s">
        <v>156</v>
      </c>
      <c r="D139" s="25" t="s">
        <v>2045</v>
      </c>
      <c r="E139" s="25" t="s">
        <v>2046</v>
      </c>
      <c r="F139" s="28" t="s">
        <v>2047</v>
      </c>
      <c r="G139" s="28"/>
      <c r="H139" s="25" t="s">
        <v>2048</v>
      </c>
      <c r="I139" s="25" t="s">
        <v>2053</v>
      </c>
      <c r="J139" s="18">
        <v>0</v>
      </c>
      <c r="K139" s="48">
        <v>1.059946931</v>
      </c>
      <c r="L139" s="18">
        <v>328.2</v>
      </c>
    </row>
    <row r="140" spans="1:12">
      <c r="A140" s="45" t="s">
        <v>3648</v>
      </c>
      <c r="B140" s="25" t="s">
        <v>3649</v>
      </c>
      <c r="C140" s="25" t="s">
        <v>156</v>
      </c>
      <c r="D140" s="25" t="s">
        <v>2045</v>
      </c>
      <c r="E140" s="25" t="s">
        <v>2046</v>
      </c>
      <c r="F140" s="28" t="s">
        <v>2047</v>
      </c>
      <c r="G140" s="28"/>
      <c r="H140" s="25" t="s">
        <v>2048</v>
      </c>
      <c r="I140" s="25" t="s">
        <v>2053</v>
      </c>
      <c r="J140" s="18">
        <v>0</v>
      </c>
      <c r="K140" s="48">
        <v>2.2597082240000002</v>
      </c>
      <c r="L140" s="18">
        <v>328.23</v>
      </c>
    </row>
    <row r="141" spans="1:12">
      <c r="A141" s="45" t="s">
        <v>2460</v>
      </c>
      <c r="B141" s="25" t="s">
        <v>2461</v>
      </c>
      <c r="C141" s="25" t="s">
        <v>156</v>
      </c>
      <c r="D141" s="25" t="s">
        <v>2045</v>
      </c>
      <c r="E141" s="25" t="s">
        <v>2046</v>
      </c>
      <c r="F141" s="28" t="s">
        <v>2047</v>
      </c>
      <c r="G141" s="28"/>
      <c r="H141" s="25" t="s">
        <v>2048</v>
      </c>
      <c r="I141" s="25" t="s">
        <v>2053</v>
      </c>
      <c r="J141" s="18">
        <v>0</v>
      </c>
      <c r="K141" s="48">
        <v>0.35649281700000002</v>
      </c>
      <c r="L141" s="18">
        <v>434.92</v>
      </c>
    </row>
    <row r="142" spans="1:12">
      <c r="A142" s="45" t="s">
        <v>2446</v>
      </c>
      <c r="B142" s="25" t="s">
        <v>2447</v>
      </c>
      <c r="C142" s="25" t="s">
        <v>156</v>
      </c>
      <c r="D142" s="25" t="s">
        <v>2045</v>
      </c>
      <c r="E142" s="25" t="s">
        <v>2046</v>
      </c>
      <c r="F142" s="28" t="s">
        <v>2047</v>
      </c>
      <c r="G142" s="28"/>
      <c r="H142" s="25" t="s">
        <v>2048</v>
      </c>
      <c r="I142" s="25" t="s">
        <v>2053</v>
      </c>
      <c r="J142" s="18">
        <v>0</v>
      </c>
      <c r="K142" s="48">
        <v>32.447215374000002</v>
      </c>
      <c r="L142" s="18">
        <v>438.16</v>
      </c>
    </row>
    <row r="143" spans="1:12">
      <c r="A143" s="45" t="s">
        <v>3650</v>
      </c>
      <c r="B143" s="25" t="s">
        <v>3651</v>
      </c>
      <c r="C143" s="25" t="s">
        <v>156</v>
      </c>
      <c r="D143" s="25" t="s">
        <v>2045</v>
      </c>
      <c r="E143" s="25" t="s">
        <v>3419</v>
      </c>
      <c r="F143" s="28" t="s">
        <v>2047</v>
      </c>
      <c r="G143" s="28"/>
      <c r="H143" s="25" t="s">
        <v>2048</v>
      </c>
      <c r="I143" s="25" t="s">
        <v>2053</v>
      </c>
      <c r="J143" s="18">
        <v>0</v>
      </c>
      <c r="K143" s="48">
        <v>2.367</v>
      </c>
      <c r="L143" s="18">
        <v>449.78</v>
      </c>
    </row>
    <row r="144" spans="1:12">
      <c r="A144" s="45" t="s">
        <v>3652</v>
      </c>
      <c r="B144" s="25" t="s">
        <v>3653</v>
      </c>
      <c r="C144" s="25" t="s">
        <v>156</v>
      </c>
      <c r="D144" s="25" t="s">
        <v>2045</v>
      </c>
      <c r="E144" s="25" t="s">
        <v>2046</v>
      </c>
      <c r="F144" s="28" t="s">
        <v>2047</v>
      </c>
      <c r="G144" s="28"/>
      <c r="H144" s="25" t="s">
        <v>2048</v>
      </c>
      <c r="I144" s="25" t="s">
        <v>2053</v>
      </c>
      <c r="J144" s="18">
        <v>0</v>
      </c>
      <c r="K144" s="48">
        <v>28.361466634999999</v>
      </c>
      <c r="L144" s="18">
        <v>567.24</v>
      </c>
    </row>
    <row r="145" spans="1:12">
      <c r="A145" s="45" t="s">
        <v>2562</v>
      </c>
      <c r="B145" s="25" t="s">
        <v>2563</v>
      </c>
      <c r="C145" s="25" t="s">
        <v>156</v>
      </c>
      <c r="D145" s="25" t="s">
        <v>2045</v>
      </c>
      <c r="E145" s="25" t="s">
        <v>2046</v>
      </c>
      <c r="F145" s="28" t="s">
        <v>2047</v>
      </c>
      <c r="G145" s="28"/>
      <c r="H145" s="25" t="s">
        <v>2048</v>
      </c>
      <c r="I145" s="25" t="s">
        <v>2053</v>
      </c>
      <c r="J145" s="18">
        <v>0</v>
      </c>
      <c r="K145" s="48">
        <v>12.696</v>
      </c>
      <c r="L145" s="18">
        <v>634.79999999999995</v>
      </c>
    </row>
    <row r="146" spans="1:12">
      <c r="A146" s="45" t="s">
        <v>2242</v>
      </c>
      <c r="B146" s="25" t="s">
        <v>2243</v>
      </c>
      <c r="C146" s="25" t="s">
        <v>156</v>
      </c>
      <c r="D146" s="25" t="s">
        <v>2045</v>
      </c>
      <c r="E146" s="25" t="s">
        <v>2046</v>
      </c>
      <c r="F146" s="28" t="s">
        <v>2047</v>
      </c>
      <c r="G146" s="28"/>
      <c r="H146" s="25" t="s">
        <v>2048</v>
      </c>
      <c r="I146" s="25" t="s">
        <v>2053</v>
      </c>
      <c r="J146" s="18">
        <v>0</v>
      </c>
      <c r="K146" s="48">
        <v>9.3345237799999996</v>
      </c>
      <c r="L146" s="18">
        <v>987.39</v>
      </c>
    </row>
    <row r="147" spans="1:12">
      <c r="A147" s="45" t="s">
        <v>3654</v>
      </c>
      <c r="B147" s="25" t="s">
        <v>3655</v>
      </c>
      <c r="C147" s="25" t="s">
        <v>156</v>
      </c>
      <c r="D147" s="25" t="s">
        <v>2045</v>
      </c>
      <c r="E147" s="25" t="s">
        <v>2046</v>
      </c>
      <c r="F147" s="28" t="s">
        <v>2047</v>
      </c>
      <c r="G147" s="28"/>
      <c r="H147" s="25" t="s">
        <v>2048</v>
      </c>
      <c r="I147" s="25" t="s">
        <v>2053</v>
      </c>
      <c r="J147" s="18">
        <v>0</v>
      </c>
      <c r="K147" s="48">
        <v>23.756274999999999</v>
      </c>
      <c r="L147" s="18">
        <v>997.76</v>
      </c>
    </row>
    <row r="148" spans="1:12">
      <c r="A148" s="45" t="s">
        <v>3656</v>
      </c>
      <c r="B148" s="25" t="s">
        <v>3657</v>
      </c>
      <c r="C148" s="25" t="s">
        <v>156</v>
      </c>
      <c r="D148" s="25" t="s">
        <v>2045</v>
      </c>
      <c r="E148" s="25" t="s">
        <v>2046</v>
      </c>
      <c r="F148" s="28" t="s">
        <v>2047</v>
      </c>
      <c r="G148" s="28"/>
      <c r="H148" s="25" t="s">
        <v>2048</v>
      </c>
      <c r="I148" s="25" t="s">
        <v>2053</v>
      </c>
      <c r="J148" s="18">
        <v>0</v>
      </c>
      <c r="K148" s="48">
        <v>40.709433507</v>
      </c>
      <c r="L148" s="18">
        <v>459.69</v>
      </c>
    </row>
    <row r="149" spans="1:12">
      <c r="A149" s="45" t="s">
        <v>3658</v>
      </c>
      <c r="B149" s="25" t="s">
        <v>3659</v>
      </c>
      <c r="C149" s="25" t="s">
        <v>156</v>
      </c>
      <c r="D149" s="25" t="s">
        <v>2045</v>
      </c>
      <c r="E149" s="25" t="s">
        <v>2046</v>
      </c>
      <c r="F149" s="28" t="s">
        <v>2047</v>
      </c>
      <c r="G149" s="28"/>
      <c r="H149" s="25" t="s">
        <v>2048</v>
      </c>
      <c r="I149" s="25" t="s">
        <v>2053</v>
      </c>
      <c r="J149" s="18">
        <v>0</v>
      </c>
      <c r="K149" s="48">
        <v>18.321259999999999</v>
      </c>
      <c r="L149" s="18">
        <v>1747.85</v>
      </c>
    </row>
    <row r="150" spans="1:12">
      <c r="A150" s="45" t="s">
        <v>3660</v>
      </c>
      <c r="B150" s="25" t="s">
        <v>3661</v>
      </c>
      <c r="C150" s="25" t="s">
        <v>156</v>
      </c>
      <c r="D150" s="25" t="s">
        <v>2045</v>
      </c>
      <c r="E150" s="25" t="s">
        <v>2046</v>
      </c>
      <c r="F150" s="28" t="s">
        <v>2047</v>
      </c>
      <c r="G150" s="28"/>
      <c r="H150" s="25" t="s">
        <v>2048</v>
      </c>
      <c r="I150" s="25" t="s">
        <v>2053</v>
      </c>
      <c r="J150" s="18">
        <v>0</v>
      </c>
      <c r="K150" s="48">
        <v>83.167000000000002</v>
      </c>
      <c r="L150" s="18">
        <v>1796.42</v>
      </c>
    </row>
    <row r="151" spans="1:12">
      <c r="L151" s="53">
        <f>SUM(L2:L150)</f>
        <v>9251.41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15"/>
  <sheetViews>
    <sheetView zoomScale="65" zoomScaleNormal="65" workbookViewId="0"/>
  </sheetViews>
  <sheetFormatPr defaultColWidth="8.81640625" defaultRowHeight="14.5"/>
  <cols>
    <col min="1" max="1" width="15" style="19" customWidth="1"/>
    <col min="2" max="2" width="6" style="19" customWidth="1"/>
    <col min="3" max="3" width="10.453125" style="19" customWidth="1"/>
    <col min="4" max="4" width="32" style="19" customWidth="1"/>
    <col min="5" max="5" width="20.453125" style="19" customWidth="1"/>
    <col min="6" max="6" width="8.81640625" style="19" customWidth="1"/>
    <col min="7" max="7" width="26.90625" style="19" customWidth="1"/>
    <col min="8" max="8" width="11.453125" style="19" customWidth="1"/>
    <col min="9" max="9" width="50.90625" style="19" customWidth="1"/>
    <col min="10" max="11" width="20.1796875" style="19" customWidth="1"/>
    <col min="12" max="16384" width="8.81640625" style="19"/>
  </cols>
  <sheetData>
    <row r="1" spans="1:12" ht="24" customHeight="1">
      <c r="A1" s="20" t="s">
        <v>3662</v>
      </c>
      <c r="B1" s="20"/>
      <c r="C1" s="20"/>
      <c r="D1" s="20"/>
      <c r="E1" s="20"/>
      <c r="F1" s="20"/>
      <c r="G1" s="20"/>
      <c r="H1" s="20"/>
      <c r="I1" s="20"/>
      <c r="J1" s="20"/>
    </row>
    <row r="2" spans="1:12" ht="15" customHeight="1">
      <c r="A2" s="21" t="s">
        <v>2002</v>
      </c>
      <c r="B2" s="21"/>
      <c r="C2" s="21"/>
      <c r="D2" s="21"/>
      <c r="E2" s="21"/>
      <c r="F2" s="21"/>
      <c r="G2" s="21"/>
      <c r="H2" s="21"/>
      <c r="I2" s="21"/>
      <c r="J2" s="21"/>
    </row>
    <row r="3" spans="1:12" ht="18" customHeight="1">
      <c r="A3" s="22"/>
      <c r="B3" s="22"/>
      <c r="C3" s="22"/>
      <c r="D3" s="22"/>
      <c r="E3" s="22"/>
      <c r="F3" s="22"/>
      <c r="G3" s="22"/>
      <c r="H3" s="22"/>
      <c r="I3" s="22"/>
      <c r="J3" s="22"/>
    </row>
    <row r="4" spans="1:12" ht="12.75" customHeight="1">
      <c r="A4" s="23" t="s">
        <v>3663</v>
      </c>
      <c r="B4" s="23" t="s">
        <v>1</v>
      </c>
      <c r="C4" s="23" t="s">
        <v>3664</v>
      </c>
      <c r="D4" s="23" t="s">
        <v>3665</v>
      </c>
      <c r="E4" s="23" t="s">
        <v>3666</v>
      </c>
      <c r="F4" s="23" t="s">
        <v>3667</v>
      </c>
      <c r="G4" s="23" t="s">
        <v>3668</v>
      </c>
      <c r="H4" s="23" t="s">
        <v>3669</v>
      </c>
      <c r="I4" s="23" t="s">
        <v>3670</v>
      </c>
      <c r="J4" s="27" t="s">
        <v>3671</v>
      </c>
      <c r="K4" s="27" t="s">
        <v>1</v>
      </c>
      <c r="L4" s="27" t="s">
        <v>1981</v>
      </c>
    </row>
    <row r="5" spans="1:12" ht="15.75" customHeight="1">
      <c r="A5" s="24" t="s">
        <v>3672</v>
      </c>
      <c r="B5" s="25" t="s">
        <v>3673</v>
      </c>
      <c r="C5" s="26" t="s">
        <v>3674</v>
      </c>
      <c r="D5" s="25" t="s">
        <v>3675</v>
      </c>
      <c r="E5" s="18">
        <v>1191.54</v>
      </c>
      <c r="F5" s="24" t="s">
        <v>3676</v>
      </c>
      <c r="G5" s="25" t="s">
        <v>3677</v>
      </c>
      <c r="H5" s="25" t="s">
        <v>3678</v>
      </c>
      <c r="I5" s="25"/>
      <c r="J5" s="28" t="s">
        <v>3679</v>
      </c>
      <c r="K5" s="28" t="s">
        <v>3680</v>
      </c>
      <c r="L5" s="29"/>
    </row>
    <row r="6" spans="1:12" ht="15.75" customHeight="1">
      <c r="A6" s="24" t="s">
        <v>3681</v>
      </c>
      <c r="B6" s="25" t="s">
        <v>3673</v>
      </c>
      <c r="C6" s="26" t="s">
        <v>3682</v>
      </c>
      <c r="D6" s="25" t="s">
        <v>3683</v>
      </c>
      <c r="E6" s="18">
        <v>1781.53</v>
      </c>
      <c r="F6" s="24" t="s">
        <v>3676</v>
      </c>
      <c r="G6" s="25" t="s">
        <v>3677</v>
      </c>
      <c r="H6" s="25" t="s">
        <v>3678</v>
      </c>
      <c r="I6" s="25" t="s">
        <v>3684</v>
      </c>
      <c r="J6" s="28" t="s">
        <v>3685</v>
      </c>
      <c r="K6" s="30" t="s">
        <v>1970</v>
      </c>
      <c r="L6" s="31" t="s">
        <v>156</v>
      </c>
    </row>
    <row r="7" spans="1:12" ht="15.75" customHeight="1">
      <c r="A7" s="24" t="s">
        <v>3681</v>
      </c>
      <c r="B7" s="25" t="s">
        <v>3673</v>
      </c>
      <c r="C7" s="26" t="s">
        <v>3686</v>
      </c>
      <c r="D7" s="25" t="s">
        <v>3687</v>
      </c>
      <c r="E7" s="18">
        <v>2705.69</v>
      </c>
      <c r="F7" s="24" t="s">
        <v>3676</v>
      </c>
      <c r="G7" s="25" t="s">
        <v>3688</v>
      </c>
      <c r="H7" s="25" t="s">
        <v>3678</v>
      </c>
      <c r="I7" s="25" t="s">
        <v>3689</v>
      </c>
      <c r="J7" s="28" t="s">
        <v>3690</v>
      </c>
      <c r="K7" s="30" t="s">
        <v>1970</v>
      </c>
      <c r="L7" s="30" t="s">
        <v>1996</v>
      </c>
    </row>
    <row r="8" spans="1:12" ht="15.75" customHeight="1">
      <c r="A8" s="24" t="s">
        <v>3681</v>
      </c>
      <c r="B8" s="25" t="s">
        <v>3673</v>
      </c>
      <c r="C8" s="26" t="s">
        <v>3691</v>
      </c>
      <c r="D8" s="25" t="s">
        <v>2943</v>
      </c>
      <c r="E8" s="18">
        <v>2406.39</v>
      </c>
      <c r="F8" s="24" t="s">
        <v>3676</v>
      </c>
      <c r="G8" s="25" t="s">
        <v>3677</v>
      </c>
      <c r="H8" s="25" t="s">
        <v>3678</v>
      </c>
      <c r="I8" s="25" t="s">
        <v>3692</v>
      </c>
      <c r="J8" s="28" t="s">
        <v>3693</v>
      </c>
      <c r="K8" s="30" t="s">
        <v>1970</v>
      </c>
      <c r="L8" s="29" t="s">
        <v>17</v>
      </c>
    </row>
    <row r="9" spans="1:12" ht="15.75" customHeight="1">
      <c r="A9" s="24" t="s">
        <v>3694</v>
      </c>
      <c r="B9" s="25" t="s">
        <v>3673</v>
      </c>
      <c r="C9" s="26" t="s">
        <v>3695</v>
      </c>
      <c r="D9" s="25" t="s">
        <v>3696</v>
      </c>
      <c r="E9" s="18">
        <v>585.13</v>
      </c>
      <c r="F9" s="24" t="s">
        <v>3676</v>
      </c>
      <c r="G9" s="25" t="s">
        <v>3677</v>
      </c>
      <c r="H9" s="25" t="s">
        <v>3678</v>
      </c>
      <c r="I9" s="25" t="s">
        <v>3697</v>
      </c>
      <c r="J9" s="28" t="s">
        <v>3698</v>
      </c>
      <c r="K9" s="28" t="s">
        <v>3698</v>
      </c>
      <c r="L9" s="29"/>
    </row>
    <row r="10" spans="1:12" ht="15.75" customHeight="1">
      <c r="A10" s="24" t="s">
        <v>3699</v>
      </c>
      <c r="B10" s="25" t="s">
        <v>3700</v>
      </c>
      <c r="C10" s="26" t="s">
        <v>3701</v>
      </c>
      <c r="D10" s="25" t="s">
        <v>3702</v>
      </c>
      <c r="E10" s="18">
        <v>12.25</v>
      </c>
      <c r="F10" s="24" t="s">
        <v>3676</v>
      </c>
      <c r="G10" s="25" t="s">
        <v>3677</v>
      </c>
      <c r="H10" s="25" t="s">
        <v>3678</v>
      </c>
      <c r="I10" s="25" t="s">
        <v>3703</v>
      </c>
      <c r="J10" s="28" t="s">
        <v>3704</v>
      </c>
      <c r="K10" s="32" t="s">
        <v>1968</v>
      </c>
      <c r="L10" s="29" t="s">
        <v>17</v>
      </c>
    </row>
    <row r="11" spans="1:12" ht="15.75" customHeight="1">
      <c r="A11" s="24" t="s">
        <v>3705</v>
      </c>
      <c r="B11" s="25" t="s">
        <v>3700</v>
      </c>
      <c r="C11" s="26" t="s">
        <v>3706</v>
      </c>
      <c r="D11" s="25" t="s">
        <v>3707</v>
      </c>
      <c r="E11" s="18">
        <v>49.38</v>
      </c>
      <c r="F11" s="24" t="s">
        <v>3676</v>
      </c>
      <c r="G11" s="25" t="s">
        <v>3677</v>
      </c>
      <c r="H11" s="25" t="s">
        <v>3678</v>
      </c>
      <c r="I11" s="25" t="s">
        <v>3708</v>
      </c>
      <c r="J11" s="28" t="s">
        <v>3704</v>
      </c>
      <c r="K11" s="32" t="s">
        <v>1968</v>
      </c>
      <c r="L11" s="29" t="s">
        <v>17</v>
      </c>
    </row>
    <row r="12" spans="1:12" ht="15.75" customHeight="1">
      <c r="A12" s="24" t="s">
        <v>3709</v>
      </c>
      <c r="B12" s="25" t="s">
        <v>3700</v>
      </c>
      <c r="C12" s="26" t="s">
        <v>3710</v>
      </c>
      <c r="D12" s="25" t="s">
        <v>1108</v>
      </c>
      <c r="E12" s="18">
        <v>4.2699999999999996</v>
      </c>
      <c r="F12" s="24" t="s">
        <v>3676</v>
      </c>
      <c r="G12" s="25" t="s">
        <v>3677</v>
      </c>
      <c r="H12" s="25" t="s">
        <v>3678</v>
      </c>
      <c r="I12" s="25" t="s">
        <v>3711</v>
      </c>
      <c r="J12" s="28" t="s">
        <v>3704</v>
      </c>
      <c r="K12" s="32" t="s">
        <v>1968</v>
      </c>
      <c r="L12" s="29" t="s">
        <v>17</v>
      </c>
    </row>
    <row r="13" spans="1:12" ht="15.75" customHeight="1">
      <c r="A13" s="24" t="s">
        <v>3712</v>
      </c>
      <c r="B13" s="25" t="s">
        <v>3700</v>
      </c>
      <c r="C13" s="26" t="s">
        <v>3713</v>
      </c>
      <c r="D13" s="25" t="s">
        <v>3714</v>
      </c>
      <c r="E13" s="18">
        <v>94.1</v>
      </c>
      <c r="F13" s="24" t="s">
        <v>3676</v>
      </c>
      <c r="G13" s="25" t="s">
        <v>3677</v>
      </c>
      <c r="H13" s="25" t="s">
        <v>3678</v>
      </c>
      <c r="I13" s="25" t="s">
        <v>3715</v>
      </c>
      <c r="J13" s="28" t="s">
        <v>3704</v>
      </c>
      <c r="K13" s="32" t="s">
        <v>1968</v>
      </c>
      <c r="L13" s="29" t="s">
        <v>17</v>
      </c>
    </row>
    <row r="14" spans="1:12" ht="15.75" customHeight="1">
      <c r="A14" s="24" t="s">
        <v>3712</v>
      </c>
      <c r="B14" s="25" t="s">
        <v>3700</v>
      </c>
      <c r="C14" s="26" t="s">
        <v>322</v>
      </c>
      <c r="D14" s="25" t="s">
        <v>3716</v>
      </c>
      <c r="E14" s="18">
        <v>14.25</v>
      </c>
      <c r="F14" s="24" t="s">
        <v>3676</v>
      </c>
      <c r="G14" s="25" t="s">
        <v>3688</v>
      </c>
      <c r="H14" s="25" t="s">
        <v>3678</v>
      </c>
      <c r="I14" s="25" t="s">
        <v>3715</v>
      </c>
      <c r="J14" s="28" t="s">
        <v>3704</v>
      </c>
      <c r="K14" s="32" t="s">
        <v>1968</v>
      </c>
      <c r="L14" s="33" t="s">
        <v>1996</v>
      </c>
    </row>
    <row r="15" spans="1:12" ht="15.75" customHeight="1">
      <c r="A15" s="24" t="s">
        <v>3717</v>
      </c>
      <c r="B15" s="25" t="s">
        <v>3673</v>
      </c>
      <c r="C15" s="26" t="s">
        <v>3718</v>
      </c>
      <c r="D15" s="25" t="s">
        <v>3719</v>
      </c>
      <c r="E15" s="18">
        <v>236.85</v>
      </c>
      <c r="F15" s="24" t="s">
        <v>3676</v>
      </c>
      <c r="G15" s="25" t="s">
        <v>3677</v>
      </c>
      <c r="H15" s="25" t="s">
        <v>3678</v>
      </c>
      <c r="I15" s="25"/>
      <c r="J15" s="28" t="s">
        <v>3704</v>
      </c>
      <c r="K15" s="32" t="s">
        <v>1968</v>
      </c>
      <c r="L15" s="29" t="s">
        <v>17</v>
      </c>
    </row>
    <row r="16" spans="1:12" ht="15.75" customHeight="1">
      <c r="A16" s="24" t="s">
        <v>3717</v>
      </c>
      <c r="B16" s="25" t="s">
        <v>3700</v>
      </c>
      <c r="C16" s="26" t="s">
        <v>337</v>
      </c>
      <c r="D16" s="25" t="s">
        <v>3720</v>
      </c>
      <c r="E16" s="18">
        <v>96.06</v>
      </c>
      <c r="F16" s="24" t="s">
        <v>3676</v>
      </c>
      <c r="G16" s="25" t="s">
        <v>3677</v>
      </c>
      <c r="H16" s="25" t="s">
        <v>3678</v>
      </c>
      <c r="I16" s="25" t="s">
        <v>3721</v>
      </c>
      <c r="J16" s="28" t="s">
        <v>3704</v>
      </c>
      <c r="K16" s="32" t="s">
        <v>1968</v>
      </c>
      <c r="L16" s="29" t="s">
        <v>17</v>
      </c>
    </row>
    <row r="17" spans="1:12" ht="15.75" customHeight="1">
      <c r="A17" s="24" t="s">
        <v>3717</v>
      </c>
      <c r="B17" s="25" t="s">
        <v>3700</v>
      </c>
      <c r="C17" s="26" t="s">
        <v>349</v>
      </c>
      <c r="D17" s="25" t="s">
        <v>3722</v>
      </c>
      <c r="E17" s="18">
        <v>9.1199999999999992</v>
      </c>
      <c r="F17" s="24" t="s">
        <v>3676</v>
      </c>
      <c r="G17" s="25" t="s">
        <v>3688</v>
      </c>
      <c r="H17" s="25" t="s">
        <v>3678</v>
      </c>
      <c r="I17" s="25" t="s">
        <v>3721</v>
      </c>
      <c r="J17" s="28" t="s">
        <v>3704</v>
      </c>
      <c r="K17" s="30" t="s">
        <v>1968</v>
      </c>
      <c r="L17" s="33" t="s">
        <v>1996</v>
      </c>
    </row>
    <row r="18" spans="1:12" ht="15.75" customHeight="1">
      <c r="A18" s="24" t="s">
        <v>3694</v>
      </c>
      <c r="B18" s="25" t="s">
        <v>3700</v>
      </c>
      <c r="C18" s="26" t="s">
        <v>3723</v>
      </c>
      <c r="D18" s="25" t="s">
        <v>3724</v>
      </c>
      <c r="E18" s="18">
        <v>4.3499999999999996</v>
      </c>
      <c r="F18" s="24" t="s">
        <v>3676</v>
      </c>
      <c r="G18" s="25" t="s">
        <v>3677</v>
      </c>
      <c r="H18" s="25" t="s">
        <v>3678</v>
      </c>
      <c r="I18" s="25" t="s">
        <v>3725</v>
      </c>
      <c r="J18" s="28" t="s">
        <v>3704</v>
      </c>
      <c r="K18" s="32" t="s">
        <v>1968</v>
      </c>
      <c r="L18" s="29" t="s">
        <v>17</v>
      </c>
    </row>
    <row r="19" spans="1:12" ht="15.75" customHeight="1">
      <c r="A19" s="24" t="s">
        <v>3672</v>
      </c>
      <c r="B19" s="25" t="s">
        <v>3673</v>
      </c>
      <c r="C19" s="26" t="s">
        <v>3726</v>
      </c>
      <c r="D19" s="25" t="s">
        <v>3727</v>
      </c>
      <c r="E19" s="18">
        <v>286.02</v>
      </c>
      <c r="F19" s="24" t="s">
        <v>3676</v>
      </c>
      <c r="G19" s="25" t="s">
        <v>3688</v>
      </c>
      <c r="H19" s="25" t="s">
        <v>3678</v>
      </c>
      <c r="I19" s="25"/>
      <c r="J19" s="28" t="s">
        <v>3704</v>
      </c>
      <c r="K19" s="32" t="s">
        <v>1968</v>
      </c>
      <c r="L19" s="33" t="s">
        <v>1996</v>
      </c>
    </row>
    <row r="20" spans="1:12" ht="15.75" customHeight="1">
      <c r="A20" s="24" t="s">
        <v>3672</v>
      </c>
      <c r="B20" s="25" t="s">
        <v>3673</v>
      </c>
      <c r="C20" s="26" t="s">
        <v>3728</v>
      </c>
      <c r="D20" s="25" t="s">
        <v>3729</v>
      </c>
      <c r="E20" s="18">
        <v>518.70000000000005</v>
      </c>
      <c r="F20" s="24" t="s">
        <v>3676</v>
      </c>
      <c r="G20" s="25" t="s">
        <v>3677</v>
      </c>
      <c r="H20" s="25" t="s">
        <v>3678</v>
      </c>
      <c r="I20" s="25" t="s">
        <v>655</v>
      </c>
      <c r="J20" s="28" t="s">
        <v>3704</v>
      </c>
      <c r="K20" s="32" t="s">
        <v>1968</v>
      </c>
      <c r="L20" s="31" t="s">
        <v>156</v>
      </c>
    </row>
    <row r="21" spans="1:12" ht="15.75" customHeight="1">
      <c r="A21" s="24" t="s">
        <v>3672</v>
      </c>
      <c r="B21" s="25" t="s">
        <v>3673</v>
      </c>
      <c r="C21" s="26" t="s">
        <v>3730</v>
      </c>
      <c r="D21" s="25" t="s">
        <v>3731</v>
      </c>
      <c r="E21" s="18">
        <v>573.38</v>
      </c>
      <c r="F21" s="24" t="s">
        <v>3676</v>
      </c>
      <c r="G21" s="25" t="s">
        <v>3677</v>
      </c>
      <c r="H21" s="25" t="s">
        <v>3678</v>
      </c>
      <c r="I21" s="25"/>
      <c r="J21" s="28" t="s">
        <v>3704</v>
      </c>
      <c r="K21" s="32" t="s">
        <v>1968</v>
      </c>
      <c r="L21" s="33" t="s">
        <v>156</v>
      </c>
    </row>
    <row r="22" spans="1:12" ht="15.75" customHeight="1">
      <c r="A22" s="24" t="s">
        <v>3672</v>
      </c>
      <c r="B22" s="25" t="s">
        <v>3673</v>
      </c>
      <c r="C22" s="26" t="s">
        <v>3732</v>
      </c>
      <c r="D22" s="25" t="s">
        <v>3733</v>
      </c>
      <c r="E22" s="18">
        <v>140.13999999999999</v>
      </c>
      <c r="F22" s="24" t="s">
        <v>3676</v>
      </c>
      <c r="G22" s="25" t="s">
        <v>3688</v>
      </c>
      <c r="H22" s="25" t="s">
        <v>3678</v>
      </c>
      <c r="I22" s="25"/>
      <c r="J22" s="28" t="s">
        <v>3704</v>
      </c>
      <c r="K22" s="32" t="s">
        <v>1968</v>
      </c>
      <c r="L22" s="33" t="s">
        <v>1996</v>
      </c>
    </row>
    <row r="23" spans="1:12" ht="15.75" customHeight="1">
      <c r="A23" s="24" t="s">
        <v>3672</v>
      </c>
      <c r="B23" s="25" t="s">
        <v>3673</v>
      </c>
      <c r="C23" s="26" t="s">
        <v>3734</v>
      </c>
      <c r="D23" s="25" t="s">
        <v>3735</v>
      </c>
      <c r="E23" s="18">
        <v>276.89</v>
      </c>
      <c r="F23" s="24" t="s">
        <v>3676</v>
      </c>
      <c r="G23" s="25" t="s">
        <v>3677</v>
      </c>
      <c r="H23" s="25" t="s">
        <v>3678</v>
      </c>
      <c r="I23" s="25"/>
      <c r="J23" s="28" t="s">
        <v>3704</v>
      </c>
      <c r="K23" s="32" t="s">
        <v>1968</v>
      </c>
      <c r="L23" s="29" t="s">
        <v>17</v>
      </c>
    </row>
    <row r="24" spans="1:12" ht="15.75" customHeight="1">
      <c r="A24" s="24" t="s">
        <v>3736</v>
      </c>
      <c r="B24" s="25" t="s">
        <v>3700</v>
      </c>
      <c r="C24" s="26" t="s">
        <v>3737</v>
      </c>
      <c r="D24" s="25" t="s">
        <v>1174</v>
      </c>
      <c r="E24" s="18">
        <v>4.5999999999999996</v>
      </c>
      <c r="F24" s="24" t="s">
        <v>3676</v>
      </c>
      <c r="G24" s="25" t="s">
        <v>3677</v>
      </c>
      <c r="H24" s="25" t="s">
        <v>3678</v>
      </c>
      <c r="I24" s="25" t="s">
        <v>3738</v>
      </c>
      <c r="J24" s="28" t="s">
        <v>3704</v>
      </c>
      <c r="K24" s="32" t="s">
        <v>1968</v>
      </c>
      <c r="L24" s="33" t="s">
        <v>156</v>
      </c>
    </row>
    <row r="25" spans="1:12" ht="15.75" customHeight="1">
      <c r="A25" s="24" t="s">
        <v>3739</v>
      </c>
      <c r="B25" s="25" t="s">
        <v>3700</v>
      </c>
      <c r="C25" s="26" t="s">
        <v>3740</v>
      </c>
      <c r="D25" s="25" t="s">
        <v>1207</v>
      </c>
      <c r="E25" s="18">
        <v>10.94</v>
      </c>
      <c r="F25" s="24" t="s">
        <v>3676</v>
      </c>
      <c r="G25" s="25" t="s">
        <v>3688</v>
      </c>
      <c r="H25" s="25" t="s">
        <v>3678</v>
      </c>
      <c r="I25" s="25" t="s">
        <v>3741</v>
      </c>
      <c r="J25" s="28" t="s">
        <v>3704</v>
      </c>
      <c r="K25" s="32" t="s">
        <v>1968</v>
      </c>
      <c r="L25" s="33" t="s">
        <v>1996</v>
      </c>
    </row>
    <row r="26" spans="1:12" ht="15.75" customHeight="1">
      <c r="A26" s="24" t="s">
        <v>3742</v>
      </c>
      <c r="B26" s="25" t="s">
        <v>3700</v>
      </c>
      <c r="C26" s="26" t="s">
        <v>3743</v>
      </c>
      <c r="D26" s="25" t="s">
        <v>1357</v>
      </c>
      <c r="E26" s="18">
        <v>1.71</v>
      </c>
      <c r="F26" s="24" t="s">
        <v>3676</v>
      </c>
      <c r="G26" s="25" t="s">
        <v>3688</v>
      </c>
      <c r="H26" s="25" t="s">
        <v>3678</v>
      </c>
      <c r="I26" s="25" t="s">
        <v>3744</v>
      </c>
      <c r="J26" s="28" t="s">
        <v>3745</v>
      </c>
      <c r="K26" s="28" t="s">
        <v>3746</v>
      </c>
      <c r="L26" s="29" t="s">
        <v>17</v>
      </c>
    </row>
    <row r="27" spans="1:12" ht="15.75" customHeight="1">
      <c r="A27" s="24" t="s">
        <v>3742</v>
      </c>
      <c r="B27" s="25" t="s">
        <v>3700</v>
      </c>
      <c r="C27" s="26" t="s">
        <v>3747</v>
      </c>
      <c r="D27" s="25" t="s">
        <v>3748</v>
      </c>
      <c r="E27" s="18">
        <v>54.54</v>
      </c>
      <c r="F27" s="24" t="s">
        <v>3676</v>
      </c>
      <c r="G27" s="25" t="s">
        <v>3677</v>
      </c>
      <c r="H27" s="25" t="s">
        <v>3678</v>
      </c>
      <c r="I27" s="25" t="s">
        <v>3744</v>
      </c>
      <c r="J27" s="28" t="s">
        <v>3704</v>
      </c>
      <c r="K27" s="32" t="s">
        <v>1968</v>
      </c>
      <c r="L27" s="33" t="s">
        <v>156</v>
      </c>
    </row>
    <row r="28" spans="1:12" ht="15.75" customHeight="1">
      <c r="A28" s="24" t="s">
        <v>3742</v>
      </c>
      <c r="B28" s="25" t="s">
        <v>3700</v>
      </c>
      <c r="C28" s="26" t="s">
        <v>3749</v>
      </c>
      <c r="D28" s="25" t="s">
        <v>3750</v>
      </c>
      <c r="E28" s="18">
        <v>17.46</v>
      </c>
      <c r="F28" s="24" t="s">
        <v>3676</v>
      </c>
      <c r="G28" s="25" t="s">
        <v>3688</v>
      </c>
      <c r="H28" s="25" t="s">
        <v>3678</v>
      </c>
      <c r="I28" s="25" t="s">
        <v>3744</v>
      </c>
      <c r="J28" s="28" t="s">
        <v>3704</v>
      </c>
      <c r="K28" s="32" t="s">
        <v>1968</v>
      </c>
      <c r="L28" s="33" t="s">
        <v>1996</v>
      </c>
    </row>
    <row r="29" spans="1:12" ht="15.75" customHeight="1">
      <c r="A29" s="24" t="s">
        <v>3751</v>
      </c>
      <c r="B29" s="25" t="s">
        <v>3700</v>
      </c>
      <c r="C29" s="26" t="s">
        <v>3752</v>
      </c>
      <c r="D29" s="25" t="s">
        <v>3753</v>
      </c>
      <c r="E29" s="18">
        <v>35.700000000000003</v>
      </c>
      <c r="F29" s="24" t="s">
        <v>3676</v>
      </c>
      <c r="G29" s="25" t="s">
        <v>3677</v>
      </c>
      <c r="H29" s="25" t="s">
        <v>3678</v>
      </c>
      <c r="I29" s="25" t="s">
        <v>3754</v>
      </c>
      <c r="J29" s="28" t="s">
        <v>3704</v>
      </c>
      <c r="K29" s="32" t="s">
        <v>1968</v>
      </c>
      <c r="L29" s="33" t="s">
        <v>156</v>
      </c>
    </row>
    <row r="30" spans="1:12" ht="15.75" customHeight="1">
      <c r="A30" s="24" t="s">
        <v>3751</v>
      </c>
      <c r="B30" s="25" t="s">
        <v>3700</v>
      </c>
      <c r="C30" s="26" t="s">
        <v>3755</v>
      </c>
      <c r="D30" s="25" t="s">
        <v>3756</v>
      </c>
      <c r="E30" s="18">
        <v>15.02</v>
      </c>
      <c r="F30" s="24" t="s">
        <v>3676</v>
      </c>
      <c r="G30" s="25" t="s">
        <v>3688</v>
      </c>
      <c r="H30" s="25" t="s">
        <v>3678</v>
      </c>
      <c r="I30" s="25" t="s">
        <v>3754</v>
      </c>
      <c r="J30" s="28" t="s">
        <v>3704</v>
      </c>
      <c r="K30" s="32" t="s">
        <v>1968</v>
      </c>
      <c r="L30" s="33" t="s">
        <v>1996</v>
      </c>
    </row>
    <row r="31" spans="1:12" ht="15.75" customHeight="1">
      <c r="A31" s="24" t="s">
        <v>3757</v>
      </c>
      <c r="B31" s="25" t="s">
        <v>3700</v>
      </c>
      <c r="C31" s="26" t="s">
        <v>3758</v>
      </c>
      <c r="D31" s="25" t="s">
        <v>3759</v>
      </c>
      <c r="E31" s="18">
        <v>10.81</v>
      </c>
      <c r="F31" s="24" t="s">
        <v>3676</v>
      </c>
      <c r="G31" s="25" t="s">
        <v>3677</v>
      </c>
      <c r="H31" s="25" t="s">
        <v>3678</v>
      </c>
      <c r="I31" s="25" t="s">
        <v>3760</v>
      </c>
      <c r="J31" s="28" t="s">
        <v>3704</v>
      </c>
      <c r="K31" s="32" t="s">
        <v>1968</v>
      </c>
      <c r="L31" s="29" t="s">
        <v>17</v>
      </c>
    </row>
    <row r="32" spans="1:12" ht="15.75" customHeight="1">
      <c r="A32" s="24" t="s">
        <v>3757</v>
      </c>
      <c r="B32" s="25" t="s">
        <v>3700</v>
      </c>
      <c r="C32" s="26" t="s">
        <v>3761</v>
      </c>
      <c r="D32" s="25" t="s">
        <v>1451</v>
      </c>
      <c r="E32" s="18">
        <v>0.21</v>
      </c>
      <c r="F32" s="24" t="s">
        <v>3676</v>
      </c>
      <c r="G32" s="25" t="s">
        <v>3688</v>
      </c>
      <c r="H32" s="25" t="s">
        <v>3678</v>
      </c>
      <c r="I32" s="25" t="s">
        <v>3760</v>
      </c>
      <c r="J32" s="28" t="s">
        <v>3704</v>
      </c>
      <c r="K32" s="32" t="s">
        <v>1968</v>
      </c>
      <c r="L32" s="33" t="s">
        <v>1996</v>
      </c>
    </row>
    <row r="33" spans="1:12" ht="15.75" customHeight="1">
      <c r="A33" s="24" t="s">
        <v>3762</v>
      </c>
      <c r="B33" s="25" t="s">
        <v>3700</v>
      </c>
      <c r="C33" s="26" t="s">
        <v>3763</v>
      </c>
      <c r="D33" s="25" t="s">
        <v>3764</v>
      </c>
      <c r="E33" s="18">
        <v>4.4400000000000004</v>
      </c>
      <c r="F33" s="24" t="s">
        <v>3676</v>
      </c>
      <c r="G33" s="25" t="s">
        <v>3688</v>
      </c>
      <c r="H33" s="25" t="s">
        <v>3678</v>
      </c>
      <c r="I33" s="25" t="s">
        <v>3765</v>
      </c>
      <c r="J33" s="28" t="s">
        <v>3704</v>
      </c>
      <c r="K33" s="32" t="s">
        <v>1968</v>
      </c>
      <c r="L33" s="33" t="s">
        <v>1996</v>
      </c>
    </row>
    <row r="34" spans="1:12" ht="15.75" customHeight="1">
      <c r="A34" s="24" t="s">
        <v>3766</v>
      </c>
      <c r="B34" s="25" t="s">
        <v>3673</v>
      </c>
      <c r="C34" s="26" t="s">
        <v>3767</v>
      </c>
      <c r="D34" s="25" t="s">
        <v>3768</v>
      </c>
      <c r="E34" s="18">
        <v>87.2</v>
      </c>
      <c r="F34" s="24" t="s">
        <v>3676</v>
      </c>
      <c r="G34" s="25" t="s">
        <v>3688</v>
      </c>
      <c r="H34" s="25" t="s">
        <v>3678</v>
      </c>
      <c r="I34" s="25"/>
      <c r="J34" s="28" t="s">
        <v>3704</v>
      </c>
      <c r="K34" s="32" t="s">
        <v>1968</v>
      </c>
      <c r="L34" s="33" t="s">
        <v>1996</v>
      </c>
    </row>
    <row r="35" spans="1:12" ht="15.75" customHeight="1">
      <c r="A35" s="24" t="s">
        <v>3766</v>
      </c>
      <c r="B35" s="25" t="s">
        <v>3673</v>
      </c>
      <c r="C35" s="26" t="s">
        <v>3769</v>
      </c>
      <c r="D35" s="25" t="s">
        <v>3770</v>
      </c>
      <c r="E35" s="18">
        <v>945.53</v>
      </c>
      <c r="F35" s="24" t="s">
        <v>3676</v>
      </c>
      <c r="G35" s="25" t="s">
        <v>3677</v>
      </c>
      <c r="H35" s="25" t="s">
        <v>3678</v>
      </c>
      <c r="I35" s="25"/>
      <c r="J35" s="28" t="s">
        <v>3704</v>
      </c>
      <c r="K35" s="32" t="s">
        <v>1968</v>
      </c>
      <c r="L35" s="29" t="s">
        <v>17</v>
      </c>
    </row>
    <row r="36" spans="1:12" ht="15.75" customHeight="1">
      <c r="A36" s="24" t="s">
        <v>3766</v>
      </c>
      <c r="B36" s="25" t="s">
        <v>3673</v>
      </c>
      <c r="C36" s="26" t="s">
        <v>3771</v>
      </c>
      <c r="D36" s="25" t="s">
        <v>3772</v>
      </c>
      <c r="E36" s="18">
        <v>222.8</v>
      </c>
      <c r="F36" s="24" t="s">
        <v>3676</v>
      </c>
      <c r="G36" s="25" t="s">
        <v>3677</v>
      </c>
      <c r="H36" s="25" t="s">
        <v>3678</v>
      </c>
      <c r="I36" s="25" t="s">
        <v>3773</v>
      </c>
      <c r="J36" s="28" t="s">
        <v>3704</v>
      </c>
      <c r="K36" s="32" t="s">
        <v>1968</v>
      </c>
      <c r="L36" s="31" t="s">
        <v>156</v>
      </c>
    </row>
    <row r="37" spans="1:12" ht="15.75" customHeight="1">
      <c r="A37" s="24" t="s">
        <v>3774</v>
      </c>
      <c r="B37" s="25" t="s">
        <v>3700</v>
      </c>
      <c r="C37" s="26" t="s">
        <v>3775</v>
      </c>
      <c r="D37" s="25" t="s">
        <v>1384</v>
      </c>
      <c r="E37" s="18">
        <v>2.93</v>
      </c>
      <c r="F37" s="24" t="s">
        <v>3676</v>
      </c>
      <c r="G37" s="25" t="s">
        <v>3688</v>
      </c>
      <c r="H37" s="25" t="s">
        <v>3678</v>
      </c>
      <c r="I37" s="25" t="s">
        <v>3776</v>
      </c>
      <c r="J37" s="28" t="s">
        <v>3704</v>
      </c>
      <c r="K37" s="32" t="s">
        <v>1968</v>
      </c>
      <c r="L37" s="33" t="s">
        <v>1996</v>
      </c>
    </row>
    <row r="38" spans="1:12" ht="15.75" customHeight="1">
      <c r="A38" s="24" t="s">
        <v>3777</v>
      </c>
      <c r="B38" s="25" t="s">
        <v>3700</v>
      </c>
      <c r="C38" s="26" t="s">
        <v>3778</v>
      </c>
      <c r="D38" s="25" t="s">
        <v>3779</v>
      </c>
      <c r="E38" s="18">
        <v>4.6100000000000003</v>
      </c>
      <c r="F38" s="24" t="s">
        <v>3676</v>
      </c>
      <c r="G38" s="25" t="s">
        <v>3688</v>
      </c>
      <c r="H38" s="25" t="s">
        <v>3678</v>
      </c>
      <c r="I38" s="25" t="s">
        <v>3780</v>
      </c>
      <c r="J38" s="28" t="s">
        <v>3704</v>
      </c>
      <c r="K38" s="32" t="s">
        <v>1968</v>
      </c>
      <c r="L38" s="33" t="s">
        <v>1996</v>
      </c>
    </row>
    <row r="39" spans="1:12" ht="15.75" customHeight="1">
      <c r="A39" s="24" t="s">
        <v>3777</v>
      </c>
      <c r="B39" s="25" t="s">
        <v>3700</v>
      </c>
      <c r="C39" s="26" t="s">
        <v>3781</v>
      </c>
      <c r="D39" s="25" t="s">
        <v>986</v>
      </c>
      <c r="E39" s="18">
        <v>9.3000000000000007</v>
      </c>
      <c r="F39" s="24" t="s">
        <v>3676</v>
      </c>
      <c r="G39" s="25" t="s">
        <v>3677</v>
      </c>
      <c r="H39" s="25" t="s">
        <v>3678</v>
      </c>
      <c r="I39" s="25" t="s">
        <v>3780</v>
      </c>
      <c r="J39" s="28" t="s">
        <v>3704</v>
      </c>
      <c r="K39" s="32" t="s">
        <v>1968</v>
      </c>
      <c r="L39" s="33" t="s">
        <v>156</v>
      </c>
    </row>
    <row r="40" spans="1:12" ht="15.75" customHeight="1">
      <c r="A40" s="24" t="s">
        <v>3782</v>
      </c>
      <c r="B40" s="25" t="s">
        <v>3700</v>
      </c>
      <c r="C40" s="26" t="s">
        <v>3783</v>
      </c>
      <c r="D40" s="25" t="s">
        <v>3784</v>
      </c>
      <c r="E40" s="18">
        <v>7.47</v>
      </c>
      <c r="F40" s="24" t="s">
        <v>3676</v>
      </c>
      <c r="G40" s="25" t="s">
        <v>3688</v>
      </c>
      <c r="H40" s="25" t="s">
        <v>3678</v>
      </c>
      <c r="I40" s="25" t="s">
        <v>3785</v>
      </c>
      <c r="J40" s="28" t="s">
        <v>3704</v>
      </c>
      <c r="K40" s="32" t="s">
        <v>1968</v>
      </c>
      <c r="L40" s="33" t="s">
        <v>1996</v>
      </c>
    </row>
    <row r="41" spans="1:12" ht="15.75" customHeight="1">
      <c r="A41" s="24" t="s">
        <v>3782</v>
      </c>
      <c r="B41" s="25" t="s">
        <v>3700</v>
      </c>
      <c r="C41" s="26" t="s">
        <v>3786</v>
      </c>
      <c r="D41" s="25" t="s">
        <v>3787</v>
      </c>
      <c r="E41" s="18">
        <v>3.26</v>
      </c>
      <c r="F41" s="24" t="s">
        <v>3676</v>
      </c>
      <c r="G41" s="25" t="s">
        <v>3677</v>
      </c>
      <c r="H41" s="25" t="s">
        <v>3678</v>
      </c>
      <c r="I41" s="25" t="s">
        <v>3785</v>
      </c>
      <c r="J41" s="28" t="s">
        <v>3704</v>
      </c>
      <c r="K41" s="32" t="s">
        <v>1968</v>
      </c>
      <c r="L41" s="29" t="s">
        <v>17</v>
      </c>
    </row>
    <row r="42" spans="1:12" ht="15.75" customHeight="1">
      <c r="A42" s="24" t="s">
        <v>3788</v>
      </c>
      <c r="B42" s="25" t="s">
        <v>3700</v>
      </c>
      <c r="C42" s="26" t="s">
        <v>3789</v>
      </c>
      <c r="D42" s="25" t="s">
        <v>3790</v>
      </c>
      <c r="E42" s="18">
        <v>22.92</v>
      </c>
      <c r="F42" s="24" t="s">
        <v>3676</v>
      </c>
      <c r="G42" s="25" t="s">
        <v>3677</v>
      </c>
      <c r="H42" s="25" t="s">
        <v>3678</v>
      </c>
      <c r="I42" s="25" t="s">
        <v>3791</v>
      </c>
      <c r="J42" s="28" t="s">
        <v>3704</v>
      </c>
      <c r="K42" s="32" t="s">
        <v>1968</v>
      </c>
      <c r="L42" s="33" t="s">
        <v>156</v>
      </c>
    </row>
    <row r="43" spans="1:12" ht="15.75" customHeight="1">
      <c r="A43" s="24" t="s">
        <v>3681</v>
      </c>
      <c r="B43" s="25" t="s">
        <v>3673</v>
      </c>
      <c r="C43" s="26" t="s">
        <v>3792</v>
      </c>
      <c r="D43" s="25" t="s">
        <v>3793</v>
      </c>
      <c r="E43" s="18">
        <v>488.49</v>
      </c>
      <c r="F43" s="24" t="s">
        <v>3676</v>
      </c>
      <c r="G43" s="25" t="s">
        <v>3677</v>
      </c>
      <c r="H43" s="25" t="s">
        <v>3678</v>
      </c>
      <c r="I43" s="25" t="s">
        <v>655</v>
      </c>
      <c r="J43" s="28" t="s">
        <v>3704</v>
      </c>
      <c r="K43" s="32" t="s">
        <v>1968</v>
      </c>
      <c r="L43" s="31" t="s">
        <v>156</v>
      </c>
    </row>
    <row r="44" spans="1:12" ht="15.75" customHeight="1">
      <c r="A44" s="24" t="s">
        <v>3681</v>
      </c>
      <c r="B44" s="25" t="s">
        <v>3673</v>
      </c>
      <c r="C44" s="26" t="s">
        <v>3794</v>
      </c>
      <c r="D44" s="25" t="s">
        <v>3795</v>
      </c>
      <c r="E44" s="18">
        <v>96.2</v>
      </c>
      <c r="F44" s="24" t="s">
        <v>3676</v>
      </c>
      <c r="G44" s="25" t="s">
        <v>3677</v>
      </c>
      <c r="H44" s="25" t="s">
        <v>3678</v>
      </c>
      <c r="I44" s="25"/>
      <c r="J44" s="28" t="s">
        <v>3704</v>
      </c>
      <c r="K44" s="32" t="s">
        <v>1968</v>
      </c>
      <c r="L44" s="29" t="s">
        <v>17</v>
      </c>
    </row>
    <row r="45" spans="1:12" ht="15.75" customHeight="1">
      <c r="A45" s="24" t="s">
        <v>3681</v>
      </c>
      <c r="B45" s="25" t="s">
        <v>3673</v>
      </c>
      <c r="C45" s="26" t="s">
        <v>3796</v>
      </c>
      <c r="D45" s="25" t="s">
        <v>3797</v>
      </c>
      <c r="E45" s="18">
        <v>490.3</v>
      </c>
      <c r="F45" s="24" t="s">
        <v>3676</v>
      </c>
      <c r="G45" s="25" t="s">
        <v>3677</v>
      </c>
      <c r="H45" s="25" t="s">
        <v>3678</v>
      </c>
      <c r="I45" s="25"/>
      <c r="J45" s="28" t="s">
        <v>3704</v>
      </c>
      <c r="K45" s="32" t="s">
        <v>1968</v>
      </c>
      <c r="L45" s="29" t="s">
        <v>17</v>
      </c>
    </row>
    <row r="46" spans="1:12" ht="15.75" customHeight="1">
      <c r="A46" s="24" t="s">
        <v>3681</v>
      </c>
      <c r="B46" s="25" t="s">
        <v>3673</v>
      </c>
      <c r="C46" s="26" t="s">
        <v>3798</v>
      </c>
      <c r="D46" s="25" t="s">
        <v>3799</v>
      </c>
      <c r="E46" s="18">
        <v>111.73</v>
      </c>
      <c r="F46" s="24" t="s">
        <v>3676</v>
      </c>
      <c r="G46" s="25" t="s">
        <v>3688</v>
      </c>
      <c r="H46" s="25" t="s">
        <v>3678</v>
      </c>
      <c r="I46" s="25"/>
      <c r="J46" s="28" t="s">
        <v>3704</v>
      </c>
      <c r="K46" s="32" t="s">
        <v>1968</v>
      </c>
      <c r="L46" s="33" t="s">
        <v>1996</v>
      </c>
    </row>
    <row r="47" spans="1:12" ht="15.75" customHeight="1">
      <c r="A47" s="24" t="s">
        <v>3800</v>
      </c>
      <c r="B47" s="25" t="s">
        <v>3700</v>
      </c>
      <c r="C47" s="26" t="s">
        <v>3801</v>
      </c>
      <c r="D47" s="25" t="s">
        <v>3802</v>
      </c>
      <c r="E47" s="18">
        <v>7.64</v>
      </c>
      <c r="F47" s="24" t="s">
        <v>3676</v>
      </c>
      <c r="G47" s="25" t="s">
        <v>3688</v>
      </c>
      <c r="H47" s="25" t="s">
        <v>3678</v>
      </c>
      <c r="I47" s="25" t="s">
        <v>3803</v>
      </c>
      <c r="J47" s="28" t="s">
        <v>1912</v>
      </c>
      <c r="K47" s="28" t="s">
        <v>1904</v>
      </c>
      <c r="L47" s="29"/>
    </row>
    <row r="48" spans="1:12" ht="15.75" customHeight="1">
      <c r="A48" s="24" t="s">
        <v>3800</v>
      </c>
      <c r="B48" s="25" t="s">
        <v>3700</v>
      </c>
      <c r="C48" s="26" t="s">
        <v>3804</v>
      </c>
      <c r="D48" s="25" t="s">
        <v>3805</v>
      </c>
      <c r="E48" s="18">
        <v>178.31</v>
      </c>
      <c r="F48" s="24" t="s">
        <v>3676</v>
      </c>
      <c r="G48" s="25" t="s">
        <v>3677</v>
      </c>
      <c r="H48" s="25" t="s">
        <v>3678</v>
      </c>
      <c r="I48" s="25" t="s">
        <v>3803</v>
      </c>
      <c r="J48" s="28" t="s">
        <v>1912</v>
      </c>
      <c r="K48" s="28" t="s">
        <v>1904</v>
      </c>
      <c r="L48" s="29"/>
    </row>
    <row r="49" spans="1:12" ht="15.75" customHeight="1">
      <c r="A49" s="24" t="s">
        <v>3800</v>
      </c>
      <c r="B49" s="25" t="s">
        <v>3700</v>
      </c>
      <c r="C49" s="26" t="s">
        <v>3806</v>
      </c>
      <c r="D49" s="25" t="s">
        <v>1084</v>
      </c>
      <c r="E49" s="18">
        <v>43.24</v>
      </c>
      <c r="F49" s="24" t="s">
        <v>3676</v>
      </c>
      <c r="G49" s="25" t="s">
        <v>3677</v>
      </c>
      <c r="H49" s="25" t="s">
        <v>3678</v>
      </c>
      <c r="I49" s="25" t="s">
        <v>3803</v>
      </c>
      <c r="J49" s="28" t="s">
        <v>1917</v>
      </c>
      <c r="K49" s="28" t="s">
        <v>1904</v>
      </c>
      <c r="L49" s="29"/>
    </row>
    <row r="50" spans="1:12" ht="15.75" customHeight="1">
      <c r="A50" s="24" t="s">
        <v>3800</v>
      </c>
      <c r="B50" s="25" t="s">
        <v>3700</v>
      </c>
      <c r="C50" s="26" t="s">
        <v>3807</v>
      </c>
      <c r="D50" s="25" t="s">
        <v>3808</v>
      </c>
      <c r="E50" s="18">
        <v>37.130000000000003</v>
      </c>
      <c r="F50" s="24" t="s">
        <v>3676</v>
      </c>
      <c r="G50" s="25" t="s">
        <v>3677</v>
      </c>
      <c r="H50" s="25" t="s">
        <v>3678</v>
      </c>
      <c r="I50" s="25" t="s">
        <v>3803</v>
      </c>
      <c r="J50" s="28" t="s">
        <v>1921</v>
      </c>
      <c r="K50" s="28" t="s">
        <v>1904</v>
      </c>
      <c r="L50" s="29"/>
    </row>
    <row r="51" spans="1:12" ht="15.75" customHeight="1">
      <c r="A51" s="24" t="s">
        <v>3800</v>
      </c>
      <c r="B51" s="25" t="s">
        <v>3700</v>
      </c>
      <c r="C51" s="26" t="s">
        <v>3809</v>
      </c>
      <c r="D51" s="25" t="s">
        <v>3810</v>
      </c>
      <c r="E51" s="18">
        <v>8.56</v>
      </c>
      <c r="F51" s="24" t="s">
        <v>3676</v>
      </c>
      <c r="G51" s="25" t="s">
        <v>3688</v>
      </c>
      <c r="H51" s="25" t="s">
        <v>3678</v>
      </c>
      <c r="I51" s="25" t="s">
        <v>3803</v>
      </c>
      <c r="J51" s="28" t="s">
        <v>1921</v>
      </c>
      <c r="K51" s="28" t="s">
        <v>1904</v>
      </c>
      <c r="L51" s="29"/>
    </row>
    <row r="52" spans="1:12" ht="15.75" customHeight="1">
      <c r="A52" s="24" t="s">
        <v>3800</v>
      </c>
      <c r="B52" s="25" t="s">
        <v>3700</v>
      </c>
      <c r="C52" s="26" t="s">
        <v>3811</v>
      </c>
      <c r="D52" s="25" t="s">
        <v>3812</v>
      </c>
      <c r="E52" s="18">
        <v>105</v>
      </c>
      <c r="F52" s="24" t="s">
        <v>3676</v>
      </c>
      <c r="G52" s="25" t="s">
        <v>3813</v>
      </c>
      <c r="H52" s="25" t="s">
        <v>3678</v>
      </c>
      <c r="I52" s="25" t="s">
        <v>3803</v>
      </c>
      <c r="J52" s="28" t="s">
        <v>1912</v>
      </c>
      <c r="K52" s="28" t="s">
        <v>1904</v>
      </c>
      <c r="L52" s="29"/>
    </row>
    <row r="53" spans="1:12" ht="15.75" customHeight="1">
      <c r="A53" s="24" t="s">
        <v>3800</v>
      </c>
      <c r="B53" s="25" t="s">
        <v>3700</v>
      </c>
      <c r="C53" s="26" t="s">
        <v>3814</v>
      </c>
      <c r="D53" s="25" t="s">
        <v>3815</v>
      </c>
      <c r="E53" s="18">
        <v>11.25</v>
      </c>
      <c r="F53" s="24" t="s">
        <v>3676</v>
      </c>
      <c r="G53" s="25" t="s">
        <v>3688</v>
      </c>
      <c r="H53" s="25" t="s">
        <v>3678</v>
      </c>
      <c r="I53" s="25" t="s">
        <v>3803</v>
      </c>
      <c r="J53" s="28" t="s">
        <v>1922</v>
      </c>
      <c r="K53" s="28" t="s">
        <v>1904</v>
      </c>
      <c r="L53" s="29"/>
    </row>
    <row r="54" spans="1:12" ht="15.75" customHeight="1">
      <c r="A54" s="24" t="s">
        <v>3800</v>
      </c>
      <c r="B54" s="25" t="s">
        <v>3700</v>
      </c>
      <c r="C54" s="26" t="s">
        <v>3816</v>
      </c>
      <c r="D54" s="25" t="s">
        <v>3817</v>
      </c>
      <c r="E54" s="18">
        <v>4.5999999999999996</v>
      </c>
      <c r="F54" s="24" t="s">
        <v>3676</v>
      </c>
      <c r="G54" s="25" t="s">
        <v>3677</v>
      </c>
      <c r="H54" s="25" t="s">
        <v>3678</v>
      </c>
      <c r="I54" s="25" t="s">
        <v>3803</v>
      </c>
      <c r="J54" s="28" t="s">
        <v>1930</v>
      </c>
      <c r="K54" s="28" t="s">
        <v>1904</v>
      </c>
      <c r="L54" s="29"/>
    </row>
    <row r="55" spans="1:12" ht="15.75" customHeight="1">
      <c r="A55" s="24" t="s">
        <v>3800</v>
      </c>
      <c r="B55" s="25" t="s">
        <v>3700</v>
      </c>
      <c r="C55" s="26" t="s">
        <v>3818</v>
      </c>
      <c r="D55" s="25" t="s">
        <v>3819</v>
      </c>
      <c r="E55" s="18">
        <v>73.650000000000006</v>
      </c>
      <c r="F55" s="24" t="s">
        <v>3676</v>
      </c>
      <c r="G55" s="25" t="s">
        <v>3677</v>
      </c>
      <c r="H55" s="25" t="s">
        <v>3678</v>
      </c>
      <c r="I55" s="25" t="s">
        <v>3803</v>
      </c>
      <c r="J55" s="28" t="s">
        <v>1920</v>
      </c>
      <c r="K55" s="28" t="s">
        <v>1904</v>
      </c>
      <c r="L55" s="29"/>
    </row>
    <row r="56" spans="1:12" ht="15.75" customHeight="1">
      <c r="A56" s="24" t="s">
        <v>3800</v>
      </c>
      <c r="B56" s="25" t="s">
        <v>3700</v>
      </c>
      <c r="C56" s="26" t="s">
        <v>3820</v>
      </c>
      <c r="D56" s="25" t="s">
        <v>1078</v>
      </c>
      <c r="E56" s="18">
        <v>18.71</v>
      </c>
      <c r="F56" s="24" t="s">
        <v>3676</v>
      </c>
      <c r="G56" s="25" t="s">
        <v>3677</v>
      </c>
      <c r="H56" s="25" t="s">
        <v>3678</v>
      </c>
      <c r="I56" s="25" t="s">
        <v>3803</v>
      </c>
      <c r="J56" s="28" t="s">
        <v>1924</v>
      </c>
      <c r="K56" s="28" t="s">
        <v>1904</v>
      </c>
      <c r="L56" s="29"/>
    </row>
    <row r="57" spans="1:12" ht="15.75" customHeight="1">
      <c r="A57" s="24" t="s">
        <v>3800</v>
      </c>
      <c r="B57" s="25" t="s">
        <v>3700</v>
      </c>
      <c r="C57" s="26" t="s">
        <v>3821</v>
      </c>
      <c r="D57" s="25" t="s">
        <v>1023</v>
      </c>
      <c r="E57" s="18">
        <v>11.48</v>
      </c>
      <c r="F57" s="24" t="s">
        <v>3676</v>
      </c>
      <c r="G57" s="25" t="s">
        <v>3677</v>
      </c>
      <c r="H57" s="25" t="s">
        <v>3678</v>
      </c>
      <c r="I57" s="25" t="s">
        <v>3803</v>
      </c>
      <c r="J57" s="28" t="s">
        <v>1916</v>
      </c>
      <c r="K57" s="28" t="s">
        <v>1904</v>
      </c>
      <c r="L57" s="29"/>
    </row>
    <row r="58" spans="1:12" ht="15.75" customHeight="1">
      <c r="A58" s="24" t="s">
        <v>3699</v>
      </c>
      <c r="B58" s="25" t="s">
        <v>3700</v>
      </c>
      <c r="C58" s="26" t="s">
        <v>3822</v>
      </c>
      <c r="D58" s="25" t="s">
        <v>3823</v>
      </c>
      <c r="E58" s="18">
        <v>40.119999999999997</v>
      </c>
      <c r="F58" s="24" t="s">
        <v>3676</v>
      </c>
      <c r="G58" s="25" t="s">
        <v>3677</v>
      </c>
      <c r="H58" s="25" t="s">
        <v>3678</v>
      </c>
      <c r="I58" s="25" t="s">
        <v>3703</v>
      </c>
      <c r="J58" s="28" t="s">
        <v>1912</v>
      </c>
      <c r="K58" s="28" t="s">
        <v>1904</v>
      </c>
      <c r="L58" s="29"/>
    </row>
    <row r="59" spans="1:12" ht="15.75" customHeight="1">
      <c r="A59" s="24" t="s">
        <v>3699</v>
      </c>
      <c r="B59" s="25" t="s">
        <v>3700</v>
      </c>
      <c r="C59" s="26" t="s">
        <v>3824</v>
      </c>
      <c r="D59" s="25" t="s">
        <v>3825</v>
      </c>
      <c r="E59" s="18">
        <v>2.79</v>
      </c>
      <c r="F59" s="24" t="s">
        <v>3676</v>
      </c>
      <c r="G59" s="25" t="s">
        <v>3688</v>
      </c>
      <c r="H59" s="25" t="s">
        <v>3678</v>
      </c>
      <c r="I59" s="25" t="s">
        <v>3703</v>
      </c>
      <c r="J59" s="28" t="s">
        <v>1930</v>
      </c>
      <c r="K59" s="28" t="s">
        <v>1904</v>
      </c>
      <c r="L59" s="29"/>
    </row>
    <row r="60" spans="1:12" ht="15.75" customHeight="1">
      <c r="A60" s="24" t="s">
        <v>3699</v>
      </c>
      <c r="B60" s="25" t="s">
        <v>3700</v>
      </c>
      <c r="C60" s="26" t="s">
        <v>3826</v>
      </c>
      <c r="D60" s="25" t="s">
        <v>3827</v>
      </c>
      <c r="E60" s="18">
        <v>11.96</v>
      </c>
      <c r="F60" s="24" t="s">
        <v>3676</v>
      </c>
      <c r="G60" s="25" t="s">
        <v>3677</v>
      </c>
      <c r="H60" s="25" t="s">
        <v>3678</v>
      </c>
      <c r="I60" s="25" t="s">
        <v>3703</v>
      </c>
      <c r="J60" s="28" t="s">
        <v>1930</v>
      </c>
      <c r="K60" s="28" t="s">
        <v>1904</v>
      </c>
      <c r="L60" s="29"/>
    </row>
    <row r="61" spans="1:12" ht="15.75" customHeight="1">
      <c r="A61" s="24" t="s">
        <v>3699</v>
      </c>
      <c r="B61" s="25" t="s">
        <v>3700</v>
      </c>
      <c r="C61" s="26" t="s">
        <v>3828</v>
      </c>
      <c r="D61" s="25" t="s">
        <v>3829</v>
      </c>
      <c r="E61" s="18">
        <v>41.04</v>
      </c>
      <c r="F61" s="24" t="s">
        <v>3676</v>
      </c>
      <c r="G61" s="25" t="s">
        <v>3677</v>
      </c>
      <c r="H61" s="25" t="s">
        <v>3678</v>
      </c>
      <c r="I61" s="25" t="s">
        <v>3703</v>
      </c>
      <c r="J61" s="28" t="s">
        <v>1913</v>
      </c>
      <c r="K61" s="28" t="s">
        <v>1904</v>
      </c>
      <c r="L61" s="29"/>
    </row>
    <row r="62" spans="1:12" ht="15.75" customHeight="1">
      <c r="A62" s="24" t="s">
        <v>3699</v>
      </c>
      <c r="B62" s="25" t="s">
        <v>3700</v>
      </c>
      <c r="C62" s="26" t="s">
        <v>3830</v>
      </c>
      <c r="D62" s="25" t="s">
        <v>3825</v>
      </c>
      <c r="E62" s="18">
        <v>2.78</v>
      </c>
      <c r="F62" s="24" t="s">
        <v>3676</v>
      </c>
      <c r="G62" s="25" t="s">
        <v>3688</v>
      </c>
      <c r="H62" s="25" t="s">
        <v>3678</v>
      </c>
      <c r="I62" s="25" t="s">
        <v>3703</v>
      </c>
      <c r="J62" s="28" t="s">
        <v>1913</v>
      </c>
      <c r="K62" s="28" t="s">
        <v>1904</v>
      </c>
      <c r="L62" s="29"/>
    </row>
    <row r="63" spans="1:12" ht="15.75" customHeight="1">
      <c r="A63" s="24" t="s">
        <v>3699</v>
      </c>
      <c r="B63" s="25" t="s">
        <v>3700</v>
      </c>
      <c r="C63" s="26" t="s">
        <v>3831</v>
      </c>
      <c r="D63" s="25" t="s">
        <v>3832</v>
      </c>
      <c r="E63" s="18">
        <v>20.95</v>
      </c>
      <c r="F63" s="24" t="s">
        <v>3676</v>
      </c>
      <c r="G63" s="25" t="s">
        <v>3688</v>
      </c>
      <c r="H63" s="25" t="s">
        <v>3678</v>
      </c>
      <c r="I63" s="25" t="s">
        <v>3703</v>
      </c>
      <c r="J63" s="28" t="s">
        <v>1932</v>
      </c>
      <c r="K63" s="28" t="s">
        <v>1904</v>
      </c>
      <c r="L63" s="29"/>
    </row>
    <row r="64" spans="1:12" ht="15.75" customHeight="1">
      <c r="A64" s="24" t="s">
        <v>3699</v>
      </c>
      <c r="B64" s="25" t="s">
        <v>3700</v>
      </c>
      <c r="C64" s="26" t="s">
        <v>3833</v>
      </c>
      <c r="D64" s="25" t="s">
        <v>3834</v>
      </c>
      <c r="E64" s="18">
        <v>25.9</v>
      </c>
      <c r="F64" s="24" t="s">
        <v>3676</v>
      </c>
      <c r="G64" s="25" t="s">
        <v>3677</v>
      </c>
      <c r="H64" s="25" t="s">
        <v>3678</v>
      </c>
      <c r="I64" s="25" t="s">
        <v>3703</v>
      </c>
      <c r="J64" s="28" t="s">
        <v>1928</v>
      </c>
      <c r="K64" s="28" t="s">
        <v>1904</v>
      </c>
      <c r="L64" s="29"/>
    </row>
    <row r="65" spans="1:12" ht="15.75" customHeight="1">
      <c r="A65" s="24" t="s">
        <v>3699</v>
      </c>
      <c r="B65" s="25" t="s">
        <v>3700</v>
      </c>
      <c r="C65" s="26" t="s">
        <v>3835</v>
      </c>
      <c r="D65" s="25" t="s">
        <v>3836</v>
      </c>
      <c r="E65" s="18">
        <v>15.78</v>
      </c>
      <c r="F65" s="24" t="s">
        <v>3676</v>
      </c>
      <c r="G65" s="25" t="s">
        <v>3688</v>
      </c>
      <c r="H65" s="25" t="s">
        <v>3678</v>
      </c>
      <c r="I65" s="25" t="s">
        <v>3703</v>
      </c>
      <c r="J65" s="28" t="s">
        <v>1921</v>
      </c>
      <c r="K65" s="28" t="s">
        <v>1904</v>
      </c>
      <c r="L65" s="29"/>
    </row>
    <row r="66" spans="1:12" ht="15.75" customHeight="1">
      <c r="A66" s="24" t="s">
        <v>3699</v>
      </c>
      <c r="B66" s="25" t="s">
        <v>3700</v>
      </c>
      <c r="C66" s="26" t="s">
        <v>3837</v>
      </c>
      <c r="D66" s="25" t="s">
        <v>1062</v>
      </c>
      <c r="E66" s="18">
        <v>15.07</v>
      </c>
      <c r="F66" s="24" t="s">
        <v>3676</v>
      </c>
      <c r="G66" s="25" t="s">
        <v>3677</v>
      </c>
      <c r="H66" s="25" t="s">
        <v>3678</v>
      </c>
      <c r="I66" s="25" t="s">
        <v>3703</v>
      </c>
      <c r="J66" s="28" t="s">
        <v>1921</v>
      </c>
      <c r="K66" s="28" t="s">
        <v>1904</v>
      </c>
      <c r="L66" s="29"/>
    </row>
    <row r="67" spans="1:12" ht="15.75" customHeight="1">
      <c r="A67" s="24" t="s">
        <v>3699</v>
      </c>
      <c r="B67" s="25" t="s">
        <v>3700</v>
      </c>
      <c r="C67" s="26" t="s">
        <v>3838</v>
      </c>
      <c r="D67" s="25" t="s">
        <v>3839</v>
      </c>
      <c r="E67" s="18">
        <v>2.99</v>
      </c>
      <c r="F67" s="24" t="s">
        <v>3676</v>
      </c>
      <c r="G67" s="25" t="s">
        <v>3688</v>
      </c>
      <c r="H67" s="25" t="s">
        <v>3678</v>
      </c>
      <c r="I67" s="25" t="s">
        <v>3703</v>
      </c>
      <c r="J67" s="28" t="s">
        <v>1945</v>
      </c>
      <c r="K67" s="28" t="s">
        <v>1904</v>
      </c>
      <c r="L67" s="29"/>
    </row>
    <row r="68" spans="1:12" ht="15.75" customHeight="1">
      <c r="A68" s="24" t="s">
        <v>3699</v>
      </c>
      <c r="B68" s="25" t="s">
        <v>3700</v>
      </c>
      <c r="C68" s="26" t="s">
        <v>3840</v>
      </c>
      <c r="D68" s="25" t="s">
        <v>992</v>
      </c>
      <c r="E68" s="18">
        <v>5.3</v>
      </c>
      <c r="F68" s="24" t="s">
        <v>3676</v>
      </c>
      <c r="G68" s="25" t="s">
        <v>3677</v>
      </c>
      <c r="H68" s="25" t="s">
        <v>3678</v>
      </c>
      <c r="I68" s="25" t="s">
        <v>3703</v>
      </c>
      <c r="J68" s="28" t="s">
        <v>1916</v>
      </c>
      <c r="K68" s="28" t="s">
        <v>1904</v>
      </c>
      <c r="L68" s="29"/>
    </row>
    <row r="69" spans="1:12" ht="15.75" customHeight="1">
      <c r="A69" s="24" t="s">
        <v>3699</v>
      </c>
      <c r="B69" s="25" t="s">
        <v>3700</v>
      </c>
      <c r="C69" s="26" t="s">
        <v>3841</v>
      </c>
      <c r="D69" s="25" t="s">
        <v>3842</v>
      </c>
      <c r="E69" s="18">
        <v>19.39</v>
      </c>
      <c r="F69" s="24" t="s">
        <v>3676</v>
      </c>
      <c r="G69" s="25" t="s">
        <v>3677</v>
      </c>
      <c r="H69" s="25" t="s">
        <v>3678</v>
      </c>
      <c r="I69" s="25" t="s">
        <v>3703</v>
      </c>
      <c r="J69" s="28" t="s">
        <v>1924</v>
      </c>
      <c r="K69" s="28" t="s">
        <v>1904</v>
      </c>
      <c r="L69" s="29"/>
    </row>
    <row r="70" spans="1:12" ht="15.75" customHeight="1">
      <c r="A70" s="24" t="s">
        <v>3843</v>
      </c>
      <c r="B70" s="25" t="s">
        <v>3700</v>
      </c>
      <c r="C70" s="26" t="s">
        <v>3844</v>
      </c>
      <c r="D70" s="25" t="s">
        <v>3845</v>
      </c>
      <c r="E70" s="18">
        <v>38.36</v>
      </c>
      <c r="F70" s="24" t="s">
        <v>3676</v>
      </c>
      <c r="G70" s="25" t="s">
        <v>3677</v>
      </c>
      <c r="H70" s="25" t="s">
        <v>3678</v>
      </c>
      <c r="I70" s="25" t="s">
        <v>3846</v>
      </c>
      <c r="J70" s="28" t="s">
        <v>1907</v>
      </c>
      <c r="K70" s="28" t="s">
        <v>1904</v>
      </c>
      <c r="L70" s="29"/>
    </row>
    <row r="71" spans="1:12" ht="15.75" customHeight="1">
      <c r="A71" s="24" t="s">
        <v>3843</v>
      </c>
      <c r="B71" s="25" t="s">
        <v>3700</v>
      </c>
      <c r="C71" s="26" t="s">
        <v>3847</v>
      </c>
      <c r="D71" s="25" t="s">
        <v>3848</v>
      </c>
      <c r="E71" s="18">
        <v>19.37</v>
      </c>
      <c r="F71" s="24" t="s">
        <v>3676</v>
      </c>
      <c r="G71" s="25" t="s">
        <v>3688</v>
      </c>
      <c r="H71" s="25" t="s">
        <v>3678</v>
      </c>
      <c r="I71" s="25" t="s">
        <v>3846</v>
      </c>
      <c r="J71" s="28" t="s">
        <v>1910</v>
      </c>
      <c r="K71" s="28" t="s">
        <v>1904</v>
      </c>
      <c r="L71" s="29"/>
    </row>
    <row r="72" spans="1:12" ht="15.75" customHeight="1">
      <c r="A72" s="24" t="s">
        <v>3843</v>
      </c>
      <c r="B72" s="25" t="s">
        <v>3700</v>
      </c>
      <c r="C72" s="26" t="s">
        <v>3849</v>
      </c>
      <c r="D72" s="25" t="s">
        <v>3850</v>
      </c>
      <c r="E72" s="18">
        <v>39.479999999999997</v>
      </c>
      <c r="F72" s="24" t="s">
        <v>3676</v>
      </c>
      <c r="G72" s="25" t="s">
        <v>3677</v>
      </c>
      <c r="H72" s="25" t="s">
        <v>3678</v>
      </c>
      <c r="I72" s="25" t="s">
        <v>3846</v>
      </c>
      <c r="J72" s="28" t="s">
        <v>1910</v>
      </c>
      <c r="K72" s="28" t="s">
        <v>1904</v>
      </c>
      <c r="L72" s="29"/>
    </row>
    <row r="73" spans="1:12" ht="15.75" customHeight="1">
      <c r="A73" s="24" t="s">
        <v>3843</v>
      </c>
      <c r="B73" s="25" t="s">
        <v>3700</v>
      </c>
      <c r="C73" s="26" t="s">
        <v>3851</v>
      </c>
      <c r="D73" s="25" t="s">
        <v>3852</v>
      </c>
      <c r="E73" s="18">
        <v>84.47</v>
      </c>
      <c r="F73" s="24" t="s">
        <v>3676</v>
      </c>
      <c r="G73" s="25" t="s">
        <v>3677</v>
      </c>
      <c r="H73" s="25" t="s">
        <v>3678</v>
      </c>
      <c r="I73" s="25" t="s">
        <v>3846</v>
      </c>
      <c r="J73" s="28" t="s">
        <v>1912</v>
      </c>
      <c r="K73" s="28" t="s">
        <v>1904</v>
      </c>
      <c r="L73" s="29"/>
    </row>
    <row r="74" spans="1:12" ht="15.75" customHeight="1">
      <c r="A74" s="24" t="s">
        <v>3843</v>
      </c>
      <c r="B74" s="25" t="s">
        <v>3700</v>
      </c>
      <c r="C74" s="26" t="s">
        <v>3853</v>
      </c>
      <c r="D74" s="25" t="s">
        <v>3854</v>
      </c>
      <c r="E74" s="18">
        <v>93.46</v>
      </c>
      <c r="F74" s="24" t="s">
        <v>3676</v>
      </c>
      <c r="G74" s="25" t="s">
        <v>3677</v>
      </c>
      <c r="H74" s="25" t="s">
        <v>3678</v>
      </c>
      <c r="I74" s="25" t="s">
        <v>3846</v>
      </c>
      <c r="J74" s="28" t="s">
        <v>1915</v>
      </c>
      <c r="K74" s="28" t="s">
        <v>1904</v>
      </c>
      <c r="L74" s="29"/>
    </row>
    <row r="75" spans="1:12" ht="15.75" customHeight="1">
      <c r="A75" s="24" t="s">
        <v>3843</v>
      </c>
      <c r="B75" s="25" t="s">
        <v>3700</v>
      </c>
      <c r="C75" s="26" t="s">
        <v>3855</v>
      </c>
      <c r="D75" s="25" t="s">
        <v>3856</v>
      </c>
      <c r="E75" s="18">
        <v>39.68</v>
      </c>
      <c r="F75" s="24" t="s">
        <v>3676</v>
      </c>
      <c r="G75" s="25" t="s">
        <v>3677</v>
      </c>
      <c r="H75" s="25" t="s">
        <v>3678</v>
      </c>
      <c r="I75" s="25" t="s">
        <v>3846</v>
      </c>
      <c r="J75" s="28" t="s">
        <v>1908</v>
      </c>
      <c r="K75" s="28" t="s">
        <v>1904</v>
      </c>
      <c r="L75" s="29"/>
    </row>
    <row r="76" spans="1:12" ht="15.75" customHeight="1">
      <c r="A76" s="24" t="s">
        <v>3843</v>
      </c>
      <c r="B76" s="25" t="s">
        <v>3700</v>
      </c>
      <c r="C76" s="26" t="s">
        <v>3857</v>
      </c>
      <c r="D76" s="25" t="s">
        <v>3858</v>
      </c>
      <c r="E76" s="18">
        <v>19.350000000000001</v>
      </c>
      <c r="F76" s="24" t="s">
        <v>3676</v>
      </c>
      <c r="G76" s="25" t="s">
        <v>3688</v>
      </c>
      <c r="H76" s="25" t="s">
        <v>3678</v>
      </c>
      <c r="I76" s="25" t="s">
        <v>3846</v>
      </c>
      <c r="J76" s="28" t="s">
        <v>1908</v>
      </c>
      <c r="K76" s="28" t="s">
        <v>1904</v>
      </c>
      <c r="L76" s="29"/>
    </row>
    <row r="77" spans="1:12" ht="15.75" customHeight="1">
      <c r="A77" s="24" t="s">
        <v>3843</v>
      </c>
      <c r="B77" s="25" t="s">
        <v>3700</v>
      </c>
      <c r="C77" s="26" t="s">
        <v>3859</v>
      </c>
      <c r="D77" s="25" t="s">
        <v>1003</v>
      </c>
      <c r="E77" s="18">
        <v>9.32</v>
      </c>
      <c r="F77" s="24" t="s">
        <v>3676</v>
      </c>
      <c r="G77" s="25" t="s">
        <v>3677</v>
      </c>
      <c r="H77" s="25" t="s">
        <v>3678</v>
      </c>
      <c r="I77" s="25" t="s">
        <v>3846</v>
      </c>
      <c r="J77" s="28" t="s">
        <v>1928</v>
      </c>
      <c r="K77" s="28" t="s">
        <v>1904</v>
      </c>
      <c r="L77" s="29"/>
    </row>
    <row r="78" spans="1:12" ht="15.75" customHeight="1">
      <c r="A78" s="24" t="s">
        <v>3843</v>
      </c>
      <c r="B78" s="25" t="s">
        <v>3700</v>
      </c>
      <c r="C78" s="26" t="s">
        <v>3860</v>
      </c>
      <c r="D78" s="25" t="s">
        <v>139</v>
      </c>
      <c r="E78" s="18">
        <v>15.57</v>
      </c>
      <c r="F78" s="24" t="s">
        <v>3676</v>
      </c>
      <c r="G78" s="25" t="s">
        <v>3688</v>
      </c>
      <c r="H78" s="25" t="s">
        <v>3678</v>
      </c>
      <c r="I78" s="25" t="s">
        <v>3846</v>
      </c>
      <c r="J78" s="28" t="s">
        <v>1920</v>
      </c>
      <c r="K78" s="28" t="s">
        <v>1904</v>
      </c>
      <c r="L78" s="29"/>
    </row>
    <row r="79" spans="1:12" ht="15.75" customHeight="1">
      <c r="A79" s="24" t="s">
        <v>3843</v>
      </c>
      <c r="B79" s="25" t="s">
        <v>3700</v>
      </c>
      <c r="C79" s="26" t="s">
        <v>3861</v>
      </c>
      <c r="D79" s="25" t="s">
        <v>3862</v>
      </c>
      <c r="E79" s="18">
        <v>3.55</v>
      </c>
      <c r="F79" s="24" t="s">
        <v>3676</v>
      </c>
      <c r="G79" s="25" t="s">
        <v>3688</v>
      </c>
      <c r="H79" s="25" t="s">
        <v>3678</v>
      </c>
      <c r="I79" s="25" t="s">
        <v>3846</v>
      </c>
      <c r="J79" s="28" t="s">
        <v>1930</v>
      </c>
      <c r="K79" s="28" t="s">
        <v>1904</v>
      </c>
      <c r="L79" s="29"/>
    </row>
    <row r="80" spans="1:12" ht="15.75" customHeight="1">
      <c r="A80" s="24" t="s">
        <v>3843</v>
      </c>
      <c r="B80" s="25" t="s">
        <v>3700</v>
      </c>
      <c r="C80" s="26" t="s">
        <v>3863</v>
      </c>
      <c r="D80" s="25" t="s">
        <v>3864</v>
      </c>
      <c r="E80" s="18">
        <v>51.16</v>
      </c>
      <c r="F80" s="24" t="s">
        <v>3676</v>
      </c>
      <c r="G80" s="25" t="s">
        <v>3677</v>
      </c>
      <c r="H80" s="25" t="s">
        <v>3678</v>
      </c>
      <c r="I80" s="25" t="s">
        <v>3846</v>
      </c>
      <c r="J80" s="28" t="s">
        <v>1913</v>
      </c>
      <c r="K80" s="28" t="s">
        <v>1904</v>
      </c>
      <c r="L80" s="29"/>
    </row>
    <row r="81" spans="1:12" ht="15.75" customHeight="1">
      <c r="A81" s="24" t="s">
        <v>3843</v>
      </c>
      <c r="B81" s="25" t="s">
        <v>3700</v>
      </c>
      <c r="C81" s="26" t="s">
        <v>3865</v>
      </c>
      <c r="D81" s="25" t="s">
        <v>3825</v>
      </c>
      <c r="E81" s="18">
        <v>2.78</v>
      </c>
      <c r="F81" s="24" t="s">
        <v>3676</v>
      </c>
      <c r="G81" s="25" t="s">
        <v>3688</v>
      </c>
      <c r="H81" s="25" t="s">
        <v>3678</v>
      </c>
      <c r="I81" s="25" t="s">
        <v>3846</v>
      </c>
      <c r="J81" s="28" t="s">
        <v>1913</v>
      </c>
      <c r="K81" s="28" t="s">
        <v>1904</v>
      </c>
      <c r="L81" s="29"/>
    </row>
    <row r="82" spans="1:12" ht="15.75" customHeight="1">
      <c r="A82" s="24" t="s">
        <v>3843</v>
      </c>
      <c r="B82" s="25" t="s">
        <v>3700</v>
      </c>
      <c r="C82" s="26" t="s">
        <v>3866</v>
      </c>
      <c r="D82" s="25" t="s">
        <v>3867</v>
      </c>
      <c r="E82" s="18">
        <v>4.97</v>
      </c>
      <c r="F82" s="24" t="s">
        <v>3676</v>
      </c>
      <c r="G82" s="25" t="s">
        <v>3688</v>
      </c>
      <c r="H82" s="25" t="s">
        <v>3678</v>
      </c>
      <c r="I82" s="25" t="s">
        <v>3846</v>
      </c>
      <c r="J82" s="28" t="s">
        <v>1922</v>
      </c>
      <c r="K82" s="28" t="s">
        <v>1904</v>
      </c>
      <c r="L82" s="29"/>
    </row>
    <row r="83" spans="1:12" ht="15.75" customHeight="1">
      <c r="A83" s="24" t="s">
        <v>3843</v>
      </c>
      <c r="B83" s="25" t="s">
        <v>3700</v>
      </c>
      <c r="C83" s="26" t="s">
        <v>3868</v>
      </c>
      <c r="D83" s="25" t="s">
        <v>1062</v>
      </c>
      <c r="E83" s="18">
        <v>15.08</v>
      </c>
      <c r="F83" s="24" t="s">
        <v>3676</v>
      </c>
      <c r="G83" s="25" t="s">
        <v>3677</v>
      </c>
      <c r="H83" s="25" t="s">
        <v>3678</v>
      </c>
      <c r="I83" s="25" t="s">
        <v>3846</v>
      </c>
      <c r="J83" s="28" t="s">
        <v>1922</v>
      </c>
      <c r="K83" s="28" t="s">
        <v>1904</v>
      </c>
      <c r="L83" s="29"/>
    </row>
    <row r="84" spans="1:12" ht="15.75" customHeight="1">
      <c r="A84" s="24" t="s">
        <v>3843</v>
      </c>
      <c r="B84" s="25" t="s">
        <v>3700</v>
      </c>
      <c r="C84" s="26" t="s">
        <v>3869</v>
      </c>
      <c r="D84" s="25" t="s">
        <v>38</v>
      </c>
      <c r="E84" s="18">
        <v>2.88</v>
      </c>
      <c r="F84" s="24" t="s">
        <v>3676</v>
      </c>
      <c r="G84" s="25" t="s">
        <v>3688</v>
      </c>
      <c r="H84" s="25" t="s">
        <v>3678</v>
      </c>
      <c r="I84" s="25" t="s">
        <v>3846</v>
      </c>
      <c r="J84" s="28" t="s">
        <v>1932</v>
      </c>
      <c r="K84" s="28" t="s">
        <v>1904</v>
      </c>
      <c r="L84" s="29"/>
    </row>
    <row r="85" spans="1:12" ht="15.75" customHeight="1">
      <c r="A85" s="24" t="s">
        <v>3843</v>
      </c>
      <c r="B85" s="25" t="s">
        <v>3700</v>
      </c>
      <c r="C85" s="26" t="s">
        <v>3870</v>
      </c>
      <c r="D85" s="25" t="s">
        <v>3871</v>
      </c>
      <c r="E85" s="18">
        <v>1.9</v>
      </c>
      <c r="F85" s="24" t="s">
        <v>3676</v>
      </c>
      <c r="G85" s="25" t="s">
        <v>3688</v>
      </c>
      <c r="H85" s="25" t="s">
        <v>3678</v>
      </c>
      <c r="I85" s="25" t="s">
        <v>3846</v>
      </c>
      <c r="J85" s="28" t="s">
        <v>1939</v>
      </c>
      <c r="K85" s="28" t="s">
        <v>1904</v>
      </c>
      <c r="L85" s="29"/>
    </row>
    <row r="86" spans="1:12" ht="15.75" customHeight="1">
      <c r="A86" s="24" t="s">
        <v>3843</v>
      </c>
      <c r="B86" s="25" t="s">
        <v>3700</v>
      </c>
      <c r="C86" s="26" t="s">
        <v>3872</v>
      </c>
      <c r="D86" s="25" t="s">
        <v>3825</v>
      </c>
      <c r="E86" s="18">
        <v>5.57</v>
      </c>
      <c r="F86" s="24" t="s">
        <v>3676</v>
      </c>
      <c r="G86" s="25" t="s">
        <v>3688</v>
      </c>
      <c r="H86" s="25" t="s">
        <v>3678</v>
      </c>
      <c r="I86" s="25" t="s">
        <v>3846</v>
      </c>
      <c r="J86" s="28" t="s">
        <v>1918</v>
      </c>
      <c r="K86" s="28" t="s">
        <v>1904</v>
      </c>
      <c r="L86" s="29"/>
    </row>
    <row r="87" spans="1:12" ht="15.75" customHeight="1">
      <c r="A87" s="24" t="s">
        <v>3843</v>
      </c>
      <c r="B87" s="25" t="s">
        <v>3700</v>
      </c>
      <c r="C87" s="26" t="s">
        <v>3873</v>
      </c>
      <c r="D87" s="25" t="s">
        <v>3874</v>
      </c>
      <c r="E87" s="18">
        <v>19.77</v>
      </c>
      <c r="F87" s="24" t="s">
        <v>3676</v>
      </c>
      <c r="G87" s="25" t="s">
        <v>3677</v>
      </c>
      <c r="H87" s="25" t="s">
        <v>3678</v>
      </c>
      <c r="I87" s="25" t="s">
        <v>3846</v>
      </c>
      <c r="J87" s="28" t="s">
        <v>1918</v>
      </c>
      <c r="K87" s="28" t="s">
        <v>1904</v>
      </c>
      <c r="L87" s="29"/>
    </row>
    <row r="88" spans="1:12" ht="15.75" customHeight="1">
      <c r="A88" s="24" t="s">
        <v>3843</v>
      </c>
      <c r="B88" s="25" t="s">
        <v>3700</v>
      </c>
      <c r="C88" s="26" t="s">
        <v>3875</v>
      </c>
      <c r="D88" s="25" t="s">
        <v>1015</v>
      </c>
      <c r="E88" s="18">
        <v>15.71</v>
      </c>
      <c r="F88" s="24" t="s">
        <v>3676</v>
      </c>
      <c r="G88" s="25" t="s">
        <v>3677</v>
      </c>
      <c r="H88" s="25" t="s">
        <v>3678</v>
      </c>
      <c r="I88" s="25" t="s">
        <v>3846</v>
      </c>
      <c r="J88" s="28" t="s">
        <v>1916</v>
      </c>
      <c r="K88" s="28" t="s">
        <v>1904</v>
      </c>
      <c r="L88" s="29"/>
    </row>
    <row r="89" spans="1:12" ht="15.75" customHeight="1">
      <c r="A89" s="24" t="s">
        <v>3843</v>
      </c>
      <c r="B89" s="25" t="s">
        <v>3700</v>
      </c>
      <c r="C89" s="26" t="s">
        <v>3876</v>
      </c>
      <c r="D89" s="25" t="s">
        <v>3877</v>
      </c>
      <c r="E89" s="18">
        <v>20.62</v>
      </c>
      <c r="F89" s="24" t="s">
        <v>3676</v>
      </c>
      <c r="G89" s="25" t="s">
        <v>3688</v>
      </c>
      <c r="H89" s="25" t="s">
        <v>3678</v>
      </c>
      <c r="I89" s="25" t="s">
        <v>3846</v>
      </c>
      <c r="J89" s="28" t="s">
        <v>1912</v>
      </c>
      <c r="K89" s="28" t="s">
        <v>1904</v>
      </c>
      <c r="L89" s="29"/>
    </row>
    <row r="90" spans="1:12" ht="15.75" customHeight="1">
      <c r="A90" s="24" t="s">
        <v>3843</v>
      </c>
      <c r="B90" s="25" t="s">
        <v>3700</v>
      </c>
      <c r="C90" s="26" t="s">
        <v>3878</v>
      </c>
      <c r="D90" s="25" t="s">
        <v>3879</v>
      </c>
      <c r="E90" s="18">
        <v>14.58</v>
      </c>
      <c r="F90" s="24" t="s">
        <v>3676</v>
      </c>
      <c r="G90" s="25" t="s">
        <v>3688</v>
      </c>
      <c r="H90" s="25" t="s">
        <v>3678</v>
      </c>
      <c r="I90" s="25" t="s">
        <v>3846</v>
      </c>
      <c r="J90" s="28" t="s">
        <v>1914</v>
      </c>
      <c r="K90" s="28" t="s">
        <v>1904</v>
      </c>
      <c r="L90" s="29"/>
    </row>
    <row r="91" spans="1:12" ht="15.75" customHeight="1">
      <c r="A91" s="24" t="s">
        <v>3843</v>
      </c>
      <c r="B91" s="25" t="s">
        <v>3700</v>
      </c>
      <c r="C91" s="26" t="s">
        <v>3880</v>
      </c>
      <c r="D91" s="25" t="s">
        <v>3881</v>
      </c>
      <c r="E91" s="18">
        <v>96.82</v>
      </c>
      <c r="F91" s="24" t="s">
        <v>3676</v>
      </c>
      <c r="G91" s="25" t="s">
        <v>3677</v>
      </c>
      <c r="H91" s="25" t="s">
        <v>3678</v>
      </c>
      <c r="I91" s="25" t="s">
        <v>3846</v>
      </c>
      <c r="J91" s="28" t="s">
        <v>1914</v>
      </c>
      <c r="K91" s="28" t="s">
        <v>1904</v>
      </c>
      <c r="L91" s="29"/>
    </row>
    <row r="92" spans="1:12" ht="15.75" customHeight="1">
      <c r="A92" s="24" t="s">
        <v>3843</v>
      </c>
      <c r="B92" s="25" t="s">
        <v>3700</v>
      </c>
      <c r="C92" s="26" t="s">
        <v>3882</v>
      </c>
      <c r="D92" s="25" t="s">
        <v>3883</v>
      </c>
      <c r="E92" s="18">
        <v>9.7899999999999991</v>
      </c>
      <c r="F92" s="24" t="s">
        <v>3676</v>
      </c>
      <c r="G92" s="25" t="s">
        <v>3688</v>
      </c>
      <c r="H92" s="25" t="s">
        <v>3678</v>
      </c>
      <c r="I92" s="25" t="s">
        <v>3846</v>
      </c>
      <c r="J92" s="28" t="s">
        <v>1924</v>
      </c>
      <c r="K92" s="28" t="s">
        <v>1904</v>
      </c>
      <c r="L92" s="29"/>
    </row>
    <row r="93" spans="1:12" ht="15.75" customHeight="1">
      <c r="A93" s="24" t="s">
        <v>3843</v>
      </c>
      <c r="B93" s="25" t="s">
        <v>3700</v>
      </c>
      <c r="C93" s="26" t="s">
        <v>3884</v>
      </c>
      <c r="D93" s="25" t="s">
        <v>958</v>
      </c>
      <c r="E93" s="18">
        <v>17.16</v>
      </c>
      <c r="F93" s="24" t="s">
        <v>3676</v>
      </c>
      <c r="G93" s="25" t="s">
        <v>3677</v>
      </c>
      <c r="H93" s="25" t="s">
        <v>3678</v>
      </c>
      <c r="I93" s="25" t="s">
        <v>3846</v>
      </c>
      <c r="J93" s="28" t="s">
        <v>1924</v>
      </c>
      <c r="K93" s="28" t="s">
        <v>1904</v>
      </c>
      <c r="L93" s="29"/>
    </row>
    <row r="94" spans="1:12" ht="15.75" customHeight="1">
      <c r="A94" s="24" t="s">
        <v>3705</v>
      </c>
      <c r="B94" s="25" t="s">
        <v>3700</v>
      </c>
      <c r="C94" s="26" t="s">
        <v>3885</v>
      </c>
      <c r="D94" s="25" t="s">
        <v>3886</v>
      </c>
      <c r="E94" s="18">
        <v>1371.4</v>
      </c>
      <c r="F94" s="24" t="s">
        <v>3676</v>
      </c>
      <c r="G94" s="25" t="s">
        <v>3677</v>
      </c>
      <c r="H94" s="25" t="s">
        <v>3678</v>
      </c>
      <c r="I94" s="25" t="s">
        <v>3708</v>
      </c>
      <c r="J94" s="28" t="s">
        <v>1907</v>
      </c>
      <c r="K94" s="28" t="s">
        <v>1904</v>
      </c>
      <c r="L94" s="29"/>
    </row>
    <row r="95" spans="1:12" ht="15.75" customHeight="1">
      <c r="A95" s="24" t="s">
        <v>3705</v>
      </c>
      <c r="B95" s="25" t="s">
        <v>3700</v>
      </c>
      <c r="C95" s="26" t="s">
        <v>3887</v>
      </c>
      <c r="D95" s="25" t="s">
        <v>3888</v>
      </c>
      <c r="E95" s="18">
        <v>60.42</v>
      </c>
      <c r="F95" s="24" t="s">
        <v>3676</v>
      </c>
      <c r="G95" s="25" t="s">
        <v>3677</v>
      </c>
      <c r="H95" s="25" t="s">
        <v>3678</v>
      </c>
      <c r="I95" s="25" t="s">
        <v>3708</v>
      </c>
      <c r="J95" s="28" t="s">
        <v>1912</v>
      </c>
      <c r="K95" s="28" t="s">
        <v>1904</v>
      </c>
      <c r="L95" s="29"/>
    </row>
    <row r="96" spans="1:12" ht="15.75" customHeight="1">
      <c r="A96" s="24" t="s">
        <v>3705</v>
      </c>
      <c r="B96" s="25" t="s">
        <v>3700</v>
      </c>
      <c r="C96" s="26" t="s">
        <v>3889</v>
      </c>
      <c r="D96" s="25" t="s">
        <v>3890</v>
      </c>
      <c r="E96" s="18">
        <v>13.85</v>
      </c>
      <c r="F96" s="24" t="s">
        <v>3676</v>
      </c>
      <c r="G96" s="25" t="s">
        <v>3688</v>
      </c>
      <c r="H96" s="25" t="s">
        <v>3678</v>
      </c>
      <c r="I96" s="25" t="s">
        <v>3708</v>
      </c>
      <c r="J96" s="28" t="s">
        <v>1908</v>
      </c>
      <c r="K96" s="28" t="s">
        <v>1904</v>
      </c>
      <c r="L96" s="29"/>
    </row>
    <row r="97" spans="1:12" ht="15.75" customHeight="1">
      <c r="A97" s="24" t="s">
        <v>3705</v>
      </c>
      <c r="B97" s="25" t="s">
        <v>3700</v>
      </c>
      <c r="C97" s="26" t="s">
        <v>3891</v>
      </c>
      <c r="D97" s="25" t="s">
        <v>3892</v>
      </c>
      <c r="E97" s="18">
        <v>37.9</v>
      </c>
      <c r="F97" s="24" t="s">
        <v>3676</v>
      </c>
      <c r="G97" s="25" t="s">
        <v>3677</v>
      </c>
      <c r="H97" s="25" t="s">
        <v>3678</v>
      </c>
      <c r="I97" s="25" t="s">
        <v>3708</v>
      </c>
      <c r="J97" s="28" t="s">
        <v>1908</v>
      </c>
      <c r="K97" s="28" t="s">
        <v>1904</v>
      </c>
      <c r="L97" s="29"/>
    </row>
    <row r="98" spans="1:12" ht="15.75" customHeight="1">
      <c r="A98" s="24" t="s">
        <v>3705</v>
      </c>
      <c r="B98" s="25" t="s">
        <v>3700</v>
      </c>
      <c r="C98" s="26" t="s">
        <v>3893</v>
      </c>
      <c r="D98" s="25" t="s">
        <v>3894</v>
      </c>
      <c r="E98" s="18">
        <v>31.56</v>
      </c>
      <c r="F98" s="24" t="s">
        <v>3676</v>
      </c>
      <c r="G98" s="25" t="s">
        <v>3688</v>
      </c>
      <c r="H98" s="25" t="s">
        <v>3678</v>
      </c>
      <c r="I98" s="25" t="s">
        <v>3708</v>
      </c>
      <c r="J98" s="28" t="s">
        <v>1932</v>
      </c>
      <c r="K98" s="28" t="s">
        <v>1904</v>
      </c>
      <c r="L98" s="29"/>
    </row>
    <row r="99" spans="1:12" ht="15.75" customHeight="1">
      <c r="A99" s="24" t="s">
        <v>3705</v>
      </c>
      <c r="B99" s="25" t="s">
        <v>3700</v>
      </c>
      <c r="C99" s="26" t="s">
        <v>3895</v>
      </c>
      <c r="D99" s="25" t="s">
        <v>3825</v>
      </c>
      <c r="E99" s="18">
        <v>2.78</v>
      </c>
      <c r="F99" s="24" t="s">
        <v>3676</v>
      </c>
      <c r="G99" s="25" t="s">
        <v>3688</v>
      </c>
      <c r="H99" s="25" t="s">
        <v>3678</v>
      </c>
      <c r="I99" s="25" t="s">
        <v>3708</v>
      </c>
      <c r="J99" s="28" t="s">
        <v>1928</v>
      </c>
      <c r="K99" s="28" t="s">
        <v>1904</v>
      </c>
      <c r="L99" s="29"/>
    </row>
    <row r="100" spans="1:12" ht="15.75" customHeight="1">
      <c r="A100" s="24" t="s">
        <v>3705</v>
      </c>
      <c r="B100" s="25" t="s">
        <v>3700</v>
      </c>
      <c r="C100" s="26" t="s">
        <v>3896</v>
      </c>
      <c r="D100" s="25" t="s">
        <v>1451</v>
      </c>
      <c r="E100" s="18">
        <v>0.21</v>
      </c>
      <c r="F100" s="24" t="s">
        <v>3676</v>
      </c>
      <c r="G100" s="25" t="s">
        <v>3688</v>
      </c>
      <c r="H100" s="25" t="s">
        <v>3678</v>
      </c>
      <c r="I100" s="25" t="s">
        <v>3708</v>
      </c>
      <c r="J100" s="28" t="s">
        <v>1913</v>
      </c>
      <c r="K100" s="28" t="s">
        <v>1904</v>
      </c>
      <c r="L100" s="29"/>
    </row>
    <row r="101" spans="1:12" ht="15.75" customHeight="1">
      <c r="A101" s="24" t="s">
        <v>3705</v>
      </c>
      <c r="B101" s="25" t="s">
        <v>3700</v>
      </c>
      <c r="C101" s="26" t="s">
        <v>3897</v>
      </c>
      <c r="D101" s="25" t="s">
        <v>3898</v>
      </c>
      <c r="E101" s="18">
        <v>52.82</v>
      </c>
      <c r="F101" s="24" t="s">
        <v>3676</v>
      </c>
      <c r="G101" s="25" t="s">
        <v>3677</v>
      </c>
      <c r="H101" s="25" t="s">
        <v>3678</v>
      </c>
      <c r="I101" s="25" t="s">
        <v>3708</v>
      </c>
      <c r="J101" s="28" t="s">
        <v>1913</v>
      </c>
      <c r="K101" s="28" t="s">
        <v>1904</v>
      </c>
      <c r="L101" s="29"/>
    </row>
    <row r="102" spans="1:12" ht="15.75" customHeight="1">
      <c r="A102" s="24" t="s">
        <v>3705</v>
      </c>
      <c r="B102" s="25" t="s">
        <v>3700</v>
      </c>
      <c r="C102" s="26" t="s">
        <v>3899</v>
      </c>
      <c r="D102" s="25" t="s">
        <v>3900</v>
      </c>
      <c r="E102" s="18">
        <v>17.48</v>
      </c>
      <c r="F102" s="24" t="s">
        <v>3676</v>
      </c>
      <c r="G102" s="25" t="s">
        <v>3688</v>
      </c>
      <c r="H102" s="25" t="s">
        <v>3678</v>
      </c>
      <c r="I102" s="25" t="s">
        <v>3708</v>
      </c>
      <c r="J102" s="28" t="s">
        <v>1919</v>
      </c>
      <c r="K102" s="28" t="s">
        <v>1904</v>
      </c>
      <c r="L102" s="29"/>
    </row>
    <row r="103" spans="1:12" ht="15.75" customHeight="1">
      <c r="A103" s="24" t="s">
        <v>3705</v>
      </c>
      <c r="B103" s="25" t="s">
        <v>3700</v>
      </c>
      <c r="C103" s="26" t="s">
        <v>3901</v>
      </c>
      <c r="D103" s="25" t="s">
        <v>3902</v>
      </c>
      <c r="E103" s="18">
        <v>9.31</v>
      </c>
      <c r="F103" s="24" t="s">
        <v>3676</v>
      </c>
      <c r="G103" s="25" t="s">
        <v>3677</v>
      </c>
      <c r="H103" s="25" t="s">
        <v>3678</v>
      </c>
      <c r="I103" s="25" t="s">
        <v>3708</v>
      </c>
      <c r="J103" s="28" t="s">
        <v>1919</v>
      </c>
      <c r="K103" s="28" t="s">
        <v>1904</v>
      </c>
      <c r="L103" s="29"/>
    </row>
    <row r="104" spans="1:12" ht="15.75" customHeight="1">
      <c r="A104" s="24" t="s">
        <v>3705</v>
      </c>
      <c r="B104" s="25" t="s">
        <v>3700</v>
      </c>
      <c r="C104" s="26" t="s">
        <v>3903</v>
      </c>
      <c r="D104" s="25" t="s">
        <v>3904</v>
      </c>
      <c r="E104" s="18">
        <v>11.94</v>
      </c>
      <c r="F104" s="24" t="s">
        <v>3676</v>
      </c>
      <c r="G104" s="25" t="s">
        <v>3688</v>
      </c>
      <c r="H104" s="25" t="s">
        <v>3678</v>
      </c>
      <c r="I104" s="25" t="s">
        <v>3708</v>
      </c>
      <c r="J104" s="28" t="s">
        <v>1917</v>
      </c>
      <c r="K104" s="28" t="s">
        <v>1904</v>
      </c>
      <c r="L104" s="29"/>
    </row>
    <row r="105" spans="1:12" ht="15.75" customHeight="1">
      <c r="A105" s="24" t="s">
        <v>3705</v>
      </c>
      <c r="B105" s="25" t="s">
        <v>3700</v>
      </c>
      <c r="C105" s="26" t="s">
        <v>3905</v>
      </c>
      <c r="D105" s="25" t="s">
        <v>3906</v>
      </c>
      <c r="E105" s="18">
        <v>17.829999999999998</v>
      </c>
      <c r="F105" s="24" t="s">
        <v>3676</v>
      </c>
      <c r="G105" s="25" t="s">
        <v>3677</v>
      </c>
      <c r="H105" s="25" t="s">
        <v>3678</v>
      </c>
      <c r="I105" s="25" t="s">
        <v>3708</v>
      </c>
      <c r="J105" s="28" t="s">
        <v>1917</v>
      </c>
      <c r="K105" s="28" t="s">
        <v>1904</v>
      </c>
      <c r="L105" s="29"/>
    </row>
    <row r="106" spans="1:12" ht="15.75" customHeight="1">
      <c r="A106" s="24" t="s">
        <v>3705</v>
      </c>
      <c r="B106" s="25" t="s">
        <v>3700</v>
      </c>
      <c r="C106" s="26" t="s">
        <v>3907</v>
      </c>
      <c r="D106" s="25" t="s">
        <v>3908</v>
      </c>
      <c r="E106" s="18">
        <v>66.38</v>
      </c>
      <c r="F106" s="24" t="s">
        <v>3676</v>
      </c>
      <c r="G106" s="25" t="s">
        <v>3677</v>
      </c>
      <c r="H106" s="25" t="s">
        <v>3678</v>
      </c>
      <c r="I106" s="25" t="s">
        <v>3708</v>
      </c>
      <c r="J106" s="28" t="s">
        <v>1910</v>
      </c>
      <c r="K106" s="28" t="s">
        <v>1904</v>
      </c>
      <c r="L106" s="29"/>
    </row>
    <row r="107" spans="1:12" ht="15.75" customHeight="1">
      <c r="A107" s="24" t="s">
        <v>3705</v>
      </c>
      <c r="B107" s="25" t="s">
        <v>3700</v>
      </c>
      <c r="C107" s="26" t="s">
        <v>3909</v>
      </c>
      <c r="D107" s="25" t="s">
        <v>3910</v>
      </c>
      <c r="E107" s="18">
        <v>14.03</v>
      </c>
      <c r="F107" s="24" t="s">
        <v>3676</v>
      </c>
      <c r="G107" s="25" t="s">
        <v>3688</v>
      </c>
      <c r="H107" s="25" t="s">
        <v>3678</v>
      </c>
      <c r="I107" s="25" t="s">
        <v>3708</v>
      </c>
      <c r="J107" s="28" t="s">
        <v>1910</v>
      </c>
      <c r="K107" s="28" t="s">
        <v>1904</v>
      </c>
      <c r="L107" s="29"/>
    </row>
    <row r="108" spans="1:12" ht="15.75" customHeight="1">
      <c r="A108" s="24" t="s">
        <v>3705</v>
      </c>
      <c r="B108" s="25" t="s">
        <v>3700</v>
      </c>
      <c r="C108" s="26" t="s">
        <v>3911</v>
      </c>
      <c r="D108" s="25" t="s">
        <v>3912</v>
      </c>
      <c r="E108" s="18">
        <v>14.34</v>
      </c>
      <c r="F108" s="24" t="s">
        <v>3676</v>
      </c>
      <c r="G108" s="25" t="s">
        <v>3688</v>
      </c>
      <c r="H108" s="25" t="s">
        <v>3678</v>
      </c>
      <c r="I108" s="25" t="s">
        <v>3708</v>
      </c>
      <c r="J108" s="28" t="s">
        <v>1920</v>
      </c>
      <c r="K108" s="28" t="s">
        <v>1904</v>
      </c>
      <c r="L108" s="29"/>
    </row>
    <row r="109" spans="1:12" ht="15.75" customHeight="1">
      <c r="A109" s="24" t="s">
        <v>3705</v>
      </c>
      <c r="B109" s="25" t="s">
        <v>3700</v>
      </c>
      <c r="C109" s="26" t="s">
        <v>281</v>
      </c>
      <c r="D109" s="25" t="s">
        <v>1802</v>
      </c>
      <c r="E109" s="18">
        <v>9.01</v>
      </c>
      <c r="F109" s="24" t="s">
        <v>3676</v>
      </c>
      <c r="G109" s="25" t="s">
        <v>3677</v>
      </c>
      <c r="H109" s="25" t="s">
        <v>3678</v>
      </c>
      <c r="I109" s="25" t="s">
        <v>3708</v>
      </c>
      <c r="J109" s="28" t="s">
        <v>1922</v>
      </c>
      <c r="K109" s="28" t="s">
        <v>1904</v>
      </c>
      <c r="L109" s="29"/>
    </row>
    <row r="110" spans="1:12" ht="15.75" customHeight="1">
      <c r="A110" s="24" t="s">
        <v>3705</v>
      </c>
      <c r="B110" s="25" t="s">
        <v>3700</v>
      </c>
      <c r="C110" s="26" t="s">
        <v>3913</v>
      </c>
      <c r="D110" s="25" t="s">
        <v>3914</v>
      </c>
      <c r="E110" s="18">
        <v>1.1000000000000001</v>
      </c>
      <c r="F110" s="24" t="s">
        <v>3676</v>
      </c>
      <c r="G110" s="25" t="s">
        <v>3688</v>
      </c>
      <c r="H110" s="25" t="s">
        <v>3678</v>
      </c>
      <c r="I110" s="25" t="s">
        <v>3708</v>
      </c>
      <c r="J110" s="28" t="s">
        <v>1922</v>
      </c>
      <c r="K110" s="28" t="s">
        <v>1904</v>
      </c>
      <c r="L110" s="29"/>
    </row>
    <row r="111" spans="1:12" ht="15.75" customHeight="1">
      <c r="A111" s="24" t="s">
        <v>3705</v>
      </c>
      <c r="B111" s="25" t="s">
        <v>3700</v>
      </c>
      <c r="C111" s="26" t="s">
        <v>283</v>
      </c>
      <c r="D111" s="25" t="s">
        <v>3825</v>
      </c>
      <c r="E111" s="18">
        <v>5.56</v>
      </c>
      <c r="F111" s="24" t="s">
        <v>3676</v>
      </c>
      <c r="G111" s="25" t="s">
        <v>3688</v>
      </c>
      <c r="H111" s="25" t="s">
        <v>3678</v>
      </c>
      <c r="I111" s="25" t="s">
        <v>3708</v>
      </c>
      <c r="J111" s="28" t="s">
        <v>1914</v>
      </c>
      <c r="K111" s="28" t="s">
        <v>1904</v>
      </c>
      <c r="L111" s="29"/>
    </row>
    <row r="112" spans="1:12" ht="15.75" customHeight="1">
      <c r="A112" s="24" t="s">
        <v>3705</v>
      </c>
      <c r="B112" s="25" t="s">
        <v>3700</v>
      </c>
      <c r="C112" s="26" t="s">
        <v>3915</v>
      </c>
      <c r="D112" s="25" t="s">
        <v>3916</v>
      </c>
      <c r="E112" s="18">
        <v>6.24</v>
      </c>
      <c r="F112" s="24" t="s">
        <v>3676</v>
      </c>
      <c r="G112" s="25" t="s">
        <v>3677</v>
      </c>
      <c r="H112" s="25" t="s">
        <v>3678</v>
      </c>
      <c r="I112" s="25" t="s">
        <v>3708</v>
      </c>
      <c r="J112" s="28" t="s">
        <v>1914</v>
      </c>
      <c r="K112" s="28" t="s">
        <v>1904</v>
      </c>
      <c r="L112" s="29"/>
    </row>
    <row r="113" spans="1:12" ht="15.75" customHeight="1">
      <c r="A113" s="24" t="s">
        <v>3705</v>
      </c>
      <c r="B113" s="25" t="s">
        <v>3700</v>
      </c>
      <c r="C113" s="26" t="s">
        <v>3917</v>
      </c>
      <c r="D113" s="25" t="s">
        <v>3825</v>
      </c>
      <c r="E113" s="18">
        <v>2.79</v>
      </c>
      <c r="F113" s="24" t="s">
        <v>3676</v>
      </c>
      <c r="G113" s="25" t="s">
        <v>3688</v>
      </c>
      <c r="H113" s="25" t="s">
        <v>3678</v>
      </c>
      <c r="I113" s="25" t="s">
        <v>3708</v>
      </c>
      <c r="J113" s="28" t="s">
        <v>1939</v>
      </c>
      <c r="K113" s="28" t="s">
        <v>1904</v>
      </c>
      <c r="L113" s="29"/>
    </row>
    <row r="114" spans="1:12" ht="15.75" customHeight="1">
      <c r="A114" s="24" t="s">
        <v>3705</v>
      </c>
      <c r="B114" s="25" t="s">
        <v>3700</v>
      </c>
      <c r="C114" s="26" t="s">
        <v>285</v>
      </c>
      <c r="D114" s="25" t="s">
        <v>3918</v>
      </c>
      <c r="E114" s="18">
        <v>12.15</v>
      </c>
      <c r="F114" s="24" t="s">
        <v>3676</v>
      </c>
      <c r="G114" s="25" t="s">
        <v>3688</v>
      </c>
      <c r="H114" s="25" t="s">
        <v>3678</v>
      </c>
      <c r="I114" s="25" t="s">
        <v>3708</v>
      </c>
      <c r="J114" s="28" t="s">
        <v>1918</v>
      </c>
      <c r="K114" s="28" t="s">
        <v>1904</v>
      </c>
      <c r="L114" s="29"/>
    </row>
    <row r="115" spans="1:12" ht="15.75" customHeight="1">
      <c r="A115" s="24" t="s">
        <v>3705</v>
      </c>
      <c r="B115" s="25" t="s">
        <v>3700</v>
      </c>
      <c r="C115" s="26" t="s">
        <v>288</v>
      </c>
      <c r="D115" s="25" t="s">
        <v>3919</v>
      </c>
      <c r="E115" s="18">
        <v>15.46</v>
      </c>
      <c r="F115" s="24" t="s">
        <v>3676</v>
      </c>
      <c r="G115" s="25" t="s">
        <v>3677</v>
      </c>
      <c r="H115" s="25" t="s">
        <v>3678</v>
      </c>
      <c r="I115" s="25" t="s">
        <v>3708</v>
      </c>
      <c r="J115" s="28" t="s">
        <v>1918</v>
      </c>
      <c r="K115" s="28" t="s">
        <v>1904</v>
      </c>
      <c r="L115" s="29"/>
    </row>
    <row r="116" spans="1:12" ht="15.75" customHeight="1">
      <c r="A116" s="24" t="s">
        <v>3705</v>
      </c>
      <c r="B116" s="25" t="s">
        <v>3673</v>
      </c>
      <c r="C116" s="26" t="s">
        <v>375</v>
      </c>
      <c r="D116" s="25" t="s">
        <v>3920</v>
      </c>
      <c r="E116" s="18">
        <v>54.33</v>
      </c>
      <c r="F116" s="24" t="s">
        <v>3676</v>
      </c>
      <c r="G116" s="25" t="s">
        <v>3677</v>
      </c>
      <c r="H116" s="25" t="s">
        <v>3678</v>
      </c>
      <c r="I116" s="25" t="s">
        <v>3921</v>
      </c>
      <c r="J116" s="28" t="s">
        <v>1939</v>
      </c>
      <c r="K116" s="28" t="s">
        <v>1904</v>
      </c>
      <c r="L116" s="29"/>
    </row>
    <row r="117" spans="1:12" ht="15.75" customHeight="1">
      <c r="A117" s="24" t="s">
        <v>3709</v>
      </c>
      <c r="B117" s="25" t="s">
        <v>3700</v>
      </c>
      <c r="C117" s="26" t="s">
        <v>290</v>
      </c>
      <c r="D117" s="25" t="s">
        <v>3922</v>
      </c>
      <c r="E117" s="18">
        <v>142.09</v>
      </c>
      <c r="F117" s="24" t="s">
        <v>3676</v>
      </c>
      <c r="G117" s="25" t="s">
        <v>3677</v>
      </c>
      <c r="H117" s="25" t="s">
        <v>3678</v>
      </c>
      <c r="I117" s="25" t="s">
        <v>3711</v>
      </c>
      <c r="J117" s="28" t="s">
        <v>1912</v>
      </c>
      <c r="K117" s="28" t="s">
        <v>1904</v>
      </c>
      <c r="L117" s="29"/>
    </row>
    <row r="118" spans="1:12" ht="15.75" customHeight="1">
      <c r="A118" s="24" t="s">
        <v>3709</v>
      </c>
      <c r="B118" s="25" t="s">
        <v>3700</v>
      </c>
      <c r="C118" s="26" t="s">
        <v>292</v>
      </c>
      <c r="D118" s="25" t="s">
        <v>3923</v>
      </c>
      <c r="E118" s="18">
        <v>327.93</v>
      </c>
      <c r="F118" s="24" t="s">
        <v>3676</v>
      </c>
      <c r="G118" s="25" t="s">
        <v>3677</v>
      </c>
      <c r="H118" s="25" t="s">
        <v>3678</v>
      </c>
      <c r="I118" s="25" t="s">
        <v>3711</v>
      </c>
      <c r="J118" s="28" t="s">
        <v>1907</v>
      </c>
      <c r="K118" s="28" t="s">
        <v>1904</v>
      </c>
      <c r="L118" s="29"/>
    </row>
    <row r="119" spans="1:12" ht="15.75" customHeight="1">
      <c r="A119" s="24" t="s">
        <v>3709</v>
      </c>
      <c r="B119" s="25" t="s">
        <v>3700</v>
      </c>
      <c r="C119" s="26" t="s">
        <v>3924</v>
      </c>
      <c r="D119" s="25" t="s">
        <v>3925</v>
      </c>
      <c r="E119" s="18">
        <v>191.63</v>
      </c>
      <c r="F119" s="24" t="s">
        <v>3676</v>
      </c>
      <c r="G119" s="25" t="s">
        <v>3688</v>
      </c>
      <c r="H119" s="25" t="s">
        <v>3678</v>
      </c>
      <c r="I119" s="25" t="s">
        <v>3711</v>
      </c>
      <c r="J119" s="28" t="s">
        <v>1907</v>
      </c>
      <c r="K119" s="28" t="s">
        <v>1904</v>
      </c>
      <c r="L119" s="29"/>
    </row>
    <row r="120" spans="1:12" ht="15.75" customHeight="1">
      <c r="A120" s="24" t="s">
        <v>3709</v>
      </c>
      <c r="B120" s="25" t="s">
        <v>3700</v>
      </c>
      <c r="C120" s="26" t="s">
        <v>294</v>
      </c>
      <c r="D120" s="25" t="s">
        <v>3926</v>
      </c>
      <c r="E120" s="18">
        <v>14.33</v>
      </c>
      <c r="F120" s="24" t="s">
        <v>3676</v>
      </c>
      <c r="G120" s="25" t="s">
        <v>3677</v>
      </c>
      <c r="H120" s="25" t="s">
        <v>3678</v>
      </c>
      <c r="I120" s="25" t="s">
        <v>3711</v>
      </c>
      <c r="J120" s="28" t="s">
        <v>1915</v>
      </c>
      <c r="K120" s="28" t="s">
        <v>1904</v>
      </c>
      <c r="L120" s="29"/>
    </row>
    <row r="121" spans="1:12" ht="15.75" customHeight="1">
      <c r="A121" s="24" t="s">
        <v>3709</v>
      </c>
      <c r="B121" s="25" t="s">
        <v>3700</v>
      </c>
      <c r="C121" s="26" t="s">
        <v>3927</v>
      </c>
      <c r="D121" s="25" t="s">
        <v>3928</v>
      </c>
      <c r="E121" s="18">
        <v>8.5</v>
      </c>
      <c r="F121" s="24" t="s">
        <v>3676</v>
      </c>
      <c r="G121" s="25" t="s">
        <v>3677</v>
      </c>
      <c r="H121" s="25" t="s">
        <v>3678</v>
      </c>
      <c r="I121" s="25" t="s">
        <v>3711</v>
      </c>
      <c r="J121" s="28" t="s">
        <v>1910</v>
      </c>
      <c r="K121" s="28" t="s">
        <v>1904</v>
      </c>
      <c r="L121" s="29"/>
    </row>
    <row r="122" spans="1:12" ht="15.75" customHeight="1">
      <c r="A122" s="24" t="s">
        <v>3709</v>
      </c>
      <c r="B122" s="25" t="s">
        <v>3700</v>
      </c>
      <c r="C122" s="26" t="s">
        <v>3929</v>
      </c>
      <c r="D122" s="25" t="s">
        <v>3930</v>
      </c>
      <c r="E122" s="18">
        <v>54.29</v>
      </c>
      <c r="F122" s="24" t="s">
        <v>3676</v>
      </c>
      <c r="G122" s="25" t="s">
        <v>3688</v>
      </c>
      <c r="H122" s="25" t="s">
        <v>3678</v>
      </c>
      <c r="I122" s="25" t="s">
        <v>3711</v>
      </c>
      <c r="J122" s="28" t="s">
        <v>1910</v>
      </c>
      <c r="K122" s="28" t="s">
        <v>1904</v>
      </c>
      <c r="L122" s="29"/>
    </row>
    <row r="123" spans="1:12" ht="15.75" customHeight="1">
      <c r="A123" s="24" t="s">
        <v>3709</v>
      </c>
      <c r="B123" s="25" t="s">
        <v>3700</v>
      </c>
      <c r="C123" s="26" t="s">
        <v>3931</v>
      </c>
      <c r="D123" s="25" t="s">
        <v>3932</v>
      </c>
      <c r="E123" s="18">
        <v>71.8</v>
      </c>
      <c r="F123" s="24" t="s">
        <v>3676</v>
      </c>
      <c r="G123" s="25" t="s">
        <v>3688</v>
      </c>
      <c r="H123" s="25" t="s">
        <v>3678</v>
      </c>
      <c r="I123" s="25" t="s">
        <v>3711</v>
      </c>
      <c r="J123" s="28" t="s">
        <v>1912</v>
      </c>
      <c r="K123" s="28" t="s">
        <v>1904</v>
      </c>
      <c r="L123" s="29"/>
    </row>
    <row r="124" spans="1:12" ht="15.75" customHeight="1">
      <c r="A124" s="24" t="s">
        <v>3709</v>
      </c>
      <c r="B124" s="25" t="s">
        <v>3700</v>
      </c>
      <c r="C124" s="26" t="s">
        <v>3933</v>
      </c>
      <c r="D124" s="25" t="s">
        <v>3934</v>
      </c>
      <c r="E124" s="18">
        <v>0</v>
      </c>
      <c r="F124" s="24" t="s">
        <v>3676</v>
      </c>
      <c r="G124" s="25" t="s">
        <v>3813</v>
      </c>
      <c r="H124" s="25" t="s">
        <v>3678</v>
      </c>
      <c r="I124" s="25" t="s">
        <v>3711</v>
      </c>
      <c r="J124" s="28" t="s">
        <v>1907</v>
      </c>
      <c r="K124" s="28" t="s">
        <v>1904</v>
      </c>
      <c r="L124" s="29"/>
    </row>
    <row r="125" spans="1:12" ht="15.75" customHeight="1">
      <c r="A125" s="24" t="s">
        <v>3709</v>
      </c>
      <c r="B125" s="25" t="s">
        <v>3700</v>
      </c>
      <c r="C125" s="26" t="s">
        <v>3935</v>
      </c>
      <c r="D125" s="25" t="s">
        <v>3936</v>
      </c>
      <c r="E125" s="18">
        <v>21.48</v>
      </c>
      <c r="F125" s="24" t="s">
        <v>3676</v>
      </c>
      <c r="G125" s="25" t="s">
        <v>3688</v>
      </c>
      <c r="H125" s="25" t="s">
        <v>3678</v>
      </c>
      <c r="I125" s="25" t="s">
        <v>3711</v>
      </c>
      <c r="J125" s="28" t="s">
        <v>1922</v>
      </c>
      <c r="K125" s="28" t="s">
        <v>1904</v>
      </c>
      <c r="L125" s="29"/>
    </row>
    <row r="126" spans="1:12" ht="15.75" customHeight="1">
      <c r="A126" s="24" t="s">
        <v>3709</v>
      </c>
      <c r="B126" s="25" t="s">
        <v>3700</v>
      </c>
      <c r="C126" s="26" t="s">
        <v>3937</v>
      </c>
      <c r="D126" s="25" t="s">
        <v>3938</v>
      </c>
      <c r="E126" s="18">
        <v>54.58</v>
      </c>
      <c r="F126" s="24" t="s">
        <v>3676</v>
      </c>
      <c r="G126" s="25" t="s">
        <v>3677</v>
      </c>
      <c r="H126" s="25" t="s">
        <v>3678</v>
      </c>
      <c r="I126" s="25" t="s">
        <v>3711</v>
      </c>
      <c r="J126" s="28" t="s">
        <v>1914</v>
      </c>
      <c r="K126" s="28" t="s">
        <v>1904</v>
      </c>
      <c r="L126" s="29"/>
    </row>
    <row r="127" spans="1:12" ht="15.75" customHeight="1">
      <c r="A127" s="24" t="s">
        <v>3709</v>
      </c>
      <c r="B127" s="25" t="s">
        <v>3700</v>
      </c>
      <c r="C127" s="26" t="s">
        <v>3939</v>
      </c>
      <c r="D127" s="25" t="s">
        <v>3940</v>
      </c>
      <c r="E127" s="18">
        <v>10.98</v>
      </c>
      <c r="F127" s="24" t="s">
        <v>3676</v>
      </c>
      <c r="G127" s="25" t="s">
        <v>3688</v>
      </c>
      <c r="H127" s="25" t="s">
        <v>3678</v>
      </c>
      <c r="I127" s="25" t="s">
        <v>3711</v>
      </c>
      <c r="J127" s="28" t="s">
        <v>1914</v>
      </c>
      <c r="K127" s="28" t="s">
        <v>1904</v>
      </c>
      <c r="L127" s="29"/>
    </row>
    <row r="128" spans="1:12" ht="15.75" customHeight="1">
      <c r="A128" s="24" t="s">
        <v>3709</v>
      </c>
      <c r="B128" s="25" t="s">
        <v>3700</v>
      </c>
      <c r="C128" s="26" t="s">
        <v>296</v>
      </c>
      <c r="D128" s="25" t="s">
        <v>1773</v>
      </c>
      <c r="E128" s="18">
        <v>4.5199999999999996</v>
      </c>
      <c r="F128" s="24" t="s">
        <v>3676</v>
      </c>
      <c r="G128" s="25" t="s">
        <v>3677</v>
      </c>
      <c r="H128" s="25" t="s">
        <v>3678</v>
      </c>
      <c r="I128" s="25" t="s">
        <v>3711</v>
      </c>
      <c r="J128" s="28" t="s">
        <v>1941</v>
      </c>
      <c r="K128" s="28" t="s">
        <v>1904</v>
      </c>
      <c r="L128" s="29"/>
    </row>
    <row r="129" spans="1:12" ht="15.75" customHeight="1">
      <c r="A129" s="24" t="s">
        <v>3709</v>
      </c>
      <c r="B129" s="25" t="s">
        <v>3700</v>
      </c>
      <c r="C129" s="26" t="s">
        <v>3941</v>
      </c>
      <c r="D129" s="25" t="s">
        <v>1461</v>
      </c>
      <c r="E129" s="18">
        <v>1.8</v>
      </c>
      <c r="F129" s="24" t="s">
        <v>3676</v>
      </c>
      <c r="G129" s="25" t="s">
        <v>3688</v>
      </c>
      <c r="H129" s="25" t="s">
        <v>3678</v>
      </c>
      <c r="I129" s="25" t="s">
        <v>3711</v>
      </c>
      <c r="J129" s="28" t="s">
        <v>1941</v>
      </c>
      <c r="K129" s="28" t="s">
        <v>1904</v>
      </c>
      <c r="L129" s="29"/>
    </row>
    <row r="130" spans="1:12" ht="15.75" customHeight="1">
      <c r="A130" s="24" t="s">
        <v>3709</v>
      </c>
      <c r="B130" s="25" t="s">
        <v>3700</v>
      </c>
      <c r="C130" s="26" t="s">
        <v>299</v>
      </c>
      <c r="D130" s="25" t="s">
        <v>3942</v>
      </c>
      <c r="E130" s="18">
        <v>4.9800000000000004</v>
      </c>
      <c r="F130" s="24" t="s">
        <v>3676</v>
      </c>
      <c r="G130" s="25" t="s">
        <v>3688</v>
      </c>
      <c r="H130" s="25" t="s">
        <v>3678</v>
      </c>
      <c r="I130" s="25" t="s">
        <v>3711</v>
      </c>
      <c r="J130" s="28" t="s">
        <v>1932</v>
      </c>
      <c r="K130" s="28" t="s">
        <v>1904</v>
      </c>
      <c r="L130" s="29"/>
    </row>
    <row r="131" spans="1:12" ht="15.75" customHeight="1">
      <c r="A131" s="24" t="s">
        <v>3709</v>
      </c>
      <c r="B131" s="25" t="s">
        <v>3700</v>
      </c>
      <c r="C131" s="26" t="s">
        <v>3943</v>
      </c>
      <c r="D131" s="25" t="s">
        <v>988</v>
      </c>
      <c r="E131" s="18">
        <v>8.17</v>
      </c>
      <c r="F131" s="24" t="s">
        <v>3676</v>
      </c>
      <c r="G131" s="25" t="s">
        <v>3677</v>
      </c>
      <c r="H131" s="25" t="s">
        <v>3678</v>
      </c>
      <c r="I131" s="25" t="s">
        <v>3711</v>
      </c>
      <c r="J131" s="28" t="s">
        <v>1931</v>
      </c>
      <c r="K131" s="28" t="s">
        <v>1904</v>
      </c>
      <c r="L131" s="29"/>
    </row>
    <row r="132" spans="1:12" ht="15.75" customHeight="1">
      <c r="A132" s="24" t="s">
        <v>3709</v>
      </c>
      <c r="B132" s="25" t="s">
        <v>3700</v>
      </c>
      <c r="C132" s="26" t="s">
        <v>301</v>
      </c>
      <c r="D132" s="25" t="s">
        <v>3862</v>
      </c>
      <c r="E132" s="18">
        <v>6.35</v>
      </c>
      <c r="F132" s="24" t="s">
        <v>3676</v>
      </c>
      <c r="G132" s="25" t="s">
        <v>3688</v>
      </c>
      <c r="H132" s="25" t="s">
        <v>3678</v>
      </c>
      <c r="I132" s="25" t="s">
        <v>3711</v>
      </c>
      <c r="J132" s="28" t="s">
        <v>1931</v>
      </c>
      <c r="K132" s="28" t="s">
        <v>1904</v>
      </c>
      <c r="L132" s="29"/>
    </row>
    <row r="133" spans="1:12" ht="15.75" customHeight="1">
      <c r="A133" s="24" t="s">
        <v>3709</v>
      </c>
      <c r="B133" s="25" t="s">
        <v>3700</v>
      </c>
      <c r="C133" s="26" t="s">
        <v>3944</v>
      </c>
      <c r="D133" s="25" t="s">
        <v>1027</v>
      </c>
      <c r="E133" s="18">
        <v>26.58</v>
      </c>
      <c r="F133" s="24" t="s">
        <v>3676</v>
      </c>
      <c r="G133" s="25" t="s">
        <v>3677</v>
      </c>
      <c r="H133" s="25" t="s">
        <v>3678</v>
      </c>
      <c r="I133" s="25" t="s">
        <v>3711</v>
      </c>
      <c r="J133" s="28" t="s">
        <v>1924</v>
      </c>
      <c r="K133" s="28" t="s">
        <v>1904</v>
      </c>
      <c r="L133" s="29"/>
    </row>
    <row r="134" spans="1:12" ht="15.75" customHeight="1">
      <c r="A134" s="24" t="s">
        <v>3709</v>
      </c>
      <c r="B134" s="25" t="s">
        <v>3700</v>
      </c>
      <c r="C134" s="26" t="s">
        <v>3945</v>
      </c>
      <c r="D134" s="25" t="s">
        <v>3946</v>
      </c>
      <c r="E134" s="18">
        <v>9.68</v>
      </c>
      <c r="F134" s="24" t="s">
        <v>3676</v>
      </c>
      <c r="G134" s="25" t="s">
        <v>3688</v>
      </c>
      <c r="H134" s="25" t="s">
        <v>3678</v>
      </c>
      <c r="I134" s="25" t="s">
        <v>3711</v>
      </c>
      <c r="J134" s="28" t="s">
        <v>1924</v>
      </c>
      <c r="K134" s="28" t="s">
        <v>1904</v>
      </c>
      <c r="L134" s="29"/>
    </row>
    <row r="135" spans="1:12" ht="15.75" customHeight="1">
      <c r="A135" s="24" t="s">
        <v>3709</v>
      </c>
      <c r="B135" s="25" t="s">
        <v>3700</v>
      </c>
      <c r="C135" s="26" t="s">
        <v>3947</v>
      </c>
      <c r="D135" s="25" t="s">
        <v>3825</v>
      </c>
      <c r="E135" s="18">
        <v>2.78</v>
      </c>
      <c r="F135" s="24" t="s">
        <v>3676</v>
      </c>
      <c r="G135" s="25" t="s">
        <v>3688</v>
      </c>
      <c r="H135" s="25" t="s">
        <v>3678</v>
      </c>
      <c r="I135" s="25" t="s">
        <v>3711</v>
      </c>
      <c r="J135" s="28" t="s">
        <v>1913</v>
      </c>
      <c r="K135" s="28" t="s">
        <v>1904</v>
      </c>
      <c r="L135" s="29"/>
    </row>
    <row r="136" spans="1:12" ht="15.75" customHeight="1">
      <c r="A136" s="24" t="s">
        <v>3709</v>
      </c>
      <c r="B136" s="25" t="s">
        <v>3700</v>
      </c>
      <c r="C136" s="26" t="s">
        <v>3948</v>
      </c>
      <c r="D136" s="25" t="s">
        <v>3904</v>
      </c>
      <c r="E136" s="18">
        <v>6.01</v>
      </c>
      <c r="F136" s="24" t="s">
        <v>3676</v>
      </c>
      <c r="G136" s="25" t="s">
        <v>3688</v>
      </c>
      <c r="H136" s="25" t="s">
        <v>3678</v>
      </c>
      <c r="I136" s="25" t="s">
        <v>3711</v>
      </c>
      <c r="J136" s="28" t="s">
        <v>1917</v>
      </c>
      <c r="K136" s="28" t="s">
        <v>1904</v>
      </c>
      <c r="L136" s="29"/>
    </row>
    <row r="137" spans="1:12" ht="15.75" customHeight="1">
      <c r="A137" s="24" t="s">
        <v>3709</v>
      </c>
      <c r="B137" s="25" t="s">
        <v>3700</v>
      </c>
      <c r="C137" s="26" t="s">
        <v>303</v>
      </c>
      <c r="D137" s="25" t="s">
        <v>3949</v>
      </c>
      <c r="E137" s="18">
        <v>27</v>
      </c>
      <c r="F137" s="24" t="s">
        <v>3676</v>
      </c>
      <c r="G137" s="25" t="s">
        <v>3677</v>
      </c>
      <c r="H137" s="25" t="s">
        <v>3678</v>
      </c>
      <c r="I137" s="25" t="s">
        <v>3711</v>
      </c>
      <c r="J137" s="28" t="s">
        <v>1917</v>
      </c>
      <c r="K137" s="28" t="s">
        <v>1904</v>
      </c>
      <c r="L137" s="29"/>
    </row>
    <row r="138" spans="1:12" ht="15.75" customHeight="1">
      <c r="A138" s="24" t="s">
        <v>3712</v>
      </c>
      <c r="B138" s="25" t="s">
        <v>3700</v>
      </c>
      <c r="C138" s="26" t="s">
        <v>306</v>
      </c>
      <c r="D138" s="25" t="s">
        <v>3950</v>
      </c>
      <c r="E138" s="18">
        <v>179.73</v>
      </c>
      <c r="F138" s="24" t="s">
        <v>3676</v>
      </c>
      <c r="G138" s="25" t="s">
        <v>3677</v>
      </c>
      <c r="H138" s="25" t="s">
        <v>3678</v>
      </c>
      <c r="I138" s="25" t="s">
        <v>3715</v>
      </c>
      <c r="J138" s="28" t="s">
        <v>1907</v>
      </c>
      <c r="K138" s="28" t="s">
        <v>1904</v>
      </c>
      <c r="L138" s="29"/>
    </row>
    <row r="139" spans="1:12" ht="15.75" customHeight="1">
      <c r="A139" s="24" t="s">
        <v>3712</v>
      </c>
      <c r="B139" s="25" t="s">
        <v>3700</v>
      </c>
      <c r="C139" s="26" t="s">
        <v>3951</v>
      </c>
      <c r="D139" s="25" t="s">
        <v>3952</v>
      </c>
      <c r="E139" s="18">
        <v>4.6900000000000004</v>
      </c>
      <c r="F139" s="24" t="s">
        <v>3676</v>
      </c>
      <c r="G139" s="25" t="s">
        <v>3688</v>
      </c>
      <c r="H139" s="25" t="s">
        <v>3678</v>
      </c>
      <c r="I139" s="25" t="s">
        <v>3715</v>
      </c>
      <c r="J139" s="28" t="s">
        <v>1915</v>
      </c>
      <c r="K139" s="28" t="s">
        <v>1904</v>
      </c>
      <c r="L139" s="29"/>
    </row>
    <row r="140" spans="1:12" ht="15.75" customHeight="1">
      <c r="A140" s="24" t="s">
        <v>3712</v>
      </c>
      <c r="B140" s="25" t="s">
        <v>3700</v>
      </c>
      <c r="C140" s="26" t="s">
        <v>308</v>
      </c>
      <c r="D140" s="25" t="s">
        <v>3953</v>
      </c>
      <c r="E140" s="18">
        <v>55.59</v>
      </c>
      <c r="F140" s="24" t="s">
        <v>3676</v>
      </c>
      <c r="G140" s="25" t="s">
        <v>3688</v>
      </c>
      <c r="H140" s="25" t="s">
        <v>3678</v>
      </c>
      <c r="I140" s="25" t="s">
        <v>3715</v>
      </c>
      <c r="J140" s="28" t="s">
        <v>1907</v>
      </c>
      <c r="K140" s="28" t="s">
        <v>1904</v>
      </c>
      <c r="L140" s="29"/>
    </row>
    <row r="141" spans="1:12" ht="15.75" customHeight="1">
      <c r="A141" s="24" t="s">
        <v>3712</v>
      </c>
      <c r="B141" s="25" t="s">
        <v>3700</v>
      </c>
      <c r="C141" s="26" t="s">
        <v>310</v>
      </c>
      <c r="D141" s="25" t="s">
        <v>3954</v>
      </c>
      <c r="E141" s="18">
        <v>339.83</v>
      </c>
      <c r="F141" s="24" t="s">
        <v>3676</v>
      </c>
      <c r="G141" s="25" t="s">
        <v>3677</v>
      </c>
      <c r="H141" s="25" t="s">
        <v>3678</v>
      </c>
      <c r="I141" s="25" t="s">
        <v>3715</v>
      </c>
      <c r="J141" s="28" t="s">
        <v>1912</v>
      </c>
      <c r="K141" s="28" t="s">
        <v>1904</v>
      </c>
      <c r="L141" s="29"/>
    </row>
    <row r="142" spans="1:12" ht="15.75" customHeight="1">
      <c r="A142" s="24" t="s">
        <v>3712</v>
      </c>
      <c r="B142" s="25" t="s">
        <v>3700</v>
      </c>
      <c r="C142" s="26" t="s">
        <v>313</v>
      </c>
      <c r="D142" s="25" t="s">
        <v>3955</v>
      </c>
      <c r="E142" s="18">
        <v>37.74</v>
      </c>
      <c r="F142" s="24" t="s">
        <v>3676</v>
      </c>
      <c r="G142" s="25" t="s">
        <v>3688</v>
      </c>
      <c r="H142" s="25" t="s">
        <v>3678</v>
      </c>
      <c r="I142" s="25" t="s">
        <v>3715</v>
      </c>
      <c r="J142" s="28" t="s">
        <v>1912</v>
      </c>
      <c r="K142" s="28" t="s">
        <v>1904</v>
      </c>
      <c r="L142" s="29"/>
    </row>
    <row r="143" spans="1:12" ht="15.75" customHeight="1">
      <c r="A143" s="24" t="s">
        <v>3712</v>
      </c>
      <c r="B143" s="25" t="s">
        <v>3700</v>
      </c>
      <c r="C143" s="26" t="s">
        <v>315</v>
      </c>
      <c r="D143" s="25" t="s">
        <v>3874</v>
      </c>
      <c r="E143" s="18">
        <v>19.559999999999999</v>
      </c>
      <c r="F143" s="24" t="s">
        <v>3676</v>
      </c>
      <c r="G143" s="25" t="s">
        <v>3677</v>
      </c>
      <c r="H143" s="25" t="s">
        <v>3678</v>
      </c>
      <c r="I143" s="25" t="s">
        <v>3715</v>
      </c>
      <c r="J143" s="28" t="s">
        <v>1918</v>
      </c>
      <c r="K143" s="28" t="s">
        <v>1904</v>
      </c>
      <c r="L143" s="29"/>
    </row>
    <row r="144" spans="1:12" ht="15.75" customHeight="1">
      <c r="A144" s="24" t="s">
        <v>3712</v>
      </c>
      <c r="B144" s="25" t="s">
        <v>3700</v>
      </c>
      <c r="C144" s="26" t="s">
        <v>3956</v>
      </c>
      <c r="D144" s="25" t="s">
        <v>3957</v>
      </c>
      <c r="E144" s="18">
        <v>10.76</v>
      </c>
      <c r="F144" s="24" t="s">
        <v>3676</v>
      </c>
      <c r="G144" s="25" t="s">
        <v>3688</v>
      </c>
      <c r="H144" s="25" t="s">
        <v>3678</v>
      </c>
      <c r="I144" s="25" t="s">
        <v>3715</v>
      </c>
      <c r="J144" s="28" t="s">
        <v>1918</v>
      </c>
      <c r="K144" s="28" t="s">
        <v>1904</v>
      </c>
      <c r="L144" s="29"/>
    </row>
    <row r="145" spans="1:12" ht="15.75" customHeight="1">
      <c r="A145" s="24" t="s">
        <v>3712</v>
      </c>
      <c r="B145" s="25" t="s">
        <v>3700</v>
      </c>
      <c r="C145" s="26" t="s">
        <v>317</v>
      </c>
      <c r="D145" s="25" t="s">
        <v>38</v>
      </c>
      <c r="E145" s="18">
        <v>2.89</v>
      </c>
      <c r="F145" s="24" t="s">
        <v>3676</v>
      </c>
      <c r="G145" s="25" t="s">
        <v>3688</v>
      </c>
      <c r="H145" s="25" t="s">
        <v>3678</v>
      </c>
      <c r="I145" s="25" t="s">
        <v>3715</v>
      </c>
      <c r="J145" s="28" t="s">
        <v>1932</v>
      </c>
      <c r="K145" s="28" t="s">
        <v>1904</v>
      </c>
      <c r="L145" s="29"/>
    </row>
    <row r="146" spans="1:12" ht="15.75" customHeight="1">
      <c r="A146" s="24" t="s">
        <v>3712</v>
      </c>
      <c r="B146" s="25" t="s">
        <v>3700</v>
      </c>
      <c r="C146" s="26" t="s">
        <v>3958</v>
      </c>
      <c r="D146" s="25" t="s">
        <v>967</v>
      </c>
      <c r="E146" s="18">
        <v>14.27</v>
      </c>
      <c r="F146" s="24" t="s">
        <v>3676</v>
      </c>
      <c r="G146" s="25" t="s">
        <v>3677</v>
      </c>
      <c r="H146" s="25" t="s">
        <v>3678</v>
      </c>
      <c r="I146" s="25" t="s">
        <v>3715</v>
      </c>
      <c r="J146" s="28" t="s">
        <v>1941</v>
      </c>
      <c r="K146" s="28" t="s">
        <v>1904</v>
      </c>
      <c r="L146" s="29"/>
    </row>
    <row r="147" spans="1:12" ht="15.75" customHeight="1">
      <c r="A147" s="24" t="s">
        <v>3712</v>
      </c>
      <c r="B147" s="25" t="s">
        <v>3700</v>
      </c>
      <c r="C147" s="26" t="s">
        <v>3959</v>
      </c>
      <c r="D147" s="25" t="s">
        <v>3960</v>
      </c>
      <c r="E147" s="18">
        <v>5.44</v>
      </c>
      <c r="F147" s="24" t="s">
        <v>3676</v>
      </c>
      <c r="G147" s="25" t="s">
        <v>3688</v>
      </c>
      <c r="H147" s="25" t="s">
        <v>3678</v>
      </c>
      <c r="I147" s="25" t="s">
        <v>3715</v>
      </c>
      <c r="J147" s="28" t="s">
        <v>1941</v>
      </c>
      <c r="K147" s="28" t="s">
        <v>1904</v>
      </c>
      <c r="L147" s="29"/>
    </row>
    <row r="148" spans="1:12" ht="15.75" customHeight="1">
      <c r="A148" s="24" t="s">
        <v>3712</v>
      </c>
      <c r="B148" s="25" t="s">
        <v>3700</v>
      </c>
      <c r="C148" s="26" t="s">
        <v>3961</v>
      </c>
      <c r="D148" s="25" t="s">
        <v>3825</v>
      </c>
      <c r="E148" s="18">
        <v>2.79</v>
      </c>
      <c r="F148" s="24" t="s">
        <v>3676</v>
      </c>
      <c r="G148" s="25" t="s">
        <v>3688</v>
      </c>
      <c r="H148" s="25" t="s">
        <v>3678</v>
      </c>
      <c r="I148" s="25" t="s">
        <v>3715</v>
      </c>
      <c r="J148" s="28" t="s">
        <v>1931</v>
      </c>
      <c r="K148" s="28" t="s">
        <v>1904</v>
      </c>
      <c r="L148" s="29"/>
    </row>
    <row r="149" spans="1:12" ht="15.75" customHeight="1">
      <c r="A149" s="24" t="s">
        <v>3712</v>
      </c>
      <c r="B149" s="25" t="s">
        <v>3700</v>
      </c>
      <c r="C149" s="26" t="s">
        <v>320</v>
      </c>
      <c r="D149" s="25" t="s">
        <v>3962</v>
      </c>
      <c r="E149" s="18">
        <v>18.670000000000002</v>
      </c>
      <c r="F149" s="24" t="s">
        <v>3676</v>
      </c>
      <c r="G149" s="25" t="s">
        <v>3677</v>
      </c>
      <c r="H149" s="25" t="s">
        <v>3678</v>
      </c>
      <c r="I149" s="25" t="s">
        <v>3715</v>
      </c>
      <c r="J149" s="28" t="s">
        <v>1931</v>
      </c>
      <c r="K149" s="28" t="s">
        <v>1904</v>
      </c>
      <c r="L149" s="29"/>
    </row>
    <row r="150" spans="1:12" ht="15.75" customHeight="1">
      <c r="A150" s="24" t="s">
        <v>3712</v>
      </c>
      <c r="B150" s="25" t="s">
        <v>3700</v>
      </c>
      <c r="C150" s="26" t="s">
        <v>3963</v>
      </c>
      <c r="D150" s="25" t="s">
        <v>3825</v>
      </c>
      <c r="E150" s="18">
        <v>5.56</v>
      </c>
      <c r="F150" s="24" t="s">
        <v>3676</v>
      </c>
      <c r="G150" s="25" t="s">
        <v>3688</v>
      </c>
      <c r="H150" s="25" t="s">
        <v>3678</v>
      </c>
      <c r="I150" s="25" t="s">
        <v>3715</v>
      </c>
      <c r="J150" s="28" t="s">
        <v>1926</v>
      </c>
      <c r="K150" s="28" t="s">
        <v>1904</v>
      </c>
      <c r="L150" s="29"/>
    </row>
    <row r="151" spans="1:12" ht="15.75" customHeight="1">
      <c r="A151" s="24" t="s">
        <v>3712</v>
      </c>
      <c r="B151" s="25" t="s">
        <v>3700</v>
      </c>
      <c r="C151" s="26" t="s">
        <v>3964</v>
      </c>
      <c r="D151" s="25" t="s">
        <v>1003</v>
      </c>
      <c r="E151" s="18">
        <v>9.33</v>
      </c>
      <c r="F151" s="24" t="s">
        <v>3676</v>
      </c>
      <c r="G151" s="25" t="s">
        <v>3677</v>
      </c>
      <c r="H151" s="25" t="s">
        <v>3678</v>
      </c>
      <c r="I151" s="25" t="s">
        <v>3715</v>
      </c>
      <c r="J151" s="28" t="s">
        <v>1926</v>
      </c>
      <c r="K151" s="28" t="s">
        <v>1904</v>
      </c>
      <c r="L151" s="29"/>
    </row>
    <row r="152" spans="1:12" ht="15.75" customHeight="1">
      <c r="A152" s="24" t="s">
        <v>3712</v>
      </c>
      <c r="B152" s="25" t="s">
        <v>3700</v>
      </c>
      <c r="C152" s="26" t="s">
        <v>3965</v>
      </c>
      <c r="D152" s="25" t="s">
        <v>3966</v>
      </c>
      <c r="E152" s="18">
        <v>51.08</v>
      </c>
      <c r="F152" s="24" t="s">
        <v>3676</v>
      </c>
      <c r="G152" s="25" t="s">
        <v>3677</v>
      </c>
      <c r="H152" s="25" t="s">
        <v>3678</v>
      </c>
      <c r="I152" s="25" t="s">
        <v>3715</v>
      </c>
      <c r="J152" s="28" t="s">
        <v>1914</v>
      </c>
      <c r="K152" s="28" t="s">
        <v>1904</v>
      </c>
      <c r="L152" s="29"/>
    </row>
    <row r="153" spans="1:12" ht="15.75" customHeight="1">
      <c r="A153" s="24" t="s">
        <v>3712</v>
      </c>
      <c r="B153" s="25" t="s">
        <v>3700</v>
      </c>
      <c r="C153" s="26" t="s">
        <v>3967</v>
      </c>
      <c r="D153" s="25" t="s">
        <v>3968</v>
      </c>
      <c r="E153" s="18">
        <v>38.729999999999997</v>
      </c>
      <c r="F153" s="24" t="s">
        <v>3676</v>
      </c>
      <c r="G153" s="25" t="s">
        <v>3688</v>
      </c>
      <c r="H153" s="25" t="s">
        <v>3678</v>
      </c>
      <c r="I153" s="25" t="s">
        <v>3715</v>
      </c>
      <c r="J153" s="28" t="s">
        <v>1914</v>
      </c>
      <c r="K153" s="28" t="s">
        <v>1904</v>
      </c>
      <c r="L153" s="29"/>
    </row>
    <row r="154" spans="1:12" ht="15.75" customHeight="1">
      <c r="A154" s="24" t="s">
        <v>3712</v>
      </c>
      <c r="B154" s="25" t="s">
        <v>3700</v>
      </c>
      <c r="C154" s="26" t="s">
        <v>3969</v>
      </c>
      <c r="D154" s="25" t="s">
        <v>1082</v>
      </c>
      <c r="E154" s="18">
        <v>14.13</v>
      </c>
      <c r="F154" s="24" t="s">
        <v>3676</v>
      </c>
      <c r="G154" s="25" t="s">
        <v>3677</v>
      </c>
      <c r="H154" s="25" t="s">
        <v>3678</v>
      </c>
      <c r="I154" s="25" t="s">
        <v>3715</v>
      </c>
      <c r="J154" s="28" t="s">
        <v>1930</v>
      </c>
      <c r="K154" s="28" t="s">
        <v>1904</v>
      </c>
      <c r="L154" s="29"/>
    </row>
    <row r="155" spans="1:12" ht="15.75" customHeight="1">
      <c r="A155" s="24" t="s">
        <v>3712</v>
      </c>
      <c r="B155" s="25" t="s">
        <v>3700</v>
      </c>
      <c r="C155" s="26" t="s">
        <v>324</v>
      </c>
      <c r="D155" s="25" t="s">
        <v>3904</v>
      </c>
      <c r="E155" s="18">
        <v>6.01</v>
      </c>
      <c r="F155" s="24" t="s">
        <v>3676</v>
      </c>
      <c r="G155" s="25" t="s">
        <v>3688</v>
      </c>
      <c r="H155" s="25" t="s">
        <v>3678</v>
      </c>
      <c r="I155" s="25" t="s">
        <v>3715</v>
      </c>
      <c r="J155" s="28" t="s">
        <v>1917</v>
      </c>
      <c r="K155" s="28" t="s">
        <v>1904</v>
      </c>
      <c r="L155" s="29"/>
    </row>
    <row r="156" spans="1:12" ht="15.75" customHeight="1">
      <c r="A156" s="24" t="s">
        <v>3712</v>
      </c>
      <c r="B156" s="25" t="s">
        <v>3700</v>
      </c>
      <c r="C156" s="26" t="s">
        <v>327</v>
      </c>
      <c r="D156" s="25" t="s">
        <v>3970</v>
      </c>
      <c r="E156" s="18">
        <v>29.82</v>
      </c>
      <c r="F156" s="24" t="s">
        <v>3676</v>
      </c>
      <c r="G156" s="25" t="s">
        <v>3677</v>
      </c>
      <c r="H156" s="25" t="s">
        <v>3678</v>
      </c>
      <c r="I156" s="25" t="s">
        <v>3715</v>
      </c>
      <c r="J156" s="28" t="s">
        <v>1917</v>
      </c>
      <c r="K156" s="28" t="s">
        <v>1904</v>
      </c>
      <c r="L156" s="29"/>
    </row>
    <row r="157" spans="1:12" ht="15.75" customHeight="1">
      <c r="A157" s="24" t="s">
        <v>3712</v>
      </c>
      <c r="B157" s="25" t="s">
        <v>3700</v>
      </c>
      <c r="C157" s="26" t="s">
        <v>329</v>
      </c>
      <c r="D157" s="25" t="s">
        <v>3971</v>
      </c>
      <c r="E157" s="18">
        <v>79.88</v>
      </c>
      <c r="F157" s="24" t="s">
        <v>3676</v>
      </c>
      <c r="G157" s="25" t="s">
        <v>3677</v>
      </c>
      <c r="H157" s="25" t="s">
        <v>3678</v>
      </c>
      <c r="I157" s="25" t="s">
        <v>3715</v>
      </c>
      <c r="J157" s="28" t="s">
        <v>1915</v>
      </c>
      <c r="K157" s="28" t="s">
        <v>1904</v>
      </c>
      <c r="L157" s="29"/>
    </row>
    <row r="158" spans="1:12" ht="15.75" customHeight="1">
      <c r="A158" s="24" t="s">
        <v>3717</v>
      </c>
      <c r="B158" s="25" t="s">
        <v>3673</v>
      </c>
      <c r="C158" s="26" t="s">
        <v>3972</v>
      </c>
      <c r="D158" s="25" t="s">
        <v>3973</v>
      </c>
      <c r="E158" s="18">
        <v>1729.82</v>
      </c>
      <c r="F158" s="24" t="s">
        <v>3676</v>
      </c>
      <c r="G158" s="25" t="s">
        <v>3677</v>
      </c>
      <c r="H158" s="25" t="s">
        <v>3678</v>
      </c>
      <c r="I158" s="25"/>
      <c r="J158" s="28" t="s">
        <v>1908</v>
      </c>
      <c r="K158" s="28" t="s">
        <v>1904</v>
      </c>
      <c r="L158" s="29"/>
    </row>
    <row r="159" spans="1:12" ht="15.75" customHeight="1">
      <c r="A159" s="24" t="s">
        <v>3717</v>
      </c>
      <c r="B159" s="25" t="s">
        <v>3700</v>
      </c>
      <c r="C159" s="26" t="s">
        <v>331</v>
      </c>
      <c r="D159" s="25" t="s">
        <v>3974</v>
      </c>
      <c r="E159" s="18">
        <v>80.180000000000007</v>
      </c>
      <c r="F159" s="24" t="s">
        <v>3676</v>
      </c>
      <c r="G159" s="25" t="s">
        <v>3688</v>
      </c>
      <c r="H159" s="25" t="s">
        <v>3678</v>
      </c>
      <c r="I159" s="25" t="s">
        <v>3721</v>
      </c>
      <c r="J159" s="28" t="s">
        <v>1912</v>
      </c>
      <c r="K159" s="28" t="s">
        <v>1904</v>
      </c>
      <c r="L159" s="29"/>
    </row>
    <row r="160" spans="1:12" ht="15.75" customHeight="1">
      <c r="A160" s="24" t="s">
        <v>3717</v>
      </c>
      <c r="B160" s="25" t="s">
        <v>3700</v>
      </c>
      <c r="C160" s="26" t="s">
        <v>333</v>
      </c>
      <c r="D160" s="25" t="s">
        <v>3975</v>
      </c>
      <c r="E160" s="18">
        <v>86.05</v>
      </c>
      <c r="F160" s="24" t="s">
        <v>3676</v>
      </c>
      <c r="G160" s="25" t="s">
        <v>3677</v>
      </c>
      <c r="H160" s="25" t="s">
        <v>3678</v>
      </c>
      <c r="I160" s="25" t="s">
        <v>3721</v>
      </c>
      <c r="J160" s="28" t="s">
        <v>1912</v>
      </c>
      <c r="K160" s="28" t="s">
        <v>1904</v>
      </c>
      <c r="L160" s="29"/>
    </row>
    <row r="161" spans="1:12" ht="15.75" customHeight="1">
      <c r="A161" s="24" t="s">
        <v>3717</v>
      </c>
      <c r="B161" s="25" t="s">
        <v>3700</v>
      </c>
      <c r="C161" s="26" t="s">
        <v>335</v>
      </c>
      <c r="D161" s="25" t="s">
        <v>3976</v>
      </c>
      <c r="E161" s="18">
        <v>31.39</v>
      </c>
      <c r="F161" s="24" t="s">
        <v>3676</v>
      </c>
      <c r="G161" s="25" t="s">
        <v>3688</v>
      </c>
      <c r="H161" s="25" t="s">
        <v>3678</v>
      </c>
      <c r="I161" s="25" t="s">
        <v>3721</v>
      </c>
      <c r="J161" s="28" t="s">
        <v>1931</v>
      </c>
      <c r="K161" s="28" t="s">
        <v>1904</v>
      </c>
      <c r="L161" s="29"/>
    </row>
    <row r="162" spans="1:12" ht="15.75" customHeight="1">
      <c r="A162" s="24" t="s">
        <v>3717</v>
      </c>
      <c r="B162" s="25" t="s">
        <v>3700</v>
      </c>
      <c r="C162" s="26" t="s">
        <v>3977</v>
      </c>
      <c r="D162" s="25" t="s">
        <v>3902</v>
      </c>
      <c r="E162" s="18">
        <v>9.3000000000000007</v>
      </c>
      <c r="F162" s="24" t="s">
        <v>3676</v>
      </c>
      <c r="G162" s="25" t="s">
        <v>3677</v>
      </c>
      <c r="H162" s="25" t="s">
        <v>3678</v>
      </c>
      <c r="I162" s="25" t="s">
        <v>3721</v>
      </c>
      <c r="J162" s="28" t="s">
        <v>1931</v>
      </c>
      <c r="K162" s="28" t="s">
        <v>1904</v>
      </c>
      <c r="L162" s="29"/>
    </row>
    <row r="163" spans="1:12" ht="15.75" customHeight="1">
      <c r="A163" s="24" t="s">
        <v>3717</v>
      </c>
      <c r="B163" s="25" t="s">
        <v>3700</v>
      </c>
      <c r="C163" s="26" t="s">
        <v>3978</v>
      </c>
      <c r="D163" s="25" t="s">
        <v>1377</v>
      </c>
      <c r="E163" s="18">
        <v>5.0999999999999996</v>
      </c>
      <c r="F163" s="24" t="s">
        <v>3676</v>
      </c>
      <c r="G163" s="25" t="s">
        <v>3688</v>
      </c>
      <c r="H163" s="25" t="s">
        <v>3678</v>
      </c>
      <c r="I163" s="25" t="s">
        <v>3721</v>
      </c>
      <c r="J163" s="28" t="s">
        <v>1915</v>
      </c>
      <c r="K163" s="28" t="s">
        <v>1904</v>
      </c>
      <c r="L163" s="29"/>
    </row>
    <row r="164" spans="1:12" ht="15.75" customHeight="1">
      <c r="A164" s="24" t="s">
        <v>3717</v>
      </c>
      <c r="B164" s="25" t="s">
        <v>3700</v>
      </c>
      <c r="C164" s="26" t="s">
        <v>339</v>
      </c>
      <c r="D164" s="25" t="s">
        <v>3979</v>
      </c>
      <c r="E164" s="18">
        <v>10.119999999999999</v>
      </c>
      <c r="F164" s="24" t="s">
        <v>3676</v>
      </c>
      <c r="G164" s="25" t="s">
        <v>3688</v>
      </c>
      <c r="H164" s="25" t="s">
        <v>3678</v>
      </c>
      <c r="I164" s="25" t="s">
        <v>3721</v>
      </c>
      <c r="J164" s="28" t="s">
        <v>1914</v>
      </c>
      <c r="K164" s="28" t="s">
        <v>1904</v>
      </c>
      <c r="L164" s="29"/>
    </row>
    <row r="165" spans="1:12" ht="15.75" customHeight="1">
      <c r="A165" s="24" t="s">
        <v>3717</v>
      </c>
      <c r="B165" s="25" t="s">
        <v>3700</v>
      </c>
      <c r="C165" s="26" t="s">
        <v>3980</v>
      </c>
      <c r="D165" s="25" t="s">
        <v>3981</v>
      </c>
      <c r="E165" s="18">
        <v>69.48</v>
      </c>
      <c r="F165" s="24" t="s">
        <v>3676</v>
      </c>
      <c r="G165" s="25" t="s">
        <v>3677</v>
      </c>
      <c r="H165" s="25" t="s">
        <v>3678</v>
      </c>
      <c r="I165" s="25" t="s">
        <v>3721</v>
      </c>
      <c r="J165" s="28" t="s">
        <v>1914</v>
      </c>
      <c r="K165" s="28" t="s">
        <v>1904</v>
      </c>
      <c r="L165" s="29"/>
    </row>
    <row r="166" spans="1:12" ht="15.75" customHeight="1">
      <c r="A166" s="24" t="s">
        <v>3717</v>
      </c>
      <c r="B166" s="25" t="s">
        <v>3700</v>
      </c>
      <c r="C166" s="26" t="s">
        <v>341</v>
      </c>
      <c r="D166" s="25" t="s">
        <v>3982</v>
      </c>
      <c r="E166" s="18">
        <v>13.27</v>
      </c>
      <c r="F166" s="24" t="s">
        <v>3676</v>
      </c>
      <c r="G166" s="25" t="s">
        <v>3677</v>
      </c>
      <c r="H166" s="25" t="s">
        <v>3678</v>
      </c>
      <c r="I166" s="25" t="s">
        <v>3721</v>
      </c>
      <c r="J166" s="28" t="s">
        <v>1941</v>
      </c>
      <c r="K166" s="28" t="s">
        <v>1904</v>
      </c>
      <c r="L166" s="29"/>
    </row>
    <row r="167" spans="1:12" ht="15.75" customHeight="1">
      <c r="A167" s="24" t="s">
        <v>3717</v>
      </c>
      <c r="B167" s="25" t="s">
        <v>3700</v>
      </c>
      <c r="C167" s="26" t="s">
        <v>343</v>
      </c>
      <c r="D167" s="25" t="s">
        <v>35</v>
      </c>
      <c r="E167" s="18">
        <v>5.78</v>
      </c>
      <c r="F167" s="24" t="s">
        <v>3676</v>
      </c>
      <c r="G167" s="25" t="s">
        <v>3688</v>
      </c>
      <c r="H167" s="25" t="s">
        <v>3678</v>
      </c>
      <c r="I167" s="25" t="s">
        <v>3721</v>
      </c>
      <c r="J167" s="28" t="s">
        <v>1932</v>
      </c>
      <c r="K167" s="28" t="s">
        <v>1904</v>
      </c>
      <c r="L167" s="29"/>
    </row>
    <row r="168" spans="1:12" ht="15.75" customHeight="1">
      <c r="A168" s="24" t="s">
        <v>3717</v>
      </c>
      <c r="B168" s="25" t="s">
        <v>3700</v>
      </c>
      <c r="C168" s="26" t="s">
        <v>3983</v>
      </c>
      <c r="D168" s="25" t="s">
        <v>1164</v>
      </c>
      <c r="E168" s="18">
        <v>14.37</v>
      </c>
      <c r="F168" s="24" t="s">
        <v>3676</v>
      </c>
      <c r="G168" s="25" t="s">
        <v>3677</v>
      </c>
      <c r="H168" s="25" t="s">
        <v>3678</v>
      </c>
      <c r="I168" s="25" t="s">
        <v>3721</v>
      </c>
      <c r="J168" s="28" t="s">
        <v>1926</v>
      </c>
      <c r="K168" s="28" t="s">
        <v>1904</v>
      </c>
      <c r="L168" s="29"/>
    </row>
    <row r="169" spans="1:12" ht="15.75" customHeight="1">
      <c r="A169" s="24" t="s">
        <v>3717</v>
      </c>
      <c r="B169" s="25" t="s">
        <v>3700</v>
      </c>
      <c r="C169" s="26" t="s">
        <v>3984</v>
      </c>
      <c r="D169" s="25" t="s">
        <v>3985</v>
      </c>
      <c r="E169" s="18">
        <v>22.11</v>
      </c>
      <c r="F169" s="24" t="s">
        <v>3676</v>
      </c>
      <c r="G169" s="25" t="s">
        <v>3688</v>
      </c>
      <c r="H169" s="25" t="s">
        <v>3678</v>
      </c>
      <c r="I169" s="25" t="s">
        <v>3721</v>
      </c>
      <c r="J169" s="28" t="s">
        <v>1926</v>
      </c>
      <c r="K169" s="28" t="s">
        <v>1904</v>
      </c>
      <c r="L169" s="29"/>
    </row>
    <row r="170" spans="1:12" ht="15.75" customHeight="1">
      <c r="A170" s="24" t="s">
        <v>3717</v>
      </c>
      <c r="B170" s="25" t="s">
        <v>3700</v>
      </c>
      <c r="C170" s="26" t="s">
        <v>3986</v>
      </c>
      <c r="D170" s="25" t="s">
        <v>3987</v>
      </c>
      <c r="E170" s="18">
        <v>23.16</v>
      </c>
      <c r="F170" s="24" t="s">
        <v>3676</v>
      </c>
      <c r="G170" s="25" t="s">
        <v>3677</v>
      </c>
      <c r="H170" s="25" t="s">
        <v>3678</v>
      </c>
      <c r="I170" s="25" t="s">
        <v>3721</v>
      </c>
      <c r="J170" s="28" t="s">
        <v>1917</v>
      </c>
      <c r="K170" s="28" t="s">
        <v>1904</v>
      </c>
      <c r="L170" s="29"/>
    </row>
    <row r="171" spans="1:12" ht="15.75" customHeight="1">
      <c r="A171" s="24" t="s">
        <v>3717</v>
      </c>
      <c r="B171" s="25" t="s">
        <v>3700</v>
      </c>
      <c r="C171" s="26" t="s">
        <v>3988</v>
      </c>
      <c r="D171" s="25" t="s">
        <v>3989</v>
      </c>
      <c r="E171" s="18">
        <v>6</v>
      </c>
      <c r="F171" s="24" t="s">
        <v>3676</v>
      </c>
      <c r="G171" s="25" t="s">
        <v>3688</v>
      </c>
      <c r="H171" s="25" t="s">
        <v>3678</v>
      </c>
      <c r="I171" s="25" t="s">
        <v>3721</v>
      </c>
      <c r="J171" s="28" t="s">
        <v>1917</v>
      </c>
      <c r="K171" s="28" t="s">
        <v>1904</v>
      </c>
      <c r="L171" s="29"/>
    </row>
    <row r="172" spans="1:12" ht="15.75" customHeight="1">
      <c r="A172" s="24" t="s">
        <v>3717</v>
      </c>
      <c r="B172" s="25" t="s">
        <v>3700</v>
      </c>
      <c r="C172" s="26" t="s">
        <v>3990</v>
      </c>
      <c r="D172" s="25" t="s">
        <v>3991</v>
      </c>
      <c r="E172" s="18">
        <v>27.83</v>
      </c>
      <c r="F172" s="24" t="s">
        <v>3676</v>
      </c>
      <c r="G172" s="25" t="s">
        <v>3677</v>
      </c>
      <c r="H172" s="25" t="s">
        <v>3678</v>
      </c>
      <c r="I172" s="25" t="s">
        <v>3721</v>
      </c>
      <c r="J172" s="28" t="s">
        <v>1922</v>
      </c>
      <c r="K172" s="28" t="s">
        <v>1904</v>
      </c>
      <c r="L172" s="29"/>
    </row>
    <row r="173" spans="1:12" ht="15.75" customHeight="1">
      <c r="A173" s="24" t="s">
        <v>3717</v>
      </c>
      <c r="B173" s="25" t="s">
        <v>3700</v>
      </c>
      <c r="C173" s="26" t="s">
        <v>3992</v>
      </c>
      <c r="D173" s="25" t="s">
        <v>3993</v>
      </c>
      <c r="E173" s="18">
        <v>3.51</v>
      </c>
      <c r="F173" s="24" t="s">
        <v>3676</v>
      </c>
      <c r="G173" s="25" t="s">
        <v>3688</v>
      </c>
      <c r="H173" s="25" t="s">
        <v>3678</v>
      </c>
      <c r="I173" s="25" t="s">
        <v>3721</v>
      </c>
      <c r="J173" s="28" t="s">
        <v>1922</v>
      </c>
      <c r="K173" s="28" t="s">
        <v>1904</v>
      </c>
      <c r="L173" s="29"/>
    </row>
    <row r="174" spans="1:12" ht="15.75" customHeight="1">
      <c r="A174" s="24" t="s">
        <v>3717</v>
      </c>
      <c r="B174" s="25" t="s">
        <v>3700</v>
      </c>
      <c r="C174" s="26" t="s">
        <v>3994</v>
      </c>
      <c r="D174" s="25" t="s">
        <v>1171</v>
      </c>
      <c r="E174" s="18">
        <v>8.07</v>
      </c>
      <c r="F174" s="24" t="s">
        <v>3676</v>
      </c>
      <c r="G174" s="25" t="s">
        <v>3677</v>
      </c>
      <c r="H174" s="25" t="s">
        <v>3678</v>
      </c>
      <c r="I174" s="25" t="s">
        <v>3721</v>
      </c>
      <c r="J174" s="28" t="s">
        <v>1919</v>
      </c>
      <c r="K174" s="28" t="s">
        <v>1904</v>
      </c>
      <c r="L174" s="29"/>
    </row>
    <row r="175" spans="1:12" ht="15.75" customHeight="1">
      <c r="A175" s="24" t="s">
        <v>3717</v>
      </c>
      <c r="B175" s="25" t="s">
        <v>3700</v>
      </c>
      <c r="C175" s="26" t="s">
        <v>345</v>
      </c>
      <c r="D175" s="25" t="s">
        <v>3883</v>
      </c>
      <c r="E175" s="18">
        <v>19.579999999999998</v>
      </c>
      <c r="F175" s="24" t="s">
        <v>3676</v>
      </c>
      <c r="G175" s="25" t="s">
        <v>3688</v>
      </c>
      <c r="H175" s="25" t="s">
        <v>3678</v>
      </c>
      <c r="I175" s="25" t="s">
        <v>3721</v>
      </c>
      <c r="J175" s="28" t="s">
        <v>1919</v>
      </c>
      <c r="K175" s="28" t="s">
        <v>1904</v>
      </c>
      <c r="L175" s="29"/>
    </row>
    <row r="176" spans="1:12" ht="15.75" customHeight="1">
      <c r="A176" s="24" t="s">
        <v>3717</v>
      </c>
      <c r="B176" s="25" t="s">
        <v>3700</v>
      </c>
      <c r="C176" s="26" t="s">
        <v>347</v>
      </c>
      <c r="D176" s="25" t="s">
        <v>3995</v>
      </c>
      <c r="E176" s="18">
        <v>46.27</v>
      </c>
      <c r="F176" s="24" t="s">
        <v>3676</v>
      </c>
      <c r="G176" s="25" t="s">
        <v>3677</v>
      </c>
      <c r="H176" s="25" t="s">
        <v>3678</v>
      </c>
      <c r="I176" s="25" t="s">
        <v>3721</v>
      </c>
      <c r="J176" s="28" t="s">
        <v>1915</v>
      </c>
      <c r="K176" s="28" t="s">
        <v>1904</v>
      </c>
      <c r="L176" s="29"/>
    </row>
    <row r="177" spans="1:12" ht="15.75" customHeight="1">
      <c r="A177" s="24" t="s">
        <v>3717</v>
      </c>
      <c r="B177" s="25" t="s">
        <v>3700</v>
      </c>
      <c r="C177" s="26" t="s">
        <v>3996</v>
      </c>
      <c r="D177" s="25" t="s">
        <v>3997</v>
      </c>
      <c r="E177" s="18">
        <v>32.58</v>
      </c>
      <c r="F177" s="24" t="s">
        <v>3676</v>
      </c>
      <c r="G177" s="25" t="s">
        <v>3677</v>
      </c>
      <c r="H177" s="25" t="s">
        <v>3678</v>
      </c>
      <c r="I177" s="25" t="s">
        <v>3721</v>
      </c>
      <c r="J177" s="28" t="s">
        <v>1916</v>
      </c>
      <c r="K177" s="28" t="s">
        <v>1904</v>
      </c>
      <c r="L177" s="29"/>
    </row>
    <row r="178" spans="1:12" ht="15.75" customHeight="1">
      <c r="A178" s="24" t="s">
        <v>3717</v>
      </c>
      <c r="B178" s="25" t="s">
        <v>3700</v>
      </c>
      <c r="C178" s="26" t="s">
        <v>3998</v>
      </c>
      <c r="D178" s="25" t="s">
        <v>3999</v>
      </c>
      <c r="E178" s="18">
        <v>11.44</v>
      </c>
      <c r="F178" s="24" t="s">
        <v>3676</v>
      </c>
      <c r="G178" s="25" t="s">
        <v>3688</v>
      </c>
      <c r="H178" s="25" t="s">
        <v>3678</v>
      </c>
      <c r="I178" s="25" t="s">
        <v>3721</v>
      </c>
      <c r="J178" s="28" t="s">
        <v>1924</v>
      </c>
      <c r="K178" s="28" t="s">
        <v>1904</v>
      </c>
      <c r="L178" s="29"/>
    </row>
    <row r="179" spans="1:12" ht="15.75" customHeight="1">
      <c r="A179" s="24" t="s">
        <v>3694</v>
      </c>
      <c r="B179" s="25" t="s">
        <v>3700</v>
      </c>
      <c r="C179" s="26" t="s">
        <v>351</v>
      </c>
      <c r="D179" s="25" t="s">
        <v>4000</v>
      </c>
      <c r="E179" s="18">
        <v>9.2799999999999994</v>
      </c>
      <c r="F179" s="24" t="s">
        <v>3676</v>
      </c>
      <c r="G179" s="25" t="s">
        <v>3677</v>
      </c>
      <c r="H179" s="25" t="s">
        <v>3678</v>
      </c>
      <c r="I179" s="25" t="s">
        <v>3725</v>
      </c>
      <c r="J179" s="28" t="s">
        <v>1919</v>
      </c>
      <c r="K179" s="28" t="s">
        <v>1904</v>
      </c>
      <c r="L179" s="29"/>
    </row>
    <row r="180" spans="1:12" ht="15.75" customHeight="1">
      <c r="A180" s="24" t="s">
        <v>3694</v>
      </c>
      <c r="B180" s="25" t="s">
        <v>3700</v>
      </c>
      <c r="C180" s="26" t="s">
        <v>353</v>
      </c>
      <c r="D180" s="25" t="s">
        <v>3883</v>
      </c>
      <c r="E180" s="18">
        <v>14.69</v>
      </c>
      <c r="F180" s="24" t="s">
        <v>3676</v>
      </c>
      <c r="G180" s="25" t="s">
        <v>3688</v>
      </c>
      <c r="H180" s="25" t="s">
        <v>3678</v>
      </c>
      <c r="I180" s="25" t="s">
        <v>3725</v>
      </c>
      <c r="J180" s="28" t="s">
        <v>1919</v>
      </c>
      <c r="K180" s="28" t="s">
        <v>1904</v>
      </c>
      <c r="L180" s="29"/>
    </row>
    <row r="181" spans="1:12" ht="15.75" customHeight="1">
      <c r="A181" s="24" t="s">
        <v>3694</v>
      </c>
      <c r="B181" s="25" t="s">
        <v>3700</v>
      </c>
      <c r="C181" s="26" t="s">
        <v>355</v>
      </c>
      <c r="D181" s="25" t="s">
        <v>4001</v>
      </c>
      <c r="E181" s="18">
        <v>4.0599999999999996</v>
      </c>
      <c r="F181" s="24" t="s">
        <v>3676</v>
      </c>
      <c r="G181" s="25" t="s">
        <v>3688</v>
      </c>
      <c r="H181" s="25" t="s">
        <v>3678</v>
      </c>
      <c r="I181" s="25" t="s">
        <v>3725</v>
      </c>
      <c r="J181" s="28" t="s">
        <v>1920</v>
      </c>
      <c r="K181" s="28" t="s">
        <v>1904</v>
      </c>
      <c r="L181" s="29"/>
    </row>
    <row r="182" spans="1:12" ht="15.75" customHeight="1">
      <c r="A182" s="24" t="s">
        <v>3694</v>
      </c>
      <c r="B182" s="25" t="s">
        <v>3700</v>
      </c>
      <c r="C182" s="26" t="s">
        <v>4002</v>
      </c>
      <c r="D182" s="25" t="s">
        <v>4003</v>
      </c>
      <c r="E182" s="18">
        <v>82.04</v>
      </c>
      <c r="F182" s="24" t="s">
        <v>3676</v>
      </c>
      <c r="G182" s="25" t="s">
        <v>3677</v>
      </c>
      <c r="H182" s="25" t="s">
        <v>3678</v>
      </c>
      <c r="I182" s="25" t="s">
        <v>3725</v>
      </c>
      <c r="J182" s="28" t="s">
        <v>1912</v>
      </c>
      <c r="K182" s="28" t="s">
        <v>1904</v>
      </c>
      <c r="L182" s="29"/>
    </row>
    <row r="183" spans="1:12" ht="15.75" customHeight="1">
      <c r="A183" s="24" t="s">
        <v>3694</v>
      </c>
      <c r="B183" s="25" t="s">
        <v>3700</v>
      </c>
      <c r="C183" s="26" t="s">
        <v>4004</v>
      </c>
      <c r="D183" s="25" t="s">
        <v>4005</v>
      </c>
      <c r="E183" s="18">
        <v>16.760000000000002</v>
      </c>
      <c r="F183" s="24" t="s">
        <v>3676</v>
      </c>
      <c r="G183" s="25" t="s">
        <v>3677</v>
      </c>
      <c r="H183" s="25" t="s">
        <v>3678</v>
      </c>
      <c r="I183" s="25" t="s">
        <v>3725</v>
      </c>
      <c r="J183" s="28" t="s">
        <v>1926</v>
      </c>
      <c r="K183" s="28" t="s">
        <v>1904</v>
      </c>
      <c r="L183" s="29"/>
    </row>
    <row r="184" spans="1:12" ht="15.75" customHeight="1">
      <c r="A184" s="24" t="s">
        <v>3694</v>
      </c>
      <c r="B184" s="25" t="s">
        <v>3700</v>
      </c>
      <c r="C184" s="26" t="s">
        <v>4006</v>
      </c>
      <c r="D184" s="25" t="s">
        <v>4007</v>
      </c>
      <c r="E184" s="18">
        <v>209.74</v>
      </c>
      <c r="F184" s="24" t="s">
        <v>3676</v>
      </c>
      <c r="G184" s="25" t="s">
        <v>3677</v>
      </c>
      <c r="H184" s="25" t="s">
        <v>3678</v>
      </c>
      <c r="I184" s="25" t="s">
        <v>3725</v>
      </c>
      <c r="J184" s="28" t="s">
        <v>1907</v>
      </c>
      <c r="K184" s="28" t="s">
        <v>1904</v>
      </c>
      <c r="L184" s="29"/>
    </row>
    <row r="185" spans="1:12" ht="15.75" customHeight="1">
      <c r="A185" s="24" t="s">
        <v>3694</v>
      </c>
      <c r="B185" s="25" t="s">
        <v>3700</v>
      </c>
      <c r="C185" s="26" t="s">
        <v>4008</v>
      </c>
      <c r="D185" s="25" t="s">
        <v>4009</v>
      </c>
      <c r="E185" s="18">
        <v>13.31</v>
      </c>
      <c r="F185" s="24" t="s">
        <v>3676</v>
      </c>
      <c r="G185" s="25" t="s">
        <v>3688</v>
      </c>
      <c r="H185" s="25" t="s">
        <v>3678</v>
      </c>
      <c r="I185" s="25" t="s">
        <v>3725</v>
      </c>
      <c r="J185" s="28" t="s">
        <v>1907</v>
      </c>
      <c r="K185" s="28" t="s">
        <v>1904</v>
      </c>
      <c r="L185" s="29"/>
    </row>
    <row r="186" spans="1:12" ht="15.75" customHeight="1">
      <c r="A186" s="24" t="s">
        <v>3694</v>
      </c>
      <c r="B186" s="25" t="s">
        <v>3700</v>
      </c>
      <c r="C186" s="26" t="s">
        <v>4010</v>
      </c>
      <c r="D186" s="25" t="s">
        <v>4011</v>
      </c>
      <c r="E186" s="18">
        <v>27.57</v>
      </c>
      <c r="F186" s="24" t="s">
        <v>3676</v>
      </c>
      <c r="G186" s="25" t="s">
        <v>3677</v>
      </c>
      <c r="H186" s="25" t="s">
        <v>3678</v>
      </c>
      <c r="I186" s="25" t="s">
        <v>3725</v>
      </c>
      <c r="J186" s="28" t="s">
        <v>1915</v>
      </c>
      <c r="K186" s="28" t="s">
        <v>1904</v>
      </c>
      <c r="L186" s="29"/>
    </row>
    <row r="187" spans="1:12" ht="15.75" customHeight="1">
      <c r="A187" s="24" t="s">
        <v>3694</v>
      </c>
      <c r="B187" s="25" t="s">
        <v>3700</v>
      </c>
      <c r="C187" s="26" t="s">
        <v>357</v>
      </c>
      <c r="D187" s="25" t="s">
        <v>4012</v>
      </c>
      <c r="E187" s="18">
        <v>10.37</v>
      </c>
      <c r="F187" s="24" t="s">
        <v>3676</v>
      </c>
      <c r="G187" s="25" t="s">
        <v>3677</v>
      </c>
      <c r="H187" s="25" t="s">
        <v>3678</v>
      </c>
      <c r="I187" s="25" t="s">
        <v>3725</v>
      </c>
      <c r="J187" s="28" t="s">
        <v>1930</v>
      </c>
      <c r="K187" s="28" t="s">
        <v>1904</v>
      </c>
      <c r="L187" s="29"/>
    </row>
    <row r="188" spans="1:12" ht="15.75" customHeight="1">
      <c r="A188" s="24" t="s">
        <v>3694</v>
      </c>
      <c r="B188" s="25" t="s">
        <v>3700</v>
      </c>
      <c r="C188" s="26" t="s">
        <v>361</v>
      </c>
      <c r="D188" s="25" t="s">
        <v>923</v>
      </c>
      <c r="E188" s="18">
        <v>0</v>
      </c>
      <c r="F188" s="24" t="s">
        <v>3676</v>
      </c>
      <c r="G188" s="25" t="s">
        <v>3813</v>
      </c>
      <c r="H188" s="25" t="s">
        <v>3678</v>
      </c>
      <c r="I188" s="25" t="s">
        <v>3725</v>
      </c>
      <c r="J188" s="28" t="s">
        <v>1912</v>
      </c>
      <c r="K188" s="28" t="s">
        <v>1904</v>
      </c>
      <c r="L188" s="29"/>
    </row>
    <row r="189" spans="1:12" ht="15.75" customHeight="1">
      <c r="A189" s="24" t="s">
        <v>3694</v>
      </c>
      <c r="B189" s="25" t="s">
        <v>3700</v>
      </c>
      <c r="C189" s="26" t="s">
        <v>363</v>
      </c>
      <c r="D189" s="25" t="s">
        <v>4013</v>
      </c>
      <c r="E189" s="18">
        <v>5.26</v>
      </c>
      <c r="F189" s="24" t="s">
        <v>3676</v>
      </c>
      <c r="G189" s="25" t="s">
        <v>3688</v>
      </c>
      <c r="H189" s="25" t="s">
        <v>3678</v>
      </c>
      <c r="I189" s="25" t="s">
        <v>3725</v>
      </c>
      <c r="J189" s="28" t="s">
        <v>1924</v>
      </c>
      <c r="K189" s="28" t="s">
        <v>1904</v>
      </c>
      <c r="L189" s="29"/>
    </row>
    <row r="190" spans="1:12" ht="15.75" customHeight="1">
      <c r="A190" s="24" t="s">
        <v>3694</v>
      </c>
      <c r="B190" s="25" t="s">
        <v>3700</v>
      </c>
      <c r="C190" s="26" t="s">
        <v>4014</v>
      </c>
      <c r="D190" s="25" t="s">
        <v>4015</v>
      </c>
      <c r="E190" s="18">
        <v>12.18</v>
      </c>
      <c r="F190" s="24" t="s">
        <v>3676</v>
      </c>
      <c r="G190" s="25" t="s">
        <v>3677</v>
      </c>
      <c r="H190" s="25" t="s">
        <v>3678</v>
      </c>
      <c r="I190" s="25" t="s">
        <v>3725</v>
      </c>
      <c r="J190" s="28" t="s">
        <v>1924</v>
      </c>
      <c r="K190" s="28" t="s">
        <v>1904</v>
      </c>
      <c r="L190" s="29"/>
    </row>
    <row r="191" spans="1:12" ht="15.75" customHeight="1">
      <c r="A191" s="24" t="s">
        <v>3694</v>
      </c>
      <c r="B191" s="25" t="s">
        <v>3700</v>
      </c>
      <c r="C191" s="26" t="s">
        <v>365</v>
      </c>
      <c r="D191" s="25" t="s">
        <v>990</v>
      </c>
      <c r="E191" s="18">
        <v>10.43</v>
      </c>
      <c r="F191" s="24" t="s">
        <v>3676</v>
      </c>
      <c r="G191" s="25" t="s">
        <v>3677</v>
      </c>
      <c r="H191" s="25" t="s">
        <v>3678</v>
      </c>
      <c r="I191" s="25" t="s">
        <v>3725</v>
      </c>
      <c r="J191" s="28" t="s">
        <v>1931</v>
      </c>
      <c r="K191" s="28" t="s">
        <v>1904</v>
      </c>
      <c r="L191" s="29"/>
    </row>
    <row r="192" spans="1:12" ht="15.75" customHeight="1">
      <c r="A192" s="24" t="s">
        <v>3694</v>
      </c>
      <c r="B192" s="25" t="s">
        <v>3700</v>
      </c>
      <c r="C192" s="26" t="s">
        <v>4016</v>
      </c>
      <c r="D192" s="25" t="s">
        <v>4017</v>
      </c>
      <c r="E192" s="18">
        <v>5.57</v>
      </c>
      <c r="F192" s="24" t="s">
        <v>3676</v>
      </c>
      <c r="G192" s="25" t="s">
        <v>3688</v>
      </c>
      <c r="H192" s="25" t="s">
        <v>3678</v>
      </c>
      <c r="I192" s="25" t="s">
        <v>3725</v>
      </c>
      <c r="J192" s="28" t="s">
        <v>1931</v>
      </c>
      <c r="K192" s="28" t="s">
        <v>1904</v>
      </c>
      <c r="L192" s="29"/>
    </row>
    <row r="193" spans="1:12" ht="15.75" customHeight="1">
      <c r="A193" s="24" t="s">
        <v>3694</v>
      </c>
      <c r="B193" s="25" t="s">
        <v>3700</v>
      </c>
      <c r="C193" s="26" t="s">
        <v>367</v>
      </c>
      <c r="D193" s="25" t="s">
        <v>3989</v>
      </c>
      <c r="E193" s="18">
        <v>6.01</v>
      </c>
      <c r="F193" s="24" t="s">
        <v>3676</v>
      </c>
      <c r="G193" s="25" t="s">
        <v>3688</v>
      </c>
      <c r="H193" s="25" t="s">
        <v>3678</v>
      </c>
      <c r="I193" s="25" t="s">
        <v>3725</v>
      </c>
      <c r="J193" s="28" t="s">
        <v>1917</v>
      </c>
      <c r="K193" s="28" t="s">
        <v>1904</v>
      </c>
      <c r="L193" s="29"/>
    </row>
    <row r="194" spans="1:12" ht="15.75" customHeight="1">
      <c r="A194" s="24" t="s">
        <v>3694</v>
      </c>
      <c r="B194" s="25" t="s">
        <v>3700</v>
      </c>
      <c r="C194" s="26" t="s">
        <v>4018</v>
      </c>
      <c r="D194" s="25" t="s">
        <v>4019</v>
      </c>
      <c r="E194" s="18">
        <v>22.14</v>
      </c>
      <c r="F194" s="24" t="s">
        <v>3676</v>
      </c>
      <c r="G194" s="25" t="s">
        <v>3677</v>
      </c>
      <c r="H194" s="25" t="s">
        <v>3678</v>
      </c>
      <c r="I194" s="25" t="s">
        <v>3725</v>
      </c>
      <c r="J194" s="28" t="s">
        <v>1917</v>
      </c>
      <c r="K194" s="28" t="s">
        <v>1904</v>
      </c>
      <c r="L194" s="29"/>
    </row>
    <row r="195" spans="1:12" ht="15.75" customHeight="1">
      <c r="A195" s="24" t="s">
        <v>3694</v>
      </c>
      <c r="B195" s="25" t="s">
        <v>3700</v>
      </c>
      <c r="C195" s="26" t="s">
        <v>369</v>
      </c>
      <c r="D195" s="25" t="s">
        <v>4020</v>
      </c>
      <c r="E195" s="18">
        <v>18.16</v>
      </c>
      <c r="F195" s="24" t="s">
        <v>3676</v>
      </c>
      <c r="G195" s="25" t="s">
        <v>3677</v>
      </c>
      <c r="H195" s="25" t="s">
        <v>3678</v>
      </c>
      <c r="I195" s="25" t="s">
        <v>3725</v>
      </c>
      <c r="J195" s="28" t="s">
        <v>1918</v>
      </c>
      <c r="K195" s="28" t="s">
        <v>1904</v>
      </c>
      <c r="L195" s="29"/>
    </row>
    <row r="196" spans="1:12" ht="15.75" customHeight="1">
      <c r="A196" s="24" t="s">
        <v>3694</v>
      </c>
      <c r="B196" s="25" t="s">
        <v>3700</v>
      </c>
      <c r="C196" s="26" t="s">
        <v>371</v>
      </c>
      <c r="D196" s="25" t="s">
        <v>4021</v>
      </c>
      <c r="E196" s="18">
        <v>12.16</v>
      </c>
      <c r="F196" s="24" t="s">
        <v>3676</v>
      </c>
      <c r="G196" s="25" t="s">
        <v>3688</v>
      </c>
      <c r="H196" s="25" t="s">
        <v>3678</v>
      </c>
      <c r="I196" s="25" t="s">
        <v>3725</v>
      </c>
      <c r="J196" s="28" t="s">
        <v>1918</v>
      </c>
      <c r="K196" s="28" t="s">
        <v>1904</v>
      </c>
      <c r="L196" s="29"/>
    </row>
    <row r="197" spans="1:12" ht="15.75" customHeight="1">
      <c r="A197" s="24" t="s">
        <v>3694</v>
      </c>
      <c r="B197" s="25" t="s">
        <v>3700</v>
      </c>
      <c r="C197" s="26" t="s">
        <v>4022</v>
      </c>
      <c r="D197" s="25" t="s">
        <v>4023</v>
      </c>
      <c r="E197" s="18">
        <v>37.18</v>
      </c>
      <c r="F197" s="24" t="s">
        <v>3676</v>
      </c>
      <c r="G197" s="25" t="s">
        <v>3688</v>
      </c>
      <c r="H197" s="25" t="s">
        <v>3678</v>
      </c>
      <c r="I197" s="25" t="s">
        <v>3725</v>
      </c>
      <c r="J197" s="28" t="s">
        <v>1912</v>
      </c>
      <c r="K197" s="28" t="s">
        <v>1904</v>
      </c>
      <c r="L197" s="29"/>
    </row>
    <row r="198" spans="1:12" ht="15.75" customHeight="1">
      <c r="A198" s="24" t="s">
        <v>3672</v>
      </c>
      <c r="B198" s="25" t="s">
        <v>3673</v>
      </c>
      <c r="C198" s="26" t="s">
        <v>4024</v>
      </c>
      <c r="D198" s="25" t="s">
        <v>4025</v>
      </c>
      <c r="E198" s="18">
        <v>4676.3500000000004</v>
      </c>
      <c r="F198" s="24" t="s">
        <v>3676</v>
      </c>
      <c r="G198" s="25" t="s">
        <v>3677</v>
      </c>
      <c r="H198" s="25" t="s">
        <v>3678</v>
      </c>
      <c r="I198" s="25"/>
      <c r="J198" s="28" t="s">
        <v>1908</v>
      </c>
      <c r="K198" s="28" t="s">
        <v>1904</v>
      </c>
      <c r="L198" s="29"/>
    </row>
    <row r="199" spans="1:12" ht="15.75" customHeight="1">
      <c r="A199" s="24" t="s">
        <v>3672</v>
      </c>
      <c r="B199" s="25" t="s">
        <v>3673</v>
      </c>
      <c r="C199" s="26" t="s">
        <v>4026</v>
      </c>
      <c r="D199" s="25" t="s">
        <v>4027</v>
      </c>
      <c r="E199" s="18">
        <v>504.31</v>
      </c>
      <c r="F199" s="24" t="s">
        <v>3676</v>
      </c>
      <c r="G199" s="25" t="s">
        <v>3677</v>
      </c>
      <c r="H199" s="25" t="s">
        <v>3678</v>
      </c>
      <c r="I199" s="25" t="s">
        <v>4028</v>
      </c>
      <c r="J199" s="28" t="s">
        <v>1907</v>
      </c>
      <c r="K199" s="28" t="s">
        <v>1904</v>
      </c>
      <c r="L199" s="29"/>
    </row>
    <row r="200" spans="1:12" ht="15.75" customHeight="1">
      <c r="A200" s="24" t="s">
        <v>3672</v>
      </c>
      <c r="B200" s="25" t="s">
        <v>3700</v>
      </c>
      <c r="C200" s="26" t="s">
        <v>373</v>
      </c>
      <c r="D200" s="25" t="s">
        <v>4029</v>
      </c>
      <c r="E200" s="18">
        <v>2.6</v>
      </c>
      <c r="F200" s="24" t="s">
        <v>3676</v>
      </c>
      <c r="G200" s="25" t="s">
        <v>3688</v>
      </c>
      <c r="H200" s="25" t="s">
        <v>3678</v>
      </c>
      <c r="I200" s="25" t="s">
        <v>4030</v>
      </c>
      <c r="J200" s="28" t="s">
        <v>1920</v>
      </c>
      <c r="K200" s="28" t="s">
        <v>1904</v>
      </c>
      <c r="L200" s="29"/>
    </row>
    <row r="201" spans="1:12" ht="15.75" customHeight="1">
      <c r="A201" s="24" t="s">
        <v>3672</v>
      </c>
      <c r="B201" s="25" t="s">
        <v>3700</v>
      </c>
      <c r="C201" s="26" t="s">
        <v>4031</v>
      </c>
      <c r="D201" s="25" t="s">
        <v>4032</v>
      </c>
      <c r="E201" s="18">
        <v>145.35</v>
      </c>
      <c r="F201" s="24" t="s">
        <v>3676</v>
      </c>
      <c r="G201" s="25" t="s">
        <v>3677</v>
      </c>
      <c r="H201" s="25" t="s">
        <v>3678</v>
      </c>
      <c r="I201" s="25" t="s">
        <v>4030</v>
      </c>
      <c r="J201" s="28" t="s">
        <v>1910</v>
      </c>
      <c r="K201" s="28" t="s">
        <v>1904</v>
      </c>
      <c r="L201" s="29"/>
    </row>
    <row r="202" spans="1:12" ht="15.75" customHeight="1">
      <c r="A202" s="24" t="s">
        <v>3672</v>
      </c>
      <c r="B202" s="25" t="s">
        <v>3700</v>
      </c>
      <c r="C202" s="26" t="s">
        <v>4033</v>
      </c>
      <c r="D202" s="25" t="s">
        <v>4034</v>
      </c>
      <c r="E202" s="18">
        <v>18.25</v>
      </c>
      <c r="F202" s="24" t="s">
        <v>3676</v>
      </c>
      <c r="G202" s="25" t="s">
        <v>3688</v>
      </c>
      <c r="H202" s="25" t="s">
        <v>3678</v>
      </c>
      <c r="I202" s="25" t="s">
        <v>4030</v>
      </c>
      <c r="J202" s="28" t="s">
        <v>1910</v>
      </c>
      <c r="K202" s="28" t="s">
        <v>1904</v>
      </c>
      <c r="L202" s="29"/>
    </row>
    <row r="203" spans="1:12" ht="15.75" customHeight="1">
      <c r="A203" s="24" t="s">
        <v>3672</v>
      </c>
      <c r="B203" s="25" t="s">
        <v>3700</v>
      </c>
      <c r="C203" s="26" t="s">
        <v>4035</v>
      </c>
      <c r="D203" s="25" t="s">
        <v>3871</v>
      </c>
      <c r="E203" s="18">
        <v>1.9</v>
      </c>
      <c r="F203" s="24" t="s">
        <v>3676</v>
      </c>
      <c r="G203" s="25" t="s">
        <v>3688</v>
      </c>
      <c r="H203" s="25" t="s">
        <v>3678</v>
      </c>
      <c r="I203" s="25" t="s">
        <v>4030</v>
      </c>
      <c r="J203" s="28" t="s">
        <v>1907</v>
      </c>
      <c r="K203" s="28" t="s">
        <v>1904</v>
      </c>
      <c r="L203" s="29"/>
    </row>
    <row r="204" spans="1:12" ht="15.75" customHeight="1">
      <c r="A204" s="24" t="s">
        <v>3672</v>
      </c>
      <c r="B204" s="25" t="s">
        <v>3700</v>
      </c>
      <c r="C204" s="26" t="s">
        <v>4036</v>
      </c>
      <c r="D204" s="25" t="s">
        <v>4037</v>
      </c>
      <c r="E204" s="18">
        <v>10.52</v>
      </c>
      <c r="F204" s="24" t="s">
        <v>3676</v>
      </c>
      <c r="G204" s="25" t="s">
        <v>3677</v>
      </c>
      <c r="H204" s="25" t="s">
        <v>3678</v>
      </c>
      <c r="I204" s="25" t="s">
        <v>4030</v>
      </c>
      <c r="J204" s="28" t="s">
        <v>1907</v>
      </c>
      <c r="K204" s="28" t="s">
        <v>1904</v>
      </c>
      <c r="L204" s="29"/>
    </row>
    <row r="205" spans="1:12" ht="15.75" customHeight="1">
      <c r="A205" s="24" t="s">
        <v>3672</v>
      </c>
      <c r="B205" s="25" t="s">
        <v>3700</v>
      </c>
      <c r="C205" s="26" t="s">
        <v>377</v>
      </c>
      <c r="D205" s="25" t="s">
        <v>4017</v>
      </c>
      <c r="E205" s="18">
        <v>5.57</v>
      </c>
      <c r="F205" s="24" t="s">
        <v>3676</v>
      </c>
      <c r="G205" s="25" t="s">
        <v>3688</v>
      </c>
      <c r="H205" s="25" t="s">
        <v>3678</v>
      </c>
      <c r="I205" s="25" t="s">
        <v>4030</v>
      </c>
      <c r="J205" s="28" t="s">
        <v>1926</v>
      </c>
      <c r="K205" s="28" t="s">
        <v>1904</v>
      </c>
      <c r="L205" s="29"/>
    </row>
    <row r="206" spans="1:12" ht="15.75" customHeight="1">
      <c r="A206" s="24" t="s">
        <v>3672</v>
      </c>
      <c r="B206" s="25" t="s">
        <v>3700</v>
      </c>
      <c r="C206" s="26" t="s">
        <v>379</v>
      </c>
      <c r="D206" s="25" t="s">
        <v>4038</v>
      </c>
      <c r="E206" s="18">
        <v>19.28</v>
      </c>
      <c r="F206" s="24" t="s">
        <v>3676</v>
      </c>
      <c r="G206" s="25" t="s">
        <v>3677</v>
      </c>
      <c r="H206" s="25" t="s">
        <v>3678</v>
      </c>
      <c r="I206" s="25" t="s">
        <v>4030</v>
      </c>
      <c r="J206" s="28" t="s">
        <v>1926</v>
      </c>
      <c r="K206" s="28" t="s">
        <v>1904</v>
      </c>
      <c r="L206" s="29"/>
    </row>
    <row r="207" spans="1:12" ht="15.75" customHeight="1">
      <c r="A207" s="24" t="s">
        <v>3672</v>
      </c>
      <c r="B207" s="25" t="s">
        <v>3700</v>
      </c>
      <c r="C207" s="26" t="s">
        <v>381</v>
      </c>
      <c r="D207" s="25" t="s">
        <v>4039</v>
      </c>
      <c r="E207" s="18">
        <v>22.14</v>
      </c>
      <c r="F207" s="24" t="s">
        <v>3676</v>
      </c>
      <c r="G207" s="25" t="s">
        <v>3677</v>
      </c>
      <c r="H207" s="25" t="s">
        <v>3678</v>
      </c>
      <c r="I207" s="25" t="s">
        <v>4030</v>
      </c>
      <c r="J207" s="28" t="s">
        <v>1918</v>
      </c>
      <c r="K207" s="28" t="s">
        <v>1904</v>
      </c>
      <c r="L207" s="29"/>
    </row>
    <row r="208" spans="1:12" ht="15.75" customHeight="1">
      <c r="A208" s="24" t="s">
        <v>3672</v>
      </c>
      <c r="B208" s="25" t="s">
        <v>3700</v>
      </c>
      <c r="C208" s="26" t="s">
        <v>383</v>
      </c>
      <c r="D208" s="25" t="s">
        <v>4017</v>
      </c>
      <c r="E208" s="18">
        <v>5.56</v>
      </c>
      <c r="F208" s="24" t="s">
        <v>3676</v>
      </c>
      <c r="G208" s="25" t="s">
        <v>3688</v>
      </c>
      <c r="H208" s="25" t="s">
        <v>3678</v>
      </c>
      <c r="I208" s="25" t="s">
        <v>4030</v>
      </c>
      <c r="J208" s="28" t="s">
        <v>1918</v>
      </c>
      <c r="K208" s="28" t="s">
        <v>1904</v>
      </c>
      <c r="L208" s="29"/>
    </row>
    <row r="209" spans="1:12" ht="15.75" customHeight="1">
      <c r="A209" s="24" t="s">
        <v>3672</v>
      </c>
      <c r="B209" s="25" t="s">
        <v>3700</v>
      </c>
      <c r="C209" s="26" t="s">
        <v>385</v>
      </c>
      <c r="D209" s="25" t="s">
        <v>4040</v>
      </c>
      <c r="E209" s="18">
        <v>0.46</v>
      </c>
      <c r="F209" s="24" t="s">
        <v>3676</v>
      </c>
      <c r="G209" s="25" t="s">
        <v>3688</v>
      </c>
      <c r="H209" s="25" t="s">
        <v>3678</v>
      </c>
      <c r="I209" s="25" t="s">
        <v>4030</v>
      </c>
      <c r="J209" s="28" t="s">
        <v>1913</v>
      </c>
      <c r="K209" s="28" t="s">
        <v>1904</v>
      </c>
      <c r="L209" s="29"/>
    </row>
    <row r="210" spans="1:12" ht="15.75" customHeight="1">
      <c r="A210" s="24" t="s">
        <v>3672</v>
      </c>
      <c r="B210" s="25" t="s">
        <v>3700</v>
      </c>
      <c r="C210" s="26" t="s">
        <v>387</v>
      </c>
      <c r="D210" s="25" t="s">
        <v>4041</v>
      </c>
      <c r="E210" s="18">
        <v>17.329999999999998</v>
      </c>
      <c r="F210" s="24" t="s">
        <v>3676</v>
      </c>
      <c r="G210" s="25" t="s">
        <v>3677</v>
      </c>
      <c r="H210" s="25" t="s">
        <v>3678</v>
      </c>
      <c r="I210" s="25" t="s">
        <v>4030</v>
      </c>
      <c r="J210" s="28" t="s">
        <v>1913</v>
      </c>
      <c r="K210" s="28" t="s">
        <v>1904</v>
      </c>
      <c r="L210" s="29"/>
    </row>
    <row r="211" spans="1:12" ht="15.75" customHeight="1">
      <c r="A211" s="24" t="s">
        <v>3672</v>
      </c>
      <c r="B211" s="25" t="s">
        <v>3700</v>
      </c>
      <c r="C211" s="26" t="s">
        <v>389</v>
      </c>
      <c r="D211" s="25" t="s">
        <v>1034</v>
      </c>
      <c r="E211" s="18">
        <v>28.19</v>
      </c>
      <c r="F211" s="24" t="s">
        <v>3676</v>
      </c>
      <c r="G211" s="25" t="s">
        <v>3677</v>
      </c>
      <c r="H211" s="25" t="s">
        <v>3678</v>
      </c>
      <c r="I211" s="25" t="s">
        <v>4030</v>
      </c>
      <c r="J211" s="28" t="s">
        <v>1928</v>
      </c>
      <c r="K211" s="28" t="s">
        <v>1904</v>
      </c>
      <c r="L211" s="29"/>
    </row>
    <row r="212" spans="1:12" ht="15.75" customHeight="1">
      <c r="A212" s="24" t="s">
        <v>3672</v>
      </c>
      <c r="B212" s="25" t="s">
        <v>3700</v>
      </c>
      <c r="C212" s="26" t="s">
        <v>4042</v>
      </c>
      <c r="D212" s="25" t="s">
        <v>4043</v>
      </c>
      <c r="E212" s="18">
        <v>2.6</v>
      </c>
      <c r="F212" s="24" t="s">
        <v>3676</v>
      </c>
      <c r="G212" s="25" t="s">
        <v>3688</v>
      </c>
      <c r="H212" s="25" t="s">
        <v>3678</v>
      </c>
      <c r="I212" s="25" t="s">
        <v>4030</v>
      </c>
      <c r="J212" s="28" t="s">
        <v>1916</v>
      </c>
      <c r="K212" s="28" t="s">
        <v>1904</v>
      </c>
      <c r="L212" s="29"/>
    </row>
    <row r="213" spans="1:12" ht="15.75" customHeight="1">
      <c r="A213" s="24" t="s">
        <v>3672</v>
      </c>
      <c r="B213" s="25" t="s">
        <v>3700</v>
      </c>
      <c r="C213" s="26" t="s">
        <v>4044</v>
      </c>
      <c r="D213" s="25" t="s">
        <v>4045</v>
      </c>
      <c r="E213" s="18">
        <v>27.89</v>
      </c>
      <c r="F213" s="24" t="s">
        <v>3676</v>
      </c>
      <c r="G213" s="25" t="s">
        <v>3677</v>
      </c>
      <c r="H213" s="25" t="s">
        <v>3678</v>
      </c>
      <c r="I213" s="25" t="s">
        <v>4030</v>
      </c>
      <c r="J213" s="28" t="s">
        <v>1912</v>
      </c>
      <c r="K213" s="28" t="s">
        <v>1904</v>
      </c>
      <c r="L213" s="29"/>
    </row>
    <row r="214" spans="1:12" ht="15.75" customHeight="1">
      <c r="A214" s="24" t="s">
        <v>3672</v>
      </c>
      <c r="B214" s="25" t="s">
        <v>3700</v>
      </c>
      <c r="C214" s="26" t="s">
        <v>4046</v>
      </c>
      <c r="D214" s="25" t="s">
        <v>999</v>
      </c>
      <c r="E214" s="18">
        <v>11.82</v>
      </c>
      <c r="F214" s="24" t="s">
        <v>3676</v>
      </c>
      <c r="G214" s="25" t="s">
        <v>3677</v>
      </c>
      <c r="H214" s="25" t="s">
        <v>3678</v>
      </c>
      <c r="I214" s="25" t="s">
        <v>4030</v>
      </c>
      <c r="J214" s="28" t="s">
        <v>1919</v>
      </c>
      <c r="K214" s="28" t="s">
        <v>1904</v>
      </c>
      <c r="L214" s="29"/>
    </row>
    <row r="215" spans="1:12" ht="15.75" customHeight="1">
      <c r="A215" s="24" t="s">
        <v>3672</v>
      </c>
      <c r="B215" s="25" t="s">
        <v>3700</v>
      </c>
      <c r="C215" s="26" t="s">
        <v>4047</v>
      </c>
      <c r="D215" s="25" t="s">
        <v>3883</v>
      </c>
      <c r="E215" s="18">
        <v>14.68</v>
      </c>
      <c r="F215" s="24" t="s">
        <v>3676</v>
      </c>
      <c r="G215" s="25" t="s">
        <v>3688</v>
      </c>
      <c r="H215" s="25" t="s">
        <v>3678</v>
      </c>
      <c r="I215" s="25" t="s">
        <v>4030</v>
      </c>
      <c r="J215" s="28" t="s">
        <v>1919</v>
      </c>
      <c r="K215" s="28" t="s">
        <v>1904</v>
      </c>
      <c r="L215" s="29"/>
    </row>
    <row r="216" spans="1:12" ht="15.75" customHeight="1">
      <c r="A216" s="24" t="s">
        <v>3672</v>
      </c>
      <c r="B216" s="25" t="s">
        <v>3700</v>
      </c>
      <c r="C216" s="26" t="s">
        <v>4048</v>
      </c>
      <c r="D216" s="25" t="s">
        <v>4049</v>
      </c>
      <c r="E216" s="18">
        <v>17.07</v>
      </c>
      <c r="F216" s="24" t="s">
        <v>3676</v>
      </c>
      <c r="G216" s="25" t="s">
        <v>3677</v>
      </c>
      <c r="H216" s="25" t="s">
        <v>3678</v>
      </c>
      <c r="I216" s="25" t="s">
        <v>4030</v>
      </c>
      <c r="J216" s="28" t="s">
        <v>1917</v>
      </c>
      <c r="K216" s="28" t="s">
        <v>1904</v>
      </c>
      <c r="L216" s="29"/>
    </row>
    <row r="217" spans="1:12" ht="15.75" customHeight="1">
      <c r="A217" s="24" t="s">
        <v>3672</v>
      </c>
      <c r="B217" s="25" t="s">
        <v>3700</v>
      </c>
      <c r="C217" s="26" t="s">
        <v>4050</v>
      </c>
      <c r="D217" s="25" t="s">
        <v>3989</v>
      </c>
      <c r="E217" s="18">
        <v>6.01</v>
      </c>
      <c r="F217" s="24" t="s">
        <v>3676</v>
      </c>
      <c r="G217" s="25" t="s">
        <v>3688</v>
      </c>
      <c r="H217" s="25" t="s">
        <v>3678</v>
      </c>
      <c r="I217" s="25" t="s">
        <v>4030</v>
      </c>
      <c r="J217" s="28" t="s">
        <v>1917</v>
      </c>
      <c r="K217" s="28" t="s">
        <v>1904</v>
      </c>
      <c r="L217" s="29"/>
    </row>
    <row r="218" spans="1:12" ht="15.75" customHeight="1">
      <c r="A218" s="24" t="s">
        <v>3736</v>
      </c>
      <c r="B218" s="25" t="s">
        <v>3700</v>
      </c>
      <c r="C218" s="26" t="s">
        <v>4051</v>
      </c>
      <c r="D218" s="25" t="s">
        <v>1800</v>
      </c>
      <c r="E218" s="18">
        <v>10.73</v>
      </c>
      <c r="F218" s="24" t="s">
        <v>3676</v>
      </c>
      <c r="G218" s="25" t="s">
        <v>3677</v>
      </c>
      <c r="H218" s="25" t="s">
        <v>3678</v>
      </c>
      <c r="I218" s="25" t="s">
        <v>3738</v>
      </c>
      <c r="J218" s="28" t="s">
        <v>1912</v>
      </c>
      <c r="K218" s="28" t="s">
        <v>1904</v>
      </c>
      <c r="L218" s="29"/>
    </row>
    <row r="219" spans="1:12" ht="15.75" customHeight="1">
      <c r="A219" s="24" t="s">
        <v>3736</v>
      </c>
      <c r="B219" s="25" t="s">
        <v>3700</v>
      </c>
      <c r="C219" s="26" t="s">
        <v>4052</v>
      </c>
      <c r="D219" s="25" t="s">
        <v>4053</v>
      </c>
      <c r="E219" s="18">
        <v>8.48</v>
      </c>
      <c r="F219" s="24" t="s">
        <v>3676</v>
      </c>
      <c r="G219" s="25" t="s">
        <v>3688</v>
      </c>
      <c r="H219" s="25" t="s">
        <v>3678</v>
      </c>
      <c r="I219" s="25" t="s">
        <v>3738</v>
      </c>
      <c r="J219" s="28" t="s">
        <v>1920</v>
      </c>
      <c r="K219" s="28" t="s">
        <v>1904</v>
      </c>
      <c r="L219" s="29"/>
    </row>
    <row r="220" spans="1:12" ht="15.75" customHeight="1">
      <c r="A220" s="24" t="s">
        <v>3736</v>
      </c>
      <c r="B220" s="25" t="s">
        <v>3700</v>
      </c>
      <c r="C220" s="26" t="s">
        <v>4054</v>
      </c>
      <c r="D220" s="25" t="s">
        <v>4055</v>
      </c>
      <c r="E220" s="18">
        <v>74.7</v>
      </c>
      <c r="F220" s="24" t="s">
        <v>3676</v>
      </c>
      <c r="G220" s="25" t="s">
        <v>3688</v>
      </c>
      <c r="H220" s="25" t="s">
        <v>3678</v>
      </c>
      <c r="I220" s="25" t="s">
        <v>3738</v>
      </c>
      <c r="J220" s="28" t="s">
        <v>1907</v>
      </c>
      <c r="K220" s="28" t="s">
        <v>1904</v>
      </c>
      <c r="L220" s="29"/>
    </row>
    <row r="221" spans="1:12" ht="15.75" customHeight="1">
      <c r="A221" s="24" t="s">
        <v>3736</v>
      </c>
      <c r="B221" s="25" t="s">
        <v>3700</v>
      </c>
      <c r="C221" s="26" t="s">
        <v>4056</v>
      </c>
      <c r="D221" s="25" t="s">
        <v>4057</v>
      </c>
      <c r="E221" s="18">
        <v>19.71</v>
      </c>
      <c r="F221" s="24" t="s">
        <v>3676</v>
      </c>
      <c r="G221" s="25" t="s">
        <v>3677</v>
      </c>
      <c r="H221" s="25" t="s">
        <v>3678</v>
      </c>
      <c r="I221" s="25" t="s">
        <v>3738</v>
      </c>
      <c r="J221" s="28" t="s">
        <v>1907</v>
      </c>
      <c r="K221" s="28" t="s">
        <v>1904</v>
      </c>
      <c r="L221" s="29"/>
    </row>
    <row r="222" spans="1:12" ht="15.75" customHeight="1">
      <c r="A222" s="24" t="s">
        <v>3736</v>
      </c>
      <c r="B222" s="25" t="s">
        <v>3700</v>
      </c>
      <c r="C222" s="26" t="s">
        <v>4058</v>
      </c>
      <c r="D222" s="25" t="s">
        <v>4059</v>
      </c>
      <c r="E222" s="18">
        <v>13.15</v>
      </c>
      <c r="F222" s="24" t="s">
        <v>3676</v>
      </c>
      <c r="G222" s="25" t="s">
        <v>3688</v>
      </c>
      <c r="H222" s="25" t="s">
        <v>3678</v>
      </c>
      <c r="I222" s="25" t="s">
        <v>3738</v>
      </c>
      <c r="J222" s="28" t="s">
        <v>1910</v>
      </c>
      <c r="K222" s="28" t="s">
        <v>1904</v>
      </c>
      <c r="L222" s="29"/>
    </row>
    <row r="223" spans="1:12" ht="15.75" customHeight="1">
      <c r="A223" s="24" t="s">
        <v>3736</v>
      </c>
      <c r="B223" s="25" t="s">
        <v>3700</v>
      </c>
      <c r="C223" s="26" t="s">
        <v>4060</v>
      </c>
      <c r="D223" s="25" t="s">
        <v>1036</v>
      </c>
      <c r="E223" s="18">
        <v>15.35</v>
      </c>
      <c r="F223" s="24" t="s">
        <v>3676</v>
      </c>
      <c r="G223" s="25" t="s">
        <v>3677</v>
      </c>
      <c r="H223" s="25" t="s">
        <v>3678</v>
      </c>
      <c r="I223" s="25" t="s">
        <v>3738</v>
      </c>
      <c r="J223" s="28" t="s">
        <v>1928</v>
      </c>
      <c r="K223" s="28" t="s">
        <v>1904</v>
      </c>
      <c r="L223" s="29"/>
    </row>
    <row r="224" spans="1:12" ht="15.75" customHeight="1">
      <c r="A224" s="24" t="s">
        <v>3736</v>
      </c>
      <c r="B224" s="25" t="s">
        <v>3700</v>
      </c>
      <c r="C224" s="26" t="s">
        <v>391</v>
      </c>
      <c r="D224" s="25" t="s">
        <v>4061</v>
      </c>
      <c r="E224" s="18">
        <v>12.77</v>
      </c>
      <c r="F224" s="24" t="s">
        <v>3676</v>
      </c>
      <c r="G224" s="25" t="s">
        <v>3688</v>
      </c>
      <c r="H224" s="25" t="s">
        <v>3678</v>
      </c>
      <c r="I224" s="25" t="s">
        <v>3738</v>
      </c>
      <c r="J224" s="28" t="s">
        <v>1932</v>
      </c>
      <c r="K224" s="28" t="s">
        <v>1904</v>
      </c>
      <c r="L224" s="29"/>
    </row>
    <row r="225" spans="1:12" ht="15.75" customHeight="1">
      <c r="A225" s="24" t="s">
        <v>3736</v>
      </c>
      <c r="B225" s="25" t="s">
        <v>3700</v>
      </c>
      <c r="C225" s="26" t="s">
        <v>395</v>
      </c>
      <c r="D225" s="25" t="s">
        <v>4062</v>
      </c>
      <c r="E225" s="18">
        <v>4.67</v>
      </c>
      <c r="F225" s="24" t="s">
        <v>3676</v>
      </c>
      <c r="G225" s="25" t="s">
        <v>3688</v>
      </c>
      <c r="H225" s="25" t="s">
        <v>3678</v>
      </c>
      <c r="I225" s="25" t="s">
        <v>3738</v>
      </c>
      <c r="J225" s="28" t="s">
        <v>1913</v>
      </c>
      <c r="K225" s="28" t="s">
        <v>1904</v>
      </c>
      <c r="L225" s="29"/>
    </row>
    <row r="226" spans="1:12" ht="15.75" customHeight="1">
      <c r="A226" s="24" t="s">
        <v>3736</v>
      </c>
      <c r="B226" s="25" t="s">
        <v>3700</v>
      </c>
      <c r="C226" s="26" t="s">
        <v>4063</v>
      </c>
      <c r="D226" s="25" t="s">
        <v>4064</v>
      </c>
      <c r="E226" s="18">
        <v>70.180000000000007</v>
      </c>
      <c r="F226" s="24" t="s">
        <v>3676</v>
      </c>
      <c r="G226" s="25" t="s">
        <v>3677</v>
      </c>
      <c r="H226" s="25" t="s">
        <v>3678</v>
      </c>
      <c r="I226" s="25" t="s">
        <v>3738</v>
      </c>
      <c r="J226" s="28" t="s">
        <v>1913</v>
      </c>
      <c r="K226" s="28" t="s">
        <v>1904</v>
      </c>
      <c r="L226" s="29"/>
    </row>
    <row r="227" spans="1:12" ht="15.75" customHeight="1">
      <c r="A227" s="24" t="s">
        <v>3736</v>
      </c>
      <c r="B227" s="25" t="s">
        <v>3700</v>
      </c>
      <c r="C227" s="26" t="s">
        <v>4065</v>
      </c>
      <c r="D227" s="25" t="s">
        <v>3883</v>
      </c>
      <c r="E227" s="18">
        <v>19.59</v>
      </c>
      <c r="F227" s="24" t="s">
        <v>3676</v>
      </c>
      <c r="G227" s="25" t="s">
        <v>3688</v>
      </c>
      <c r="H227" s="25" t="s">
        <v>3678</v>
      </c>
      <c r="I227" s="25" t="s">
        <v>3738</v>
      </c>
      <c r="J227" s="28" t="s">
        <v>1919</v>
      </c>
      <c r="K227" s="28" t="s">
        <v>1904</v>
      </c>
      <c r="L227" s="29"/>
    </row>
    <row r="228" spans="1:12" ht="15.75" customHeight="1">
      <c r="A228" s="24" t="s">
        <v>3736</v>
      </c>
      <c r="B228" s="25" t="s">
        <v>3700</v>
      </c>
      <c r="C228" s="26" t="s">
        <v>4066</v>
      </c>
      <c r="D228" s="25" t="s">
        <v>1019</v>
      </c>
      <c r="E228" s="18">
        <v>5.62</v>
      </c>
      <c r="F228" s="24" t="s">
        <v>3676</v>
      </c>
      <c r="G228" s="25" t="s">
        <v>3677</v>
      </c>
      <c r="H228" s="25" t="s">
        <v>3678</v>
      </c>
      <c r="I228" s="25" t="s">
        <v>3738</v>
      </c>
      <c r="J228" s="28" t="s">
        <v>1919</v>
      </c>
      <c r="K228" s="28" t="s">
        <v>1904</v>
      </c>
      <c r="L228" s="29"/>
    </row>
    <row r="229" spans="1:12" ht="15.75" customHeight="1">
      <c r="A229" s="24" t="s">
        <v>3736</v>
      </c>
      <c r="B229" s="25" t="s">
        <v>3700</v>
      </c>
      <c r="C229" s="26" t="s">
        <v>4067</v>
      </c>
      <c r="D229" s="25" t="s">
        <v>4017</v>
      </c>
      <c r="E229" s="18">
        <v>5.57</v>
      </c>
      <c r="F229" s="24" t="s">
        <v>3676</v>
      </c>
      <c r="G229" s="25" t="s">
        <v>3688</v>
      </c>
      <c r="H229" s="25" t="s">
        <v>3678</v>
      </c>
      <c r="I229" s="25" t="s">
        <v>3738</v>
      </c>
      <c r="J229" s="28" t="s">
        <v>1926</v>
      </c>
      <c r="K229" s="28" t="s">
        <v>1904</v>
      </c>
      <c r="L229" s="29"/>
    </row>
    <row r="230" spans="1:12" ht="15.75" customHeight="1">
      <c r="A230" s="24" t="s">
        <v>3736</v>
      </c>
      <c r="B230" s="25" t="s">
        <v>3700</v>
      </c>
      <c r="C230" s="26" t="s">
        <v>4068</v>
      </c>
      <c r="D230" s="25" t="s">
        <v>1025</v>
      </c>
      <c r="E230" s="18">
        <v>24.78</v>
      </c>
      <c r="F230" s="24" t="s">
        <v>3676</v>
      </c>
      <c r="G230" s="25" t="s">
        <v>3677</v>
      </c>
      <c r="H230" s="25" t="s">
        <v>3678</v>
      </c>
      <c r="I230" s="25" t="s">
        <v>3738</v>
      </c>
      <c r="J230" s="28" t="s">
        <v>1926</v>
      </c>
      <c r="K230" s="28" t="s">
        <v>1904</v>
      </c>
      <c r="L230" s="29"/>
    </row>
    <row r="231" spans="1:12" ht="15.75" customHeight="1">
      <c r="A231" s="24" t="s">
        <v>3736</v>
      </c>
      <c r="B231" s="25" t="s">
        <v>3700</v>
      </c>
      <c r="C231" s="26" t="s">
        <v>4069</v>
      </c>
      <c r="D231" s="25" t="s">
        <v>1237</v>
      </c>
      <c r="E231" s="18">
        <v>2.0699999999999998</v>
      </c>
      <c r="F231" s="24" t="s">
        <v>3676</v>
      </c>
      <c r="G231" s="25" t="s">
        <v>3688</v>
      </c>
      <c r="H231" s="25" t="s">
        <v>3678</v>
      </c>
      <c r="I231" s="25" t="s">
        <v>3738</v>
      </c>
      <c r="J231" s="28" t="s">
        <v>1918</v>
      </c>
      <c r="K231" s="28" t="s">
        <v>1904</v>
      </c>
      <c r="L231" s="29"/>
    </row>
    <row r="232" spans="1:12" ht="15.75" customHeight="1">
      <c r="A232" s="24" t="s">
        <v>3736</v>
      </c>
      <c r="B232" s="25" t="s">
        <v>3700</v>
      </c>
      <c r="C232" s="26" t="s">
        <v>4070</v>
      </c>
      <c r="D232" s="25" t="s">
        <v>4071</v>
      </c>
      <c r="E232" s="18">
        <v>23.95</v>
      </c>
      <c r="F232" s="24" t="s">
        <v>3676</v>
      </c>
      <c r="G232" s="25" t="s">
        <v>3677</v>
      </c>
      <c r="H232" s="25" t="s">
        <v>3678</v>
      </c>
      <c r="I232" s="25" t="s">
        <v>3738</v>
      </c>
      <c r="J232" s="28" t="s">
        <v>1918</v>
      </c>
      <c r="K232" s="28" t="s">
        <v>1904</v>
      </c>
      <c r="L232" s="29"/>
    </row>
    <row r="233" spans="1:12" ht="15.75" customHeight="1">
      <c r="A233" s="24" t="s">
        <v>3736</v>
      </c>
      <c r="B233" s="25" t="s">
        <v>3700</v>
      </c>
      <c r="C233" s="26" t="s">
        <v>4072</v>
      </c>
      <c r="D233" s="25" t="s">
        <v>4073</v>
      </c>
      <c r="E233" s="18">
        <v>4.59</v>
      </c>
      <c r="F233" s="24" t="s">
        <v>3676</v>
      </c>
      <c r="G233" s="25" t="s">
        <v>3688</v>
      </c>
      <c r="H233" s="25" t="s">
        <v>3678</v>
      </c>
      <c r="I233" s="25" t="s">
        <v>3738</v>
      </c>
      <c r="J233" s="28" t="s">
        <v>1933</v>
      </c>
      <c r="K233" s="28" t="s">
        <v>1904</v>
      </c>
      <c r="L233" s="29"/>
    </row>
    <row r="234" spans="1:12" ht="15.75" customHeight="1">
      <c r="A234" s="24" t="s">
        <v>3736</v>
      </c>
      <c r="B234" s="25" t="s">
        <v>3700</v>
      </c>
      <c r="C234" s="26" t="s">
        <v>4074</v>
      </c>
      <c r="D234" s="25" t="s">
        <v>4075</v>
      </c>
      <c r="E234" s="18">
        <v>8.9700000000000006</v>
      </c>
      <c r="F234" s="24" t="s">
        <v>3676</v>
      </c>
      <c r="G234" s="25" t="s">
        <v>3677</v>
      </c>
      <c r="H234" s="25" t="s">
        <v>3678</v>
      </c>
      <c r="I234" s="25" t="s">
        <v>3738</v>
      </c>
      <c r="J234" s="28" t="s">
        <v>1933</v>
      </c>
      <c r="K234" s="28" t="s">
        <v>1904</v>
      </c>
      <c r="L234" s="29"/>
    </row>
    <row r="235" spans="1:12" ht="15.75" customHeight="1">
      <c r="A235" s="24" t="s">
        <v>3736</v>
      </c>
      <c r="B235" s="25" t="s">
        <v>3700</v>
      </c>
      <c r="C235" s="26" t="s">
        <v>4076</v>
      </c>
      <c r="D235" s="25" t="s">
        <v>4077</v>
      </c>
      <c r="E235" s="18">
        <v>9.6</v>
      </c>
      <c r="F235" s="24" t="s">
        <v>3676</v>
      </c>
      <c r="G235" s="25" t="s">
        <v>3688</v>
      </c>
      <c r="H235" s="25" t="s">
        <v>3678</v>
      </c>
      <c r="I235" s="25" t="s">
        <v>3738</v>
      </c>
      <c r="J235" s="28" t="s">
        <v>1922</v>
      </c>
      <c r="K235" s="28" t="s">
        <v>1904</v>
      </c>
      <c r="L235" s="29"/>
    </row>
    <row r="236" spans="1:12" ht="15.75" customHeight="1">
      <c r="A236" s="24" t="s">
        <v>3736</v>
      </c>
      <c r="B236" s="25" t="s">
        <v>3700</v>
      </c>
      <c r="C236" s="26" t="s">
        <v>4078</v>
      </c>
      <c r="D236" s="25" t="s">
        <v>1064</v>
      </c>
      <c r="E236" s="18">
        <v>36.619999999999997</v>
      </c>
      <c r="F236" s="24" t="s">
        <v>3676</v>
      </c>
      <c r="G236" s="25" t="s">
        <v>3677</v>
      </c>
      <c r="H236" s="25" t="s">
        <v>3678</v>
      </c>
      <c r="I236" s="25" t="s">
        <v>3738</v>
      </c>
      <c r="J236" s="28" t="s">
        <v>1922</v>
      </c>
      <c r="K236" s="28" t="s">
        <v>1904</v>
      </c>
      <c r="L236" s="29"/>
    </row>
    <row r="237" spans="1:12" ht="15.75" customHeight="1">
      <c r="A237" s="24" t="s">
        <v>3736</v>
      </c>
      <c r="B237" s="25" t="s">
        <v>3700</v>
      </c>
      <c r="C237" s="26" t="s">
        <v>4079</v>
      </c>
      <c r="D237" s="25" t="s">
        <v>4080</v>
      </c>
      <c r="E237" s="18">
        <v>24.77</v>
      </c>
      <c r="F237" s="24" t="s">
        <v>3676</v>
      </c>
      <c r="G237" s="25" t="s">
        <v>3677</v>
      </c>
      <c r="H237" s="25" t="s">
        <v>3678</v>
      </c>
      <c r="I237" s="25" t="s">
        <v>3738</v>
      </c>
      <c r="J237" s="28" t="s">
        <v>1914</v>
      </c>
      <c r="K237" s="28" t="s">
        <v>1904</v>
      </c>
      <c r="L237" s="29"/>
    </row>
    <row r="238" spans="1:12" ht="15.75" customHeight="1">
      <c r="A238" s="24" t="s">
        <v>3736</v>
      </c>
      <c r="B238" s="25" t="s">
        <v>3700</v>
      </c>
      <c r="C238" s="26" t="s">
        <v>4081</v>
      </c>
      <c r="D238" s="25" t="s">
        <v>4082</v>
      </c>
      <c r="E238" s="18">
        <v>12.28</v>
      </c>
      <c r="F238" s="24" t="s">
        <v>3676</v>
      </c>
      <c r="G238" s="25" t="s">
        <v>3688</v>
      </c>
      <c r="H238" s="25" t="s">
        <v>3678</v>
      </c>
      <c r="I238" s="25" t="s">
        <v>3738</v>
      </c>
      <c r="J238" s="28" t="s">
        <v>1914</v>
      </c>
      <c r="K238" s="28" t="s">
        <v>1904</v>
      </c>
      <c r="L238" s="29"/>
    </row>
    <row r="239" spans="1:12" ht="15.75" customHeight="1">
      <c r="A239" s="24" t="s">
        <v>3736</v>
      </c>
      <c r="B239" s="25" t="s">
        <v>3700</v>
      </c>
      <c r="C239" s="26" t="s">
        <v>4083</v>
      </c>
      <c r="D239" s="25" t="s">
        <v>4084</v>
      </c>
      <c r="E239" s="18">
        <v>11.1</v>
      </c>
      <c r="F239" s="24" t="s">
        <v>3676</v>
      </c>
      <c r="G239" s="25" t="s">
        <v>3688</v>
      </c>
      <c r="H239" s="25" t="s">
        <v>3678</v>
      </c>
      <c r="I239" s="25" t="s">
        <v>3738</v>
      </c>
      <c r="J239" s="28" t="s">
        <v>1924</v>
      </c>
      <c r="K239" s="28" t="s">
        <v>1904</v>
      </c>
      <c r="L239" s="29"/>
    </row>
    <row r="240" spans="1:12" ht="15.75" customHeight="1">
      <c r="A240" s="24" t="s">
        <v>3736</v>
      </c>
      <c r="B240" s="25" t="s">
        <v>3700</v>
      </c>
      <c r="C240" s="26" t="s">
        <v>4085</v>
      </c>
      <c r="D240" s="25" t="s">
        <v>1092</v>
      </c>
      <c r="E240" s="18">
        <v>8.6999999999999993</v>
      </c>
      <c r="F240" s="24" t="s">
        <v>3676</v>
      </c>
      <c r="G240" s="25" t="s">
        <v>3677</v>
      </c>
      <c r="H240" s="25" t="s">
        <v>3678</v>
      </c>
      <c r="I240" s="25" t="s">
        <v>3738</v>
      </c>
      <c r="J240" s="28" t="s">
        <v>1924</v>
      </c>
      <c r="K240" s="28" t="s">
        <v>1904</v>
      </c>
      <c r="L240" s="29"/>
    </row>
    <row r="241" spans="1:12" ht="15.75" customHeight="1">
      <c r="A241" s="24" t="s">
        <v>3736</v>
      </c>
      <c r="B241" s="25" t="s">
        <v>3700</v>
      </c>
      <c r="C241" s="26" t="s">
        <v>4086</v>
      </c>
      <c r="D241" s="25" t="s">
        <v>1034</v>
      </c>
      <c r="E241" s="18">
        <v>28.2</v>
      </c>
      <c r="F241" s="24" t="s">
        <v>3676</v>
      </c>
      <c r="G241" s="25" t="s">
        <v>3677</v>
      </c>
      <c r="H241" s="25" t="s">
        <v>3678</v>
      </c>
      <c r="I241" s="25" t="s">
        <v>3738</v>
      </c>
      <c r="J241" s="28" t="s">
        <v>1916</v>
      </c>
      <c r="K241" s="28" t="s">
        <v>1904</v>
      </c>
      <c r="L241" s="29"/>
    </row>
    <row r="242" spans="1:12" ht="15.75" customHeight="1">
      <c r="A242" s="24" t="s">
        <v>4087</v>
      </c>
      <c r="B242" s="25" t="s">
        <v>3700</v>
      </c>
      <c r="C242" s="26" t="s">
        <v>4088</v>
      </c>
      <c r="D242" s="25" t="s">
        <v>1752</v>
      </c>
      <c r="E242" s="18">
        <v>14.04</v>
      </c>
      <c r="F242" s="24" t="s">
        <v>3676</v>
      </c>
      <c r="G242" s="25" t="s">
        <v>3677</v>
      </c>
      <c r="H242" s="25" t="s">
        <v>3678</v>
      </c>
      <c r="I242" s="25" t="s">
        <v>4089</v>
      </c>
      <c r="J242" s="28" t="s">
        <v>1920</v>
      </c>
      <c r="K242" s="28" t="s">
        <v>1904</v>
      </c>
      <c r="L242" s="29"/>
    </row>
    <row r="243" spans="1:12" ht="15.75" customHeight="1">
      <c r="A243" s="24" t="s">
        <v>4087</v>
      </c>
      <c r="B243" s="25" t="s">
        <v>3700</v>
      </c>
      <c r="C243" s="26" t="s">
        <v>4090</v>
      </c>
      <c r="D243" s="25" t="s">
        <v>4091</v>
      </c>
      <c r="E243" s="18">
        <v>25.57</v>
      </c>
      <c r="F243" s="24" t="s">
        <v>3676</v>
      </c>
      <c r="G243" s="25" t="s">
        <v>3688</v>
      </c>
      <c r="H243" s="25" t="s">
        <v>3678</v>
      </c>
      <c r="I243" s="25" t="s">
        <v>4089</v>
      </c>
      <c r="J243" s="28" t="s">
        <v>1920</v>
      </c>
      <c r="K243" s="28" t="s">
        <v>1904</v>
      </c>
      <c r="L243" s="29"/>
    </row>
    <row r="244" spans="1:12" ht="15.75" customHeight="1">
      <c r="A244" s="24" t="s">
        <v>4087</v>
      </c>
      <c r="B244" s="25" t="s">
        <v>3700</v>
      </c>
      <c r="C244" s="26" t="s">
        <v>4092</v>
      </c>
      <c r="D244" s="25" t="s">
        <v>4017</v>
      </c>
      <c r="E244" s="18">
        <v>5.56</v>
      </c>
      <c r="F244" s="24" t="s">
        <v>3676</v>
      </c>
      <c r="G244" s="25" t="s">
        <v>3688</v>
      </c>
      <c r="H244" s="25" t="s">
        <v>3678</v>
      </c>
      <c r="I244" s="25" t="s">
        <v>4089</v>
      </c>
      <c r="J244" s="28" t="s">
        <v>1913</v>
      </c>
      <c r="K244" s="28" t="s">
        <v>1904</v>
      </c>
      <c r="L244" s="29"/>
    </row>
    <row r="245" spans="1:12" ht="15.75" customHeight="1">
      <c r="A245" s="24" t="s">
        <v>4087</v>
      </c>
      <c r="B245" s="25" t="s">
        <v>3700</v>
      </c>
      <c r="C245" s="26" t="s">
        <v>4093</v>
      </c>
      <c r="D245" s="25" t="s">
        <v>4094</v>
      </c>
      <c r="E245" s="18">
        <v>51.43</v>
      </c>
      <c r="F245" s="24" t="s">
        <v>3676</v>
      </c>
      <c r="G245" s="25" t="s">
        <v>3677</v>
      </c>
      <c r="H245" s="25" t="s">
        <v>3678</v>
      </c>
      <c r="I245" s="25" t="s">
        <v>4089</v>
      </c>
      <c r="J245" s="28" t="s">
        <v>1913</v>
      </c>
      <c r="K245" s="28" t="s">
        <v>1904</v>
      </c>
      <c r="L245" s="29"/>
    </row>
    <row r="246" spans="1:12" ht="15.75" customHeight="1">
      <c r="A246" s="24" t="s">
        <v>4087</v>
      </c>
      <c r="B246" s="25" t="s">
        <v>3700</v>
      </c>
      <c r="C246" s="26" t="s">
        <v>4095</v>
      </c>
      <c r="D246" s="25" t="s">
        <v>4096</v>
      </c>
      <c r="E246" s="18">
        <v>13.05</v>
      </c>
      <c r="F246" s="24" t="s">
        <v>3676</v>
      </c>
      <c r="G246" s="25" t="s">
        <v>3688</v>
      </c>
      <c r="H246" s="25" t="s">
        <v>3678</v>
      </c>
      <c r="I246" s="25" t="s">
        <v>4089</v>
      </c>
      <c r="J246" s="28" t="s">
        <v>1910</v>
      </c>
      <c r="K246" s="28" t="s">
        <v>1904</v>
      </c>
      <c r="L246" s="29"/>
    </row>
    <row r="247" spans="1:12" ht="15.75" customHeight="1">
      <c r="A247" s="24" t="s">
        <v>4087</v>
      </c>
      <c r="B247" s="25" t="s">
        <v>3700</v>
      </c>
      <c r="C247" s="26" t="s">
        <v>4097</v>
      </c>
      <c r="D247" s="25" t="s">
        <v>4098</v>
      </c>
      <c r="E247" s="18">
        <v>10.64</v>
      </c>
      <c r="F247" s="24" t="s">
        <v>3676</v>
      </c>
      <c r="G247" s="25" t="s">
        <v>3688</v>
      </c>
      <c r="H247" s="25" t="s">
        <v>3678</v>
      </c>
      <c r="I247" s="25" t="s">
        <v>4089</v>
      </c>
      <c r="J247" s="28" t="s">
        <v>1907</v>
      </c>
      <c r="K247" s="28" t="s">
        <v>1904</v>
      </c>
      <c r="L247" s="29"/>
    </row>
    <row r="248" spans="1:12" ht="15.75" customHeight="1">
      <c r="A248" s="24" t="s">
        <v>4087</v>
      </c>
      <c r="B248" s="25" t="s">
        <v>3700</v>
      </c>
      <c r="C248" s="26" t="s">
        <v>4099</v>
      </c>
      <c r="D248" s="25" t="s">
        <v>1049</v>
      </c>
      <c r="E248" s="18">
        <v>30.31</v>
      </c>
      <c r="F248" s="24" t="s">
        <v>3676</v>
      </c>
      <c r="G248" s="25" t="s">
        <v>3677</v>
      </c>
      <c r="H248" s="25" t="s">
        <v>3678</v>
      </c>
      <c r="I248" s="25" t="s">
        <v>4089</v>
      </c>
      <c r="J248" s="28" t="s">
        <v>1907</v>
      </c>
      <c r="K248" s="28" t="s">
        <v>1904</v>
      </c>
      <c r="L248" s="29"/>
    </row>
    <row r="249" spans="1:12" ht="15.75" customHeight="1">
      <c r="A249" s="24" t="s">
        <v>4087</v>
      </c>
      <c r="B249" s="25" t="s">
        <v>3700</v>
      </c>
      <c r="C249" s="26" t="s">
        <v>4100</v>
      </c>
      <c r="D249" s="25" t="s">
        <v>4101</v>
      </c>
      <c r="E249" s="18">
        <v>147.41</v>
      </c>
      <c r="F249" s="24" t="s">
        <v>3676</v>
      </c>
      <c r="G249" s="25" t="s">
        <v>3677</v>
      </c>
      <c r="H249" s="25" t="s">
        <v>3678</v>
      </c>
      <c r="I249" s="25" t="s">
        <v>4089</v>
      </c>
      <c r="J249" s="28" t="s">
        <v>1910</v>
      </c>
      <c r="K249" s="28" t="s">
        <v>1904</v>
      </c>
      <c r="L249" s="29"/>
    </row>
    <row r="250" spans="1:12" ht="15.75" customHeight="1">
      <c r="A250" s="24" t="s">
        <v>4087</v>
      </c>
      <c r="B250" s="25" t="s">
        <v>3700</v>
      </c>
      <c r="C250" s="26" t="s">
        <v>4102</v>
      </c>
      <c r="D250" s="25" t="s">
        <v>1034</v>
      </c>
      <c r="E250" s="18">
        <v>28.17</v>
      </c>
      <c r="F250" s="24" t="s">
        <v>3676</v>
      </c>
      <c r="G250" s="25" t="s">
        <v>3677</v>
      </c>
      <c r="H250" s="25" t="s">
        <v>3678</v>
      </c>
      <c r="I250" s="25" t="s">
        <v>4089</v>
      </c>
      <c r="J250" s="28" t="s">
        <v>1928</v>
      </c>
      <c r="K250" s="28" t="s">
        <v>1904</v>
      </c>
      <c r="L250" s="29"/>
    </row>
    <row r="251" spans="1:12" ht="15.75" customHeight="1">
      <c r="A251" s="24" t="s">
        <v>4087</v>
      </c>
      <c r="B251" s="25" t="s">
        <v>3700</v>
      </c>
      <c r="C251" s="26" t="s">
        <v>4103</v>
      </c>
      <c r="D251" s="25" t="s">
        <v>1171</v>
      </c>
      <c r="E251" s="18">
        <v>7.39</v>
      </c>
      <c r="F251" s="24" t="s">
        <v>3676</v>
      </c>
      <c r="G251" s="25" t="s">
        <v>3677</v>
      </c>
      <c r="H251" s="25" t="s">
        <v>3678</v>
      </c>
      <c r="I251" s="25" t="s">
        <v>4089</v>
      </c>
      <c r="J251" s="28" t="s">
        <v>1941</v>
      </c>
      <c r="K251" s="28" t="s">
        <v>1904</v>
      </c>
      <c r="L251" s="29"/>
    </row>
    <row r="252" spans="1:12" ht="15.75" customHeight="1">
      <c r="A252" s="24" t="s">
        <v>4087</v>
      </c>
      <c r="B252" s="25" t="s">
        <v>3700</v>
      </c>
      <c r="C252" s="26" t="s">
        <v>4104</v>
      </c>
      <c r="D252" s="25" t="s">
        <v>4105</v>
      </c>
      <c r="E252" s="18">
        <v>3.2</v>
      </c>
      <c r="F252" s="24" t="s">
        <v>3676</v>
      </c>
      <c r="G252" s="25" t="s">
        <v>3688</v>
      </c>
      <c r="H252" s="25" t="s">
        <v>3678</v>
      </c>
      <c r="I252" s="25" t="s">
        <v>4089</v>
      </c>
      <c r="J252" s="28" t="s">
        <v>1941</v>
      </c>
      <c r="K252" s="28" t="s">
        <v>1904</v>
      </c>
      <c r="L252" s="29"/>
    </row>
    <row r="253" spans="1:12" ht="15.75" customHeight="1">
      <c r="A253" s="24" t="s">
        <v>4087</v>
      </c>
      <c r="B253" s="25" t="s">
        <v>3700</v>
      </c>
      <c r="C253" s="26" t="s">
        <v>4106</v>
      </c>
      <c r="D253" s="25" t="s">
        <v>4107</v>
      </c>
      <c r="E253" s="18">
        <v>3.57</v>
      </c>
      <c r="F253" s="24" t="s">
        <v>3676</v>
      </c>
      <c r="G253" s="25" t="s">
        <v>3688</v>
      </c>
      <c r="H253" s="25" t="s">
        <v>3678</v>
      </c>
      <c r="I253" s="25" t="s">
        <v>4089</v>
      </c>
      <c r="J253" s="28" t="s">
        <v>1933</v>
      </c>
      <c r="K253" s="28" t="s">
        <v>1904</v>
      </c>
      <c r="L253" s="29"/>
    </row>
    <row r="254" spans="1:12" ht="15.75" customHeight="1">
      <c r="A254" s="24" t="s">
        <v>4087</v>
      </c>
      <c r="B254" s="25" t="s">
        <v>3700</v>
      </c>
      <c r="C254" s="26" t="s">
        <v>4108</v>
      </c>
      <c r="D254" s="25" t="s">
        <v>992</v>
      </c>
      <c r="E254" s="18">
        <v>5.0999999999999996</v>
      </c>
      <c r="F254" s="24" t="s">
        <v>3676</v>
      </c>
      <c r="G254" s="25" t="s">
        <v>3677</v>
      </c>
      <c r="H254" s="25" t="s">
        <v>3678</v>
      </c>
      <c r="I254" s="25" t="s">
        <v>4089</v>
      </c>
      <c r="J254" s="28" t="s">
        <v>1933</v>
      </c>
      <c r="K254" s="28" t="s">
        <v>1904</v>
      </c>
      <c r="L254" s="29"/>
    </row>
    <row r="255" spans="1:12" ht="15.75" customHeight="1">
      <c r="A255" s="24" t="s">
        <v>4087</v>
      </c>
      <c r="B255" s="25" t="s">
        <v>3700</v>
      </c>
      <c r="C255" s="26" t="s">
        <v>4109</v>
      </c>
      <c r="D255" s="25" t="s">
        <v>4017</v>
      </c>
      <c r="E255" s="18">
        <v>2.79</v>
      </c>
      <c r="F255" s="24" t="s">
        <v>3676</v>
      </c>
      <c r="G255" s="25" t="s">
        <v>3688</v>
      </c>
      <c r="H255" s="25" t="s">
        <v>3678</v>
      </c>
      <c r="I255" s="25" t="s">
        <v>4089</v>
      </c>
      <c r="J255" s="28" t="s">
        <v>1918</v>
      </c>
      <c r="K255" s="28" t="s">
        <v>1904</v>
      </c>
      <c r="L255" s="29"/>
    </row>
    <row r="256" spans="1:12" ht="15.75" customHeight="1">
      <c r="A256" s="24" t="s">
        <v>4087</v>
      </c>
      <c r="B256" s="25" t="s">
        <v>3700</v>
      </c>
      <c r="C256" s="26" t="s">
        <v>4110</v>
      </c>
      <c r="D256" s="25" t="s">
        <v>4111</v>
      </c>
      <c r="E256" s="18">
        <v>19.329999999999998</v>
      </c>
      <c r="F256" s="24" t="s">
        <v>3676</v>
      </c>
      <c r="G256" s="25" t="s">
        <v>3677</v>
      </c>
      <c r="H256" s="25" t="s">
        <v>3678</v>
      </c>
      <c r="I256" s="25" t="s">
        <v>4089</v>
      </c>
      <c r="J256" s="28" t="s">
        <v>1918</v>
      </c>
      <c r="K256" s="28" t="s">
        <v>1904</v>
      </c>
      <c r="L256" s="29"/>
    </row>
    <row r="257" spans="1:12" ht="15.75" customHeight="1">
      <c r="A257" s="24" t="s">
        <v>4087</v>
      </c>
      <c r="B257" s="25" t="s">
        <v>3700</v>
      </c>
      <c r="C257" s="26" t="s">
        <v>4112</v>
      </c>
      <c r="D257" s="25" t="s">
        <v>990</v>
      </c>
      <c r="E257" s="18">
        <v>10.39</v>
      </c>
      <c r="F257" s="24" t="s">
        <v>3676</v>
      </c>
      <c r="G257" s="25" t="s">
        <v>3677</v>
      </c>
      <c r="H257" s="25" t="s">
        <v>3678</v>
      </c>
      <c r="I257" s="25" t="s">
        <v>4089</v>
      </c>
      <c r="J257" s="28" t="s">
        <v>1919</v>
      </c>
      <c r="K257" s="28" t="s">
        <v>1904</v>
      </c>
      <c r="L257" s="29"/>
    </row>
    <row r="258" spans="1:12" ht="15.75" customHeight="1">
      <c r="A258" s="24" t="s">
        <v>4087</v>
      </c>
      <c r="B258" s="25" t="s">
        <v>3700</v>
      </c>
      <c r="C258" s="26" t="s">
        <v>4113</v>
      </c>
      <c r="D258" s="25" t="s">
        <v>4114</v>
      </c>
      <c r="E258" s="18">
        <v>18.91</v>
      </c>
      <c r="F258" s="24" t="s">
        <v>3676</v>
      </c>
      <c r="G258" s="25" t="s">
        <v>3688</v>
      </c>
      <c r="H258" s="25" t="s">
        <v>3678</v>
      </c>
      <c r="I258" s="25" t="s">
        <v>4089</v>
      </c>
      <c r="J258" s="28" t="s">
        <v>1919</v>
      </c>
      <c r="K258" s="28" t="s">
        <v>1904</v>
      </c>
      <c r="L258" s="29"/>
    </row>
    <row r="259" spans="1:12" ht="15.75" customHeight="1">
      <c r="A259" s="24" t="s">
        <v>4087</v>
      </c>
      <c r="B259" s="25" t="s">
        <v>3700</v>
      </c>
      <c r="C259" s="26" t="s">
        <v>4115</v>
      </c>
      <c r="D259" s="25" t="s">
        <v>1086</v>
      </c>
      <c r="E259" s="18">
        <v>21.64</v>
      </c>
      <c r="F259" s="24" t="s">
        <v>3676</v>
      </c>
      <c r="G259" s="25" t="s">
        <v>3677</v>
      </c>
      <c r="H259" s="25" t="s">
        <v>3678</v>
      </c>
      <c r="I259" s="25" t="s">
        <v>4089</v>
      </c>
      <c r="J259" s="28" t="s">
        <v>1930</v>
      </c>
      <c r="K259" s="28" t="s">
        <v>1904</v>
      </c>
      <c r="L259" s="29"/>
    </row>
    <row r="260" spans="1:12" ht="15.75" customHeight="1">
      <c r="A260" s="24" t="s">
        <v>4087</v>
      </c>
      <c r="B260" s="25" t="s">
        <v>3700</v>
      </c>
      <c r="C260" s="26" t="s">
        <v>4116</v>
      </c>
      <c r="D260" s="25" t="s">
        <v>433</v>
      </c>
      <c r="E260" s="18">
        <v>11.25</v>
      </c>
      <c r="F260" s="24" t="s">
        <v>3676</v>
      </c>
      <c r="G260" s="25" t="s">
        <v>3688</v>
      </c>
      <c r="H260" s="25" t="s">
        <v>3678</v>
      </c>
      <c r="I260" s="25" t="s">
        <v>4089</v>
      </c>
      <c r="J260" s="28" t="s">
        <v>1932</v>
      </c>
      <c r="K260" s="28" t="s">
        <v>1904</v>
      </c>
      <c r="L260" s="29"/>
    </row>
    <row r="261" spans="1:12" ht="15.75" customHeight="1">
      <c r="A261" s="24" t="s">
        <v>4087</v>
      </c>
      <c r="B261" s="25" t="s">
        <v>3700</v>
      </c>
      <c r="C261" s="26" t="s">
        <v>4117</v>
      </c>
      <c r="D261" s="25" t="s">
        <v>4118</v>
      </c>
      <c r="E261" s="18">
        <v>46.39</v>
      </c>
      <c r="F261" s="24" t="s">
        <v>3676</v>
      </c>
      <c r="G261" s="25" t="s">
        <v>3677</v>
      </c>
      <c r="H261" s="25" t="s">
        <v>3678</v>
      </c>
      <c r="I261" s="25" t="s">
        <v>4089</v>
      </c>
      <c r="J261" s="28" t="s">
        <v>1914</v>
      </c>
      <c r="K261" s="28" t="s">
        <v>1904</v>
      </c>
      <c r="L261" s="29"/>
    </row>
    <row r="262" spans="1:12" ht="15.75" customHeight="1">
      <c r="A262" s="24" t="s">
        <v>4087</v>
      </c>
      <c r="B262" s="25" t="s">
        <v>3700</v>
      </c>
      <c r="C262" s="26" t="s">
        <v>4119</v>
      </c>
      <c r="D262" s="25" t="s">
        <v>4017</v>
      </c>
      <c r="E262" s="18">
        <v>5.57</v>
      </c>
      <c r="F262" s="24" t="s">
        <v>3676</v>
      </c>
      <c r="G262" s="25" t="s">
        <v>3688</v>
      </c>
      <c r="H262" s="25" t="s">
        <v>3678</v>
      </c>
      <c r="I262" s="25" t="s">
        <v>4089</v>
      </c>
      <c r="J262" s="28" t="s">
        <v>1914</v>
      </c>
      <c r="K262" s="28" t="s">
        <v>1904</v>
      </c>
      <c r="L262" s="29"/>
    </row>
    <row r="263" spans="1:12" ht="15.75" customHeight="1">
      <c r="A263" s="24" t="s">
        <v>4087</v>
      </c>
      <c r="B263" s="25" t="s">
        <v>3700</v>
      </c>
      <c r="C263" s="26" t="s">
        <v>4120</v>
      </c>
      <c r="D263" s="25" t="s">
        <v>4017</v>
      </c>
      <c r="E263" s="18">
        <v>2.78</v>
      </c>
      <c r="F263" s="24" t="s">
        <v>3676</v>
      </c>
      <c r="G263" s="25" t="s">
        <v>3688</v>
      </c>
      <c r="H263" s="25" t="s">
        <v>3678</v>
      </c>
      <c r="I263" s="25" t="s">
        <v>4089</v>
      </c>
      <c r="J263" s="28" t="s">
        <v>1926</v>
      </c>
      <c r="K263" s="28" t="s">
        <v>1904</v>
      </c>
      <c r="L263" s="29"/>
    </row>
    <row r="264" spans="1:12" ht="15.75" customHeight="1">
      <c r="A264" s="24" t="s">
        <v>4087</v>
      </c>
      <c r="B264" s="25" t="s">
        <v>3700</v>
      </c>
      <c r="C264" s="26" t="s">
        <v>4121</v>
      </c>
      <c r="D264" s="25" t="s">
        <v>1003</v>
      </c>
      <c r="E264" s="18">
        <v>9.36</v>
      </c>
      <c r="F264" s="24" t="s">
        <v>3676</v>
      </c>
      <c r="G264" s="25" t="s">
        <v>3677</v>
      </c>
      <c r="H264" s="25" t="s">
        <v>3678</v>
      </c>
      <c r="I264" s="25" t="s">
        <v>4089</v>
      </c>
      <c r="J264" s="28" t="s">
        <v>1926</v>
      </c>
      <c r="K264" s="28" t="s">
        <v>1904</v>
      </c>
      <c r="L264" s="29"/>
    </row>
    <row r="265" spans="1:12" ht="15.75" customHeight="1">
      <c r="A265" s="24" t="s">
        <v>4087</v>
      </c>
      <c r="B265" s="25" t="s">
        <v>3700</v>
      </c>
      <c r="C265" s="26" t="s">
        <v>4122</v>
      </c>
      <c r="D265" s="25" t="s">
        <v>4123</v>
      </c>
      <c r="E265" s="18">
        <v>28.3</v>
      </c>
      <c r="F265" s="24" t="s">
        <v>3676</v>
      </c>
      <c r="G265" s="25" t="s">
        <v>3688</v>
      </c>
      <c r="H265" s="25" t="s">
        <v>3678</v>
      </c>
      <c r="I265" s="25" t="s">
        <v>4089</v>
      </c>
      <c r="J265" s="28" t="s">
        <v>1922</v>
      </c>
      <c r="K265" s="28" t="s">
        <v>1904</v>
      </c>
      <c r="L265" s="29"/>
    </row>
    <row r="266" spans="1:12" ht="15.75" customHeight="1">
      <c r="A266" s="24" t="s">
        <v>4087</v>
      </c>
      <c r="B266" s="25" t="s">
        <v>3700</v>
      </c>
      <c r="C266" s="26" t="s">
        <v>4124</v>
      </c>
      <c r="D266" s="25" t="s">
        <v>4013</v>
      </c>
      <c r="E266" s="18">
        <v>5.28</v>
      </c>
      <c r="F266" s="24" t="s">
        <v>3676</v>
      </c>
      <c r="G266" s="25" t="s">
        <v>3688</v>
      </c>
      <c r="H266" s="25" t="s">
        <v>3678</v>
      </c>
      <c r="I266" s="25" t="s">
        <v>4089</v>
      </c>
      <c r="J266" s="28" t="s">
        <v>1924</v>
      </c>
      <c r="K266" s="28" t="s">
        <v>1904</v>
      </c>
      <c r="L266" s="29"/>
    </row>
    <row r="267" spans="1:12" ht="15.75" customHeight="1">
      <c r="A267" s="24" t="s">
        <v>4087</v>
      </c>
      <c r="B267" s="25" t="s">
        <v>3700</v>
      </c>
      <c r="C267" s="26" t="s">
        <v>4125</v>
      </c>
      <c r="D267" s="25" t="s">
        <v>1015</v>
      </c>
      <c r="E267" s="18">
        <v>20.94</v>
      </c>
      <c r="F267" s="24" t="s">
        <v>3676</v>
      </c>
      <c r="G267" s="25" t="s">
        <v>3677</v>
      </c>
      <c r="H267" s="25" t="s">
        <v>3678</v>
      </c>
      <c r="I267" s="25" t="s">
        <v>4089</v>
      </c>
      <c r="J267" s="28" t="s">
        <v>1924</v>
      </c>
      <c r="K267" s="28" t="s">
        <v>1904</v>
      </c>
      <c r="L267" s="29"/>
    </row>
    <row r="268" spans="1:12" ht="15.75" customHeight="1">
      <c r="A268" s="24" t="s">
        <v>4126</v>
      </c>
      <c r="B268" s="25" t="s">
        <v>3700</v>
      </c>
      <c r="C268" s="26" t="s">
        <v>4127</v>
      </c>
      <c r="D268" s="25" t="s">
        <v>1469</v>
      </c>
      <c r="E268" s="18">
        <v>0.22</v>
      </c>
      <c r="F268" s="24" t="s">
        <v>3676</v>
      </c>
      <c r="G268" s="25" t="s">
        <v>3688</v>
      </c>
      <c r="H268" s="25" t="s">
        <v>3678</v>
      </c>
      <c r="I268" s="25" t="s">
        <v>4128</v>
      </c>
      <c r="J268" s="28" t="s">
        <v>1912</v>
      </c>
      <c r="K268" s="28" t="s">
        <v>1904</v>
      </c>
      <c r="L268" s="29"/>
    </row>
    <row r="269" spans="1:12" ht="15.75" customHeight="1">
      <c r="A269" s="24" t="s">
        <v>4126</v>
      </c>
      <c r="B269" s="25" t="s">
        <v>3700</v>
      </c>
      <c r="C269" s="26" t="s">
        <v>4129</v>
      </c>
      <c r="D269" s="25" t="s">
        <v>3871</v>
      </c>
      <c r="E269" s="18">
        <v>1.9</v>
      </c>
      <c r="F269" s="24" t="s">
        <v>3676</v>
      </c>
      <c r="G269" s="25" t="s">
        <v>3688</v>
      </c>
      <c r="H269" s="25" t="s">
        <v>3678</v>
      </c>
      <c r="I269" s="25" t="s">
        <v>4128</v>
      </c>
      <c r="J269" s="28" t="s">
        <v>1907</v>
      </c>
      <c r="K269" s="28" t="s">
        <v>1904</v>
      </c>
      <c r="L269" s="29"/>
    </row>
    <row r="270" spans="1:12" ht="15.75" customHeight="1">
      <c r="A270" s="24" t="s">
        <v>4126</v>
      </c>
      <c r="B270" s="25" t="s">
        <v>3700</v>
      </c>
      <c r="C270" s="26" t="s">
        <v>4130</v>
      </c>
      <c r="D270" s="25" t="s">
        <v>4131</v>
      </c>
      <c r="E270" s="18">
        <v>18.940000000000001</v>
      </c>
      <c r="F270" s="24" t="s">
        <v>3676</v>
      </c>
      <c r="G270" s="25" t="s">
        <v>3677</v>
      </c>
      <c r="H270" s="25" t="s">
        <v>3678</v>
      </c>
      <c r="I270" s="25" t="s">
        <v>4128</v>
      </c>
      <c r="J270" s="28" t="s">
        <v>1907</v>
      </c>
      <c r="K270" s="28" t="s">
        <v>1904</v>
      </c>
      <c r="L270" s="29"/>
    </row>
    <row r="271" spans="1:12" ht="15.75" customHeight="1">
      <c r="A271" s="24" t="s">
        <v>4126</v>
      </c>
      <c r="B271" s="25" t="s">
        <v>3700</v>
      </c>
      <c r="C271" s="26" t="s">
        <v>4132</v>
      </c>
      <c r="D271" s="25" t="s">
        <v>4133</v>
      </c>
      <c r="E271" s="18">
        <v>5.41</v>
      </c>
      <c r="F271" s="24" t="s">
        <v>3676</v>
      </c>
      <c r="G271" s="25" t="s">
        <v>3688</v>
      </c>
      <c r="H271" s="25" t="s">
        <v>3678</v>
      </c>
      <c r="I271" s="25" t="s">
        <v>4128</v>
      </c>
      <c r="J271" s="28" t="s">
        <v>1913</v>
      </c>
      <c r="K271" s="28" t="s">
        <v>1904</v>
      </c>
      <c r="L271" s="29"/>
    </row>
    <row r="272" spans="1:12" ht="15.75" customHeight="1">
      <c r="A272" s="24" t="s">
        <v>4126</v>
      </c>
      <c r="B272" s="25" t="s">
        <v>3700</v>
      </c>
      <c r="C272" s="26" t="s">
        <v>4134</v>
      </c>
      <c r="D272" s="25" t="s">
        <v>4135</v>
      </c>
      <c r="E272" s="18">
        <v>68.75</v>
      </c>
      <c r="F272" s="24" t="s">
        <v>3676</v>
      </c>
      <c r="G272" s="25" t="s">
        <v>3677</v>
      </c>
      <c r="H272" s="25" t="s">
        <v>3678</v>
      </c>
      <c r="I272" s="25" t="s">
        <v>4128</v>
      </c>
      <c r="J272" s="28" t="s">
        <v>1913</v>
      </c>
      <c r="K272" s="28" t="s">
        <v>1904</v>
      </c>
      <c r="L272" s="29"/>
    </row>
    <row r="273" spans="1:12" ht="15.75" customHeight="1">
      <c r="A273" s="24" t="s">
        <v>4126</v>
      </c>
      <c r="B273" s="25" t="s">
        <v>3700</v>
      </c>
      <c r="C273" s="26" t="s">
        <v>4136</v>
      </c>
      <c r="D273" s="25" t="s">
        <v>4137</v>
      </c>
      <c r="E273" s="18">
        <v>40.35</v>
      </c>
      <c r="F273" s="24" t="s">
        <v>3676</v>
      </c>
      <c r="G273" s="25" t="s">
        <v>3677</v>
      </c>
      <c r="H273" s="25" t="s">
        <v>3678</v>
      </c>
      <c r="I273" s="25" t="s">
        <v>4128</v>
      </c>
      <c r="J273" s="28" t="s">
        <v>1922</v>
      </c>
      <c r="K273" s="28" t="s">
        <v>1904</v>
      </c>
      <c r="L273" s="29"/>
    </row>
    <row r="274" spans="1:12" ht="15.75" customHeight="1">
      <c r="A274" s="24" t="s">
        <v>4126</v>
      </c>
      <c r="B274" s="25" t="s">
        <v>3700</v>
      </c>
      <c r="C274" s="26" t="s">
        <v>4138</v>
      </c>
      <c r="D274" s="25" t="s">
        <v>4139</v>
      </c>
      <c r="E274" s="18">
        <v>1.31</v>
      </c>
      <c r="F274" s="24" t="s">
        <v>3676</v>
      </c>
      <c r="G274" s="25" t="s">
        <v>3688</v>
      </c>
      <c r="H274" s="25" t="s">
        <v>3678</v>
      </c>
      <c r="I274" s="25" t="s">
        <v>4128</v>
      </c>
      <c r="J274" s="28" t="s">
        <v>1922</v>
      </c>
      <c r="K274" s="28" t="s">
        <v>1904</v>
      </c>
      <c r="L274" s="29"/>
    </row>
    <row r="275" spans="1:12" ht="15.75" customHeight="1">
      <c r="A275" s="24" t="s">
        <v>4126</v>
      </c>
      <c r="B275" s="25" t="s">
        <v>3700</v>
      </c>
      <c r="C275" s="26" t="s">
        <v>4140</v>
      </c>
      <c r="D275" s="25" t="s">
        <v>1003</v>
      </c>
      <c r="E275" s="18">
        <v>9.34</v>
      </c>
      <c r="F275" s="24" t="s">
        <v>3676</v>
      </c>
      <c r="G275" s="25" t="s">
        <v>3677</v>
      </c>
      <c r="H275" s="25" t="s">
        <v>3678</v>
      </c>
      <c r="I275" s="25" t="s">
        <v>4128</v>
      </c>
      <c r="J275" s="28" t="s">
        <v>1931</v>
      </c>
      <c r="K275" s="28" t="s">
        <v>1904</v>
      </c>
      <c r="L275" s="29"/>
    </row>
    <row r="276" spans="1:12" ht="15.75" customHeight="1">
      <c r="A276" s="24" t="s">
        <v>4126</v>
      </c>
      <c r="B276" s="25" t="s">
        <v>3700</v>
      </c>
      <c r="C276" s="26" t="s">
        <v>4141</v>
      </c>
      <c r="D276" s="25" t="s">
        <v>4107</v>
      </c>
      <c r="E276" s="18">
        <v>6.37</v>
      </c>
      <c r="F276" s="24" t="s">
        <v>3676</v>
      </c>
      <c r="G276" s="25" t="s">
        <v>3688</v>
      </c>
      <c r="H276" s="25" t="s">
        <v>3678</v>
      </c>
      <c r="I276" s="25" t="s">
        <v>4128</v>
      </c>
      <c r="J276" s="28" t="s">
        <v>1931</v>
      </c>
      <c r="K276" s="28" t="s">
        <v>1904</v>
      </c>
      <c r="L276" s="29"/>
    </row>
    <row r="277" spans="1:12" ht="15.75" customHeight="1">
      <c r="A277" s="24" t="s">
        <v>4126</v>
      </c>
      <c r="B277" s="25" t="s">
        <v>3700</v>
      </c>
      <c r="C277" s="26" t="s">
        <v>4142</v>
      </c>
      <c r="D277" s="25" t="s">
        <v>4143</v>
      </c>
      <c r="E277" s="18">
        <v>10.67</v>
      </c>
      <c r="F277" s="24" t="s">
        <v>3676</v>
      </c>
      <c r="G277" s="25" t="s">
        <v>3688</v>
      </c>
      <c r="H277" s="25" t="s">
        <v>3678</v>
      </c>
      <c r="I277" s="25" t="s">
        <v>4128</v>
      </c>
      <c r="J277" s="28" t="s">
        <v>1932</v>
      </c>
      <c r="K277" s="28" t="s">
        <v>1904</v>
      </c>
      <c r="L277" s="29"/>
    </row>
    <row r="278" spans="1:12" ht="15.75" customHeight="1">
      <c r="A278" s="24" t="s">
        <v>4126</v>
      </c>
      <c r="B278" s="25" t="s">
        <v>3700</v>
      </c>
      <c r="C278" s="26" t="s">
        <v>4144</v>
      </c>
      <c r="D278" s="25" t="s">
        <v>1800</v>
      </c>
      <c r="E278" s="18">
        <v>21.44</v>
      </c>
      <c r="F278" s="24" t="s">
        <v>3676</v>
      </c>
      <c r="G278" s="25" t="s">
        <v>3677</v>
      </c>
      <c r="H278" s="25" t="s">
        <v>3678</v>
      </c>
      <c r="I278" s="25" t="s">
        <v>4128</v>
      </c>
      <c r="J278" s="28" t="s">
        <v>1912</v>
      </c>
      <c r="K278" s="28" t="s">
        <v>1904</v>
      </c>
      <c r="L278" s="29"/>
    </row>
    <row r="279" spans="1:12" ht="15.75" customHeight="1">
      <c r="A279" s="24" t="s">
        <v>4126</v>
      </c>
      <c r="B279" s="25" t="s">
        <v>3700</v>
      </c>
      <c r="C279" s="26" t="s">
        <v>4145</v>
      </c>
      <c r="D279" s="25" t="s">
        <v>4146</v>
      </c>
      <c r="E279" s="18">
        <v>5.21</v>
      </c>
      <c r="F279" s="24" t="s">
        <v>3676</v>
      </c>
      <c r="G279" s="25" t="s">
        <v>3688</v>
      </c>
      <c r="H279" s="25" t="s">
        <v>3678</v>
      </c>
      <c r="I279" s="25" t="s">
        <v>4128</v>
      </c>
      <c r="J279" s="28" t="s">
        <v>1930</v>
      </c>
      <c r="K279" s="28" t="s">
        <v>1904</v>
      </c>
      <c r="L279" s="29"/>
    </row>
    <row r="280" spans="1:12" ht="15.75" customHeight="1">
      <c r="A280" s="24" t="s">
        <v>4126</v>
      </c>
      <c r="B280" s="25" t="s">
        <v>3700</v>
      </c>
      <c r="C280" s="26" t="s">
        <v>4147</v>
      </c>
      <c r="D280" s="25" t="s">
        <v>992</v>
      </c>
      <c r="E280" s="18">
        <v>5.14</v>
      </c>
      <c r="F280" s="24" t="s">
        <v>3676</v>
      </c>
      <c r="G280" s="25" t="s">
        <v>3677</v>
      </c>
      <c r="H280" s="25" t="s">
        <v>3678</v>
      </c>
      <c r="I280" s="25" t="s">
        <v>4128</v>
      </c>
      <c r="J280" s="28" t="s">
        <v>1930</v>
      </c>
      <c r="K280" s="28" t="s">
        <v>1904</v>
      </c>
      <c r="L280" s="29"/>
    </row>
    <row r="281" spans="1:12" ht="15.75" customHeight="1">
      <c r="A281" s="24" t="s">
        <v>4126</v>
      </c>
      <c r="B281" s="25" t="s">
        <v>3700</v>
      </c>
      <c r="C281" s="26" t="s">
        <v>4148</v>
      </c>
      <c r="D281" s="25" t="s">
        <v>4149</v>
      </c>
      <c r="E281" s="18">
        <v>6.79</v>
      </c>
      <c r="F281" s="24" t="s">
        <v>3676</v>
      </c>
      <c r="G281" s="25" t="s">
        <v>3688</v>
      </c>
      <c r="H281" s="25" t="s">
        <v>3678</v>
      </c>
      <c r="I281" s="25" t="s">
        <v>4128</v>
      </c>
      <c r="J281" s="28" t="s">
        <v>1928</v>
      </c>
      <c r="K281" s="28" t="s">
        <v>1904</v>
      </c>
      <c r="L281" s="29"/>
    </row>
    <row r="282" spans="1:12" ht="15.75" customHeight="1">
      <c r="A282" s="24" t="s">
        <v>4126</v>
      </c>
      <c r="B282" s="25" t="s">
        <v>3700</v>
      </c>
      <c r="C282" s="26" t="s">
        <v>4150</v>
      </c>
      <c r="D282" s="25" t="s">
        <v>4151</v>
      </c>
      <c r="E282" s="18">
        <v>11.76</v>
      </c>
      <c r="F282" s="24" t="s">
        <v>3676</v>
      </c>
      <c r="G282" s="25" t="s">
        <v>3677</v>
      </c>
      <c r="H282" s="25" t="s">
        <v>3678</v>
      </c>
      <c r="I282" s="25" t="s">
        <v>4128</v>
      </c>
      <c r="J282" s="28" t="s">
        <v>1941</v>
      </c>
      <c r="K282" s="28" t="s">
        <v>1904</v>
      </c>
      <c r="L282" s="29"/>
    </row>
    <row r="283" spans="1:12" ht="15.75" customHeight="1">
      <c r="A283" s="24" t="s">
        <v>4126</v>
      </c>
      <c r="B283" s="25" t="s">
        <v>3700</v>
      </c>
      <c r="C283" s="26" t="s">
        <v>4152</v>
      </c>
      <c r="D283" s="25" t="s">
        <v>1062</v>
      </c>
      <c r="E283" s="18">
        <v>16.11</v>
      </c>
      <c r="F283" s="24" t="s">
        <v>3676</v>
      </c>
      <c r="G283" s="25" t="s">
        <v>3677</v>
      </c>
      <c r="H283" s="25" t="s">
        <v>3678</v>
      </c>
      <c r="I283" s="25" t="s">
        <v>4128</v>
      </c>
      <c r="J283" s="28" t="s">
        <v>1933</v>
      </c>
      <c r="K283" s="28" t="s">
        <v>1904</v>
      </c>
      <c r="L283" s="29"/>
    </row>
    <row r="284" spans="1:12" ht="15.75" customHeight="1">
      <c r="A284" s="24" t="s">
        <v>4126</v>
      </c>
      <c r="B284" s="25" t="s">
        <v>3700</v>
      </c>
      <c r="C284" s="26" t="s">
        <v>4153</v>
      </c>
      <c r="D284" s="25" t="s">
        <v>4154</v>
      </c>
      <c r="E284" s="18">
        <v>19.97</v>
      </c>
      <c r="F284" s="24" t="s">
        <v>3676</v>
      </c>
      <c r="G284" s="25" t="s">
        <v>3677</v>
      </c>
      <c r="H284" s="25" t="s">
        <v>3678</v>
      </c>
      <c r="I284" s="25" t="s">
        <v>4128</v>
      </c>
      <c r="J284" s="28" t="s">
        <v>1910</v>
      </c>
      <c r="K284" s="28" t="s">
        <v>1904</v>
      </c>
      <c r="L284" s="29"/>
    </row>
    <row r="285" spans="1:12" ht="15.75" customHeight="1">
      <c r="A285" s="24" t="s">
        <v>4126</v>
      </c>
      <c r="B285" s="25" t="s">
        <v>3700</v>
      </c>
      <c r="C285" s="26" t="s">
        <v>4155</v>
      </c>
      <c r="D285" s="25" t="s">
        <v>4156</v>
      </c>
      <c r="E285" s="18">
        <v>27.57</v>
      </c>
      <c r="F285" s="24" t="s">
        <v>3676</v>
      </c>
      <c r="G285" s="25" t="s">
        <v>3688</v>
      </c>
      <c r="H285" s="25" t="s">
        <v>3678</v>
      </c>
      <c r="I285" s="25" t="s">
        <v>4128</v>
      </c>
      <c r="J285" s="28" t="s">
        <v>1910</v>
      </c>
      <c r="K285" s="28" t="s">
        <v>1904</v>
      </c>
      <c r="L285" s="29"/>
    </row>
    <row r="286" spans="1:12" ht="15.75" customHeight="1">
      <c r="A286" s="24" t="s">
        <v>4126</v>
      </c>
      <c r="B286" s="25" t="s">
        <v>3700</v>
      </c>
      <c r="C286" s="26" t="s">
        <v>4157</v>
      </c>
      <c r="D286" s="25" t="s">
        <v>4158</v>
      </c>
      <c r="E286" s="18">
        <v>25.04</v>
      </c>
      <c r="F286" s="24" t="s">
        <v>3676</v>
      </c>
      <c r="G286" s="25" t="s">
        <v>3677</v>
      </c>
      <c r="H286" s="25" t="s">
        <v>3678</v>
      </c>
      <c r="I286" s="25" t="s">
        <v>4128</v>
      </c>
      <c r="J286" s="28" t="s">
        <v>1920</v>
      </c>
      <c r="K286" s="28" t="s">
        <v>1904</v>
      </c>
      <c r="L286" s="29"/>
    </row>
    <row r="287" spans="1:12" ht="15.75" customHeight="1">
      <c r="A287" s="24" t="s">
        <v>4126</v>
      </c>
      <c r="B287" s="25" t="s">
        <v>3700</v>
      </c>
      <c r="C287" s="26" t="s">
        <v>4159</v>
      </c>
      <c r="D287" s="25" t="s">
        <v>4160</v>
      </c>
      <c r="E287" s="18">
        <v>13.83</v>
      </c>
      <c r="F287" s="24" t="s">
        <v>3676</v>
      </c>
      <c r="G287" s="25" t="s">
        <v>3688</v>
      </c>
      <c r="H287" s="25" t="s">
        <v>3678</v>
      </c>
      <c r="I287" s="25" t="s">
        <v>4128</v>
      </c>
      <c r="J287" s="28" t="s">
        <v>1920</v>
      </c>
      <c r="K287" s="28" t="s">
        <v>1904</v>
      </c>
      <c r="L287" s="29"/>
    </row>
    <row r="288" spans="1:12" ht="15.75" customHeight="1">
      <c r="A288" s="24" t="s">
        <v>4126</v>
      </c>
      <c r="B288" s="25" t="s">
        <v>3700</v>
      </c>
      <c r="C288" s="26" t="s">
        <v>4161</v>
      </c>
      <c r="D288" s="25" t="s">
        <v>4017</v>
      </c>
      <c r="E288" s="18">
        <v>5.57</v>
      </c>
      <c r="F288" s="24" t="s">
        <v>3676</v>
      </c>
      <c r="G288" s="25" t="s">
        <v>3688</v>
      </c>
      <c r="H288" s="25" t="s">
        <v>3678</v>
      </c>
      <c r="I288" s="25" t="s">
        <v>4128</v>
      </c>
      <c r="J288" s="28" t="s">
        <v>1918</v>
      </c>
      <c r="K288" s="28" t="s">
        <v>1904</v>
      </c>
      <c r="L288" s="29"/>
    </row>
    <row r="289" spans="1:12" ht="15.75" customHeight="1">
      <c r="A289" s="24" t="s">
        <v>4126</v>
      </c>
      <c r="B289" s="25" t="s">
        <v>3700</v>
      </c>
      <c r="C289" s="26" t="s">
        <v>4162</v>
      </c>
      <c r="D289" s="25" t="s">
        <v>4020</v>
      </c>
      <c r="E289" s="18">
        <v>16.239999999999998</v>
      </c>
      <c r="F289" s="24" t="s">
        <v>3676</v>
      </c>
      <c r="G289" s="25" t="s">
        <v>3677</v>
      </c>
      <c r="H289" s="25" t="s">
        <v>3678</v>
      </c>
      <c r="I289" s="25" t="s">
        <v>4128</v>
      </c>
      <c r="J289" s="28" t="s">
        <v>1918</v>
      </c>
      <c r="K289" s="28" t="s">
        <v>1904</v>
      </c>
      <c r="L289" s="29"/>
    </row>
    <row r="290" spans="1:12" ht="15.75" customHeight="1">
      <c r="A290" s="24" t="s">
        <v>4126</v>
      </c>
      <c r="B290" s="25" t="s">
        <v>3700</v>
      </c>
      <c r="C290" s="26" t="s">
        <v>4163</v>
      </c>
      <c r="D290" s="25" t="s">
        <v>4164</v>
      </c>
      <c r="E290" s="18">
        <v>103.67</v>
      </c>
      <c r="F290" s="24" t="s">
        <v>3676</v>
      </c>
      <c r="G290" s="25" t="s">
        <v>3677</v>
      </c>
      <c r="H290" s="25" t="s">
        <v>3678</v>
      </c>
      <c r="I290" s="25" t="s">
        <v>4128</v>
      </c>
      <c r="J290" s="28" t="s">
        <v>1914</v>
      </c>
      <c r="K290" s="28" t="s">
        <v>1904</v>
      </c>
      <c r="L290" s="29"/>
    </row>
    <row r="291" spans="1:12" ht="15.75" customHeight="1">
      <c r="A291" s="24" t="s">
        <v>4126</v>
      </c>
      <c r="B291" s="25" t="s">
        <v>3700</v>
      </c>
      <c r="C291" s="26" t="s">
        <v>4165</v>
      </c>
      <c r="D291" s="25" t="s">
        <v>4166</v>
      </c>
      <c r="E291" s="18">
        <v>18.47</v>
      </c>
      <c r="F291" s="24" t="s">
        <v>3676</v>
      </c>
      <c r="G291" s="25" t="s">
        <v>3688</v>
      </c>
      <c r="H291" s="25" t="s">
        <v>3678</v>
      </c>
      <c r="I291" s="25" t="s">
        <v>4128</v>
      </c>
      <c r="J291" s="28" t="s">
        <v>1914</v>
      </c>
      <c r="K291" s="28" t="s">
        <v>1904</v>
      </c>
      <c r="L291" s="29"/>
    </row>
    <row r="292" spans="1:12" ht="15.75" customHeight="1">
      <c r="A292" s="24" t="s">
        <v>4126</v>
      </c>
      <c r="B292" s="25" t="s">
        <v>3700</v>
      </c>
      <c r="C292" s="26" t="s">
        <v>4167</v>
      </c>
      <c r="D292" s="25" t="s">
        <v>1078</v>
      </c>
      <c r="E292" s="18">
        <v>18.91</v>
      </c>
      <c r="F292" s="24" t="s">
        <v>3676</v>
      </c>
      <c r="G292" s="25" t="s">
        <v>3677</v>
      </c>
      <c r="H292" s="25" t="s">
        <v>3678</v>
      </c>
      <c r="I292" s="25" t="s">
        <v>4128</v>
      </c>
      <c r="J292" s="28" t="s">
        <v>1928</v>
      </c>
      <c r="K292" s="28" t="s">
        <v>1904</v>
      </c>
      <c r="L292" s="29"/>
    </row>
    <row r="293" spans="1:12" ht="15.75" customHeight="1">
      <c r="A293" s="24" t="s">
        <v>4126</v>
      </c>
      <c r="B293" s="25" t="s">
        <v>3700</v>
      </c>
      <c r="C293" s="26" t="s">
        <v>4168</v>
      </c>
      <c r="D293" s="25" t="s">
        <v>4017</v>
      </c>
      <c r="E293" s="18">
        <v>2.78</v>
      </c>
      <c r="F293" s="24" t="s">
        <v>3676</v>
      </c>
      <c r="G293" s="25" t="s">
        <v>3688</v>
      </c>
      <c r="H293" s="25" t="s">
        <v>3678</v>
      </c>
      <c r="I293" s="25" t="s">
        <v>4128</v>
      </c>
      <c r="J293" s="28" t="s">
        <v>1926</v>
      </c>
      <c r="K293" s="28" t="s">
        <v>1904</v>
      </c>
      <c r="L293" s="29"/>
    </row>
    <row r="294" spans="1:12" ht="15.75" customHeight="1">
      <c r="A294" s="24" t="s">
        <v>4126</v>
      </c>
      <c r="B294" s="25" t="s">
        <v>3700</v>
      </c>
      <c r="C294" s="26" t="s">
        <v>4169</v>
      </c>
      <c r="D294" s="25" t="s">
        <v>1082</v>
      </c>
      <c r="E294" s="18">
        <v>14.01</v>
      </c>
      <c r="F294" s="24" t="s">
        <v>3676</v>
      </c>
      <c r="G294" s="25" t="s">
        <v>3677</v>
      </c>
      <c r="H294" s="25" t="s">
        <v>3678</v>
      </c>
      <c r="I294" s="25" t="s">
        <v>4128</v>
      </c>
      <c r="J294" s="28" t="s">
        <v>1926</v>
      </c>
      <c r="K294" s="28" t="s">
        <v>1904</v>
      </c>
      <c r="L294" s="29"/>
    </row>
    <row r="295" spans="1:12" ht="15.75" customHeight="1">
      <c r="A295" s="24" t="s">
        <v>4126</v>
      </c>
      <c r="B295" s="25" t="s">
        <v>3700</v>
      </c>
      <c r="C295" s="26" t="s">
        <v>4170</v>
      </c>
      <c r="D295" s="25" t="s">
        <v>3989</v>
      </c>
      <c r="E295" s="18">
        <v>5.85</v>
      </c>
      <c r="F295" s="24" t="s">
        <v>3676</v>
      </c>
      <c r="G295" s="25" t="s">
        <v>3688</v>
      </c>
      <c r="H295" s="25" t="s">
        <v>3678</v>
      </c>
      <c r="I295" s="25" t="s">
        <v>4128</v>
      </c>
      <c r="J295" s="28" t="s">
        <v>1917</v>
      </c>
      <c r="K295" s="28" t="s">
        <v>1904</v>
      </c>
      <c r="L295" s="29"/>
    </row>
    <row r="296" spans="1:12" ht="15.75" customHeight="1">
      <c r="A296" s="24" t="s">
        <v>4126</v>
      </c>
      <c r="B296" s="25" t="s">
        <v>3700</v>
      </c>
      <c r="C296" s="26" t="s">
        <v>4171</v>
      </c>
      <c r="D296" s="25" t="s">
        <v>4172</v>
      </c>
      <c r="E296" s="18">
        <v>21.61</v>
      </c>
      <c r="F296" s="24" t="s">
        <v>3676</v>
      </c>
      <c r="G296" s="25" t="s">
        <v>3677</v>
      </c>
      <c r="H296" s="25" t="s">
        <v>3678</v>
      </c>
      <c r="I296" s="25" t="s">
        <v>4128</v>
      </c>
      <c r="J296" s="28" t="s">
        <v>1917</v>
      </c>
      <c r="K296" s="28" t="s">
        <v>1904</v>
      </c>
      <c r="L296" s="29"/>
    </row>
    <row r="297" spans="1:12" ht="15.75" customHeight="1">
      <c r="A297" s="24" t="s">
        <v>3739</v>
      </c>
      <c r="B297" s="25" t="s">
        <v>3700</v>
      </c>
      <c r="C297" s="26" t="s">
        <v>4173</v>
      </c>
      <c r="D297" s="25" t="s">
        <v>4174</v>
      </c>
      <c r="E297" s="18">
        <v>119.85</v>
      </c>
      <c r="F297" s="24" t="s">
        <v>3676</v>
      </c>
      <c r="G297" s="25" t="s">
        <v>3677</v>
      </c>
      <c r="H297" s="25" t="s">
        <v>3678</v>
      </c>
      <c r="I297" s="25" t="s">
        <v>3741</v>
      </c>
      <c r="J297" s="28" t="s">
        <v>1915</v>
      </c>
      <c r="K297" s="28" t="s">
        <v>1904</v>
      </c>
      <c r="L297" s="29"/>
    </row>
    <row r="298" spans="1:12" ht="15.75" customHeight="1">
      <c r="A298" s="24" t="s">
        <v>3739</v>
      </c>
      <c r="B298" s="25" t="s">
        <v>3700</v>
      </c>
      <c r="C298" s="26" t="s">
        <v>4175</v>
      </c>
      <c r="D298" s="25" t="s">
        <v>4176</v>
      </c>
      <c r="E298" s="18">
        <v>1180.01</v>
      </c>
      <c r="F298" s="24" t="s">
        <v>3676</v>
      </c>
      <c r="G298" s="25" t="s">
        <v>3677</v>
      </c>
      <c r="H298" s="25" t="s">
        <v>3678</v>
      </c>
      <c r="I298" s="25" t="s">
        <v>3741</v>
      </c>
      <c r="J298" s="28" t="s">
        <v>1907</v>
      </c>
      <c r="K298" s="28" t="s">
        <v>1904</v>
      </c>
      <c r="L298" s="29"/>
    </row>
    <row r="299" spans="1:12" ht="15.75" customHeight="1">
      <c r="A299" s="24" t="s">
        <v>3739</v>
      </c>
      <c r="B299" s="25" t="s">
        <v>3700</v>
      </c>
      <c r="C299" s="26" t="s">
        <v>4177</v>
      </c>
      <c r="D299" s="25" t="s">
        <v>4178</v>
      </c>
      <c r="E299" s="18">
        <v>108.18</v>
      </c>
      <c r="F299" s="24" t="s">
        <v>3676</v>
      </c>
      <c r="G299" s="25" t="s">
        <v>3677</v>
      </c>
      <c r="H299" s="25" t="s">
        <v>3678</v>
      </c>
      <c r="I299" s="25" t="s">
        <v>3741</v>
      </c>
      <c r="J299" s="28" t="s">
        <v>1912</v>
      </c>
      <c r="K299" s="28" t="s">
        <v>1904</v>
      </c>
      <c r="L299" s="29"/>
    </row>
    <row r="300" spans="1:12" ht="15.75" customHeight="1">
      <c r="A300" s="24" t="s">
        <v>3739</v>
      </c>
      <c r="B300" s="25" t="s">
        <v>3700</v>
      </c>
      <c r="C300" s="26" t="s">
        <v>4179</v>
      </c>
      <c r="D300" s="25" t="s">
        <v>3825</v>
      </c>
      <c r="E300" s="18">
        <v>2.78</v>
      </c>
      <c r="F300" s="24" t="s">
        <v>3676</v>
      </c>
      <c r="G300" s="25" t="s">
        <v>3688</v>
      </c>
      <c r="H300" s="25" t="s">
        <v>3678</v>
      </c>
      <c r="I300" s="25" t="s">
        <v>3741</v>
      </c>
      <c r="J300" s="28" t="s">
        <v>1913</v>
      </c>
      <c r="K300" s="28" t="s">
        <v>1904</v>
      </c>
      <c r="L300" s="29"/>
    </row>
    <row r="301" spans="1:12" ht="15.75" customHeight="1">
      <c r="A301" s="24" t="s">
        <v>3739</v>
      </c>
      <c r="B301" s="25" t="s">
        <v>3700</v>
      </c>
      <c r="C301" s="26" t="s">
        <v>4180</v>
      </c>
      <c r="D301" s="25" t="s">
        <v>580</v>
      </c>
      <c r="E301" s="18">
        <v>3.92</v>
      </c>
      <c r="F301" s="24" t="s">
        <v>3676</v>
      </c>
      <c r="G301" s="25" t="s">
        <v>3677</v>
      </c>
      <c r="H301" s="25" t="s">
        <v>3678</v>
      </c>
      <c r="I301" s="25" t="s">
        <v>3741</v>
      </c>
      <c r="J301" s="28" t="s">
        <v>1913</v>
      </c>
      <c r="K301" s="28" t="s">
        <v>1904</v>
      </c>
      <c r="L301" s="29"/>
    </row>
    <row r="302" spans="1:12" ht="15.75" customHeight="1">
      <c r="A302" s="24" t="s">
        <v>3739</v>
      </c>
      <c r="B302" s="25" t="s">
        <v>3700</v>
      </c>
      <c r="C302" s="26" t="s">
        <v>4181</v>
      </c>
      <c r="D302" s="25" t="s">
        <v>4182</v>
      </c>
      <c r="E302" s="18">
        <v>16.72</v>
      </c>
      <c r="F302" s="24" t="s">
        <v>3676</v>
      </c>
      <c r="G302" s="25" t="s">
        <v>3688</v>
      </c>
      <c r="H302" s="25" t="s">
        <v>3678</v>
      </c>
      <c r="I302" s="25" t="s">
        <v>3741</v>
      </c>
      <c r="J302" s="28" t="s">
        <v>1907</v>
      </c>
      <c r="K302" s="28" t="s">
        <v>1904</v>
      </c>
      <c r="L302" s="29"/>
    </row>
    <row r="303" spans="1:12" ht="15.75" customHeight="1">
      <c r="A303" s="24" t="s">
        <v>3739</v>
      </c>
      <c r="B303" s="25" t="s">
        <v>3700</v>
      </c>
      <c r="C303" s="26" t="s">
        <v>4183</v>
      </c>
      <c r="D303" s="25" t="s">
        <v>4184</v>
      </c>
      <c r="E303" s="18">
        <v>3.41</v>
      </c>
      <c r="F303" s="24" t="s">
        <v>3676</v>
      </c>
      <c r="G303" s="25" t="s">
        <v>3688</v>
      </c>
      <c r="H303" s="25" t="s">
        <v>3678</v>
      </c>
      <c r="I303" s="25" t="s">
        <v>3741</v>
      </c>
      <c r="J303" s="28" t="s">
        <v>1933</v>
      </c>
      <c r="K303" s="28" t="s">
        <v>1904</v>
      </c>
      <c r="L303" s="29"/>
    </row>
    <row r="304" spans="1:12" ht="15.75" customHeight="1">
      <c r="A304" s="24" t="s">
        <v>3739</v>
      </c>
      <c r="B304" s="25" t="s">
        <v>3700</v>
      </c>
      <c r="C304" s="26" t="s">
        <v>4185</v>
      </c>
      <c r="D304" s="25" t="s">
        <v>4186</v>
      </c>
      <c r="E304" s="18">
        <v>9.43</v>
      </c>
      <c r="F304" s="24" t="s">
        <v>3676</v>
      </c>
      <c r="G304" s="25" t="s">
        <v>3677</v>
      </c>
      <c r="H304" s="25" t="s">
        <v>3678</v>
      </c>
      <c r="I304" s="25" t="s">
        <v>3741</v>
      </c>
      <c r="J304" s="28" t="s">
        <v>1933</v>
      </c>
      <c r="K304" s="28" t="s">
        <v>1904</v>
      </c>
      <c r="L304" s="29"/>
    </row>
    <row r="305" spans="1:12" ht="15.75" customHeight="1">
      <c r="A305" s="24" t="s">
        <v>3739</v>
      </c>
      <c r="B305" s="25" t="s">
        <v>3700</v>
      </c>
      <c r="C305" s="26" t="s">
        <v>4187</v>
      </c>
      <c r="D305" s="25" t="s">
        <v>4188</v>
      </c>
      <c r="E305" s="18">
        <v>4.49</v>
      </c>
      <c r="F305" s="24" t="s">
        <v>3676</v>
      </c>
      <c r="G305" s="25" t="s">
        <v>3677</v>
      </c>
      <c r="H305" s="25" t="s">
        <v>3678</v>
      </c>
      <c r="I305" s="25" t="s">
        <v>3741</v>
      </c>
      <c r="J305" s="28" t="s">
        <v>1941</v>
      </c>
      <c r="K305" s="28" t="s">
        <v>1904</v>
      </c>
      <c r="L305" s="29"/>
    </row>
    <row r="306" spans="1:12" ht="15.75" customHeight="1">
      <c r="A306" s="24" t="s">
        <v>3739</v>
      </c>
      <c r="B306" s="25" t="s">
        <v>3700</v>
      </c>
      <c r="C306" s="26" t="s">
        <v>4189</v>
      </c>
      <c r="D306" s="25" t="s">
        <v>4190</v>
      </c>
      <c r="E306" s="18">
        <v>3.21</v>
      </c>
      <c r="F306" s="24" t="s">
        <v>3676</v>
      </c>
      <c r="G306" s="25" t="s">
        <v>3688</v>
      </c>
      <c r="H306" s="25" t="s">
        <v>3678</v>
      </c>
      <c r="I306" s="25" t="s">
        <v>3741</v>
      </c>
      <c r="J306" s="28" t="s">
        <v>1941</v>
      </c>
      <c r="K306" s="28" t="s">
        <v>1904</v>
      </c>
      <c r="L306" s="29"/>
    </row>
    <row r="307" spans="1:12" ht="15.75" customHeight="1">
      <c r="A307" s="24" t="s">
        <v>3739</v>
      </c>
      <c r="B307" s="25" t="s">
        <v>3700</v>
      </c>
      <c r="C307" s="26" t="s">
        <v>4191</v>
      </c>
      <c r="D307" s="25" t="s">
        <v>4192</v>
      </c>
      <c r="E307" s="18">
        <v>10.27</v>
      </c>
      <c r="F307" s="24" t="s">
        <v>3676</v>
      </c>
      <c r="G307" s="25" t="s">
        <v>3688</v>
      </c>
      <c r="H307" s="25" t="s">
        <v>3678</v>
      </c>
      <c r="I307" s="25" t="s">
        <v>3741</v>
      </c>
      <c r="J307" s="28" t="s">
        <v>1914</v>
      </c>
      <c r="K307" s="28" t="s">
        <v>1904</v>
      </c>
      <c r="L307" s="29"/>
    </row>
    <row r="308" spans="1:12" ht="15.75" customHeight="1">
      <c r="A308" s="24" t="s">
        <v>3739</v>
      </c>
      <c r="B308" s="25" t="s">
        <v>3700</v>
      </c>
      <c r="C308" s="26" t="s">
        <v>4193</v>
      </c>
      <c r="D308" s="25" t="s">
        <v>4194</v>
      </c>
      <c r="E308" s="18">
        <v>116.79</v>
      </c>
      <c r="F308" s="24" t="s">
        <v>3676</v>
      </c>
      <c r="G308" s="25" t="s">
        <v>3677</v>
      </c>
      <c r="H308" s="25" t="s">
        <v>3678</v>
      </c>
      <c r="I308" s="25" t="s">
        <v>3741</v>
      </c>
      <c r="J308" s="28" t="s">
        <v>1914</v>
      </c>
      <c r="K308" s="28" t="s">
        <v>1904</v>
      </c>
      <c r="L308" s="29"/>
    </row>
    <row r="309" spans="1:12" ht="15.75" customHeight="1">
      <c r="A309" s="24" t="s">
        <v>3739</v>
      </c>
      <c r="B309" s="25" t="s">
        <v>3700</v>
      </c>
      <c r="C309" s="26" t="s">
        <v>4195</v>
      </c>
      <c r="D309" s="25" t="s">
        <v>4196</v>
      </c>
      <c r="E309" s="18">
        <v>14.84</v>
      </c>
      <c r="F309" s="24" t="s">
        <v>3676</v>
      </c>
      <c r="G309" s="25" t="s">
        <v>3688</v>
      </c>
      <c r="H309" s="25" t="s">
        <v>3678</v>
      </c>
      <c r="I309" s="25" t="s">
        <v>3741</v>
      </c>
      <c r="J309" s="28" t="s">
        <v>1922</v>
      </c>
      <c r="K309" s="28" t="s">
        <v>1904</v>
      </c>
      <c r="L309" s="29"/>
    </row>
    <row r="310" spans="1:12" ht="15.75" customHeight="1">
      <c r="A310" s="24" t="s">
        <v>3739</v>
      </c>
      <c r="B310" s="25" t="s">
        <v>3700</v>
      </c>
      <c r="C310" s="26" t="s">
        <v>4197</v>
      </c>
      <c r="D310" s="25" t="s">
        <v>1176</v>
      </c>
      <c r="E310" s="18">
        <v>7.43</v>
      </c>
      <c r="F310" s="24" t="s">
        <v>3676</v>
      </c>
      <c r="G310" s="25" t="s">
        <v>3677</v>
      </c>
      <c r="H310" s="25" t="s">
        <v>3678</v>
      </c>
      <c r="I310" s="25" t="s">
        <v>3741</v>
      </c>
      <c r="J310" s="28" t="s">
        <v>1922</v>
      </c>
      <c r="K310" s="28" t="s">
        <v>1904</v>
      </c>
      <c r="L310" s="29"/>
    </row>
    <row r="311" spans="1:12" ht="15.75" customHeight="1">
      <c r="A311" s="24" t="s">
        <v>3739</v>
      </c>
      <c r="B311" s="25" t="s">
        <v>3700</v>
      </c>
      <c r="C311" s="26" t="s">
        <v>4198</v>
      </c>
      <c r="D311" s="25" t="s">
        <v>3825</v>
      </c>
      <c r="E311" s="18">
        <v>5.57</v>
      </c>
      <c r="F311" s="24" t="s">
        <v>3676</v>
      </c>
      <c r="G311" s="25" t="s">
        <v>3688</v>
      </c>
      <c r="H311" s="25" t="s">
        <v>3678</v>
      </c>
      <c r="I311" s="25" t="s">
        <v>3741</v>
      </c>
      <c r="J311" s="28" t="s">
        <v>1926</v>
      </c>
      <c r="K311" s="28" t="s">
        <v>1904</v>
      </c>
      <c r="L311" s="29"/>
    </row>
    <row r="312" spans="1:12" ht="15.75" customHeight="1">
      <c r="A312" s="24" t="s">
        <v>3739</v>
      </c>
      <c r="B312" s="25" t="s">
        <v>3700</v>
      </c>
      <c r="C312" s="26" t="s">
        <v>4199</v>
      </c>
      <c r="D312" s="25" t="s">
        <v>4200</v>
      </c>
      <c r="E312" s="18">
        <v>8.2899999999999991</v>
      </c>
      <c r="F312" s="24" t="s">
        <v>3676</v>
      </c>
      <c r="G312" s="25" t="s">
        <v>3677</v>
      </c>
      <c r="H312" s="25" t="s">
        <v>3678</v>
      </c>
      <c r="I312" s="25" t="s">
        <v>3741</v>
      </c>
      <c r="J312" s="28" t="s">
        <v>1930</v>
      </c>
      <c r="K312" s="28" t="s">
        <v>1904</v>
      </c>
      <c r="L312" s="29"/>
    </row>
    <row r="313" spans="1:12" ht="15.75" customHeight="1">
      <c r="A313" s="24" t="s">
        <v>3739</v>
      </c>
      <c r="B313" s="25" t="s">
        <v>3700</v>
      </c>
      <c r="C313" s="26" t="s">
        <v>4201</v>
      </c>
      <c r="D313" s="25" t="s">
        <v>4202</v>
      </c>
      <c r="E313" s="18">
        <v>43.74</v>
      </c>
      <c r="F313" s="24" t="s">
        <v>3676</v>
      </c>
      <c r="G313" s="25" t="s">
        <v>3677</v>
      </c>
      <c r="H313" s="25" t="s">
        <v>3678</v>
      </c>
      <c r="I313" s="25" t="s">
        <v>3741</v>
      </c>
      <c r="J313" s="28" t="s">
        <v>1924</v>
      </c>
      <c r="K313" s="28" t="s">
        <v>1904</v>
      </c>
      <c r="L313" s="29"/>
    </row>
    <row r="314" spans="1:12" ht="15.75" customHeight="1">
      <c r="A314" s="24" t="s">
        <v>3739</v>
      </c>
      <c r="B314" s="25" t="s">
        <v>3700</v>
      </c>
      <c r="C314" s="26" t="s">
        <v>4203</v>
      </c>
      <c r="D314" s="25" t="s">
        <v>3825</v>
      </c>
      <c r="E314" s="18">
        <v>2.79</v>
      </c>
      <c r="F314" s="24" t="s">
        <v>3676</v>
      </c>
      <c r="G314" s="25" t="s">
        <v>3688</v>
      </c>
      <c r="H314" s="25" t="s">
        <v>3678</v>
      </c>
      <c r="I314" s="25" t="s">
        <v>3741</v>
      </c>
      <c r="J314" s="28" t="s">
        <v>1931</v>
      </c>
      <c r="K314" s="28" t="s">
        <v>1904</v>
      </c>
      <c r="L314" s="29"/>
    </row>
    <row r="315" spans="1:12" ht="15.75" customHeight="1">
      <c r="A315" s="24" t="s">
        <v>3739</v>
      </c>
      <c r="B315" s="25" t="s">
        <v>3700</v>
      </c>
      <c r="C315" s="26" t="s">
        <v>4204</v>
      </c>
      <c r="D315" s="25" t="s">
        <v>1019</v>
      </c>
      <c r="E315" s="18">
        <v>5.61</v>
      </c>
      <c r="F315" s="24" t="s">
        <v>3676</v>
      </c>
      <c r="G315" s="25" t="s">
        <v>3677</v>
      </c>
      <c r="H315" s="25" t="s">
        <v>3678</v>
      </c>
      <c r="I315" s="25" t="s">
        <v>3741</v>
      </c>
      <c r="J315" s="28" t="s">
        <v>1931</v>
      </c>
      <c r="K315" s="28" t="s">
        <v>1904</v>
      </c>
      <c r="L315" s="29"/>
    </row>
    <row r="316" spans="1:12" ht="15.75" customHeight="1">
      <c r="A316" s="24" t="s">
        <v>3739</v>
      </c>
      <c r="B316" s="25" t="s">
        <v>3700</v>
      </c>
      <c r="C316" s="26" t="s">
        <v>4205</v>
      </c>
      <c r="D316" s="25" t="s">
        <v>4206</v>
      </c>
      <c r="E316" s="18">
        <v>5.74</v>
      </c>
      <c r="F316" s="24" t="s">
        <v>3676</v>
      </c>
      <c r="G316" s="25" t="s">
        <v>3688</v>
      </c>
      <c r="H316" s="25" t="s">
        <v>3678</v>
      </c>
      <c r="I316" s="25" t="s">
        <v>3741</v>
      </c>
      <c r="J316" s="28" t="s">
        <v>1917</v>
      </c>
      <c r="K316" s="28" t="s">
        <v>1904</v>
      </c>
      <c r="L316" s="29"/>
    </row>
    <row r="317" spans="1:12" ht="15.75" customHeight="1">
      <c r="A317" s="24" t="s">
        <v>3739</v>
      </c>
      <c r="B317" s="25" t="s">
        <v>3700</v>
      </c>
      <c r="C317" s="26" t="s">
        <v>4207</v>
      </c>
      <c r="D317" s="25" t="s">
        <v>1043</v>
      </c>
      <c r="E317" s="18">
        <v>28.87</v>
      </c>
      <c r="F317" s="24" t="s">
        <v>3676</v>
      </c>
      <c r="G317" s="25" t="s">
        <v>3677</v>
      </c>
      <c r="H317" s="25" t="s">
        <v>3678</v>
      </c>
      <c r="I317" s="25" t="s">
        <v>3741</v>
      </c>
      <c r="J317" s="28" t="s">
        <v>1917</v>
      </c>
      <c r="K317" s="28" t="s">
        <v>1904</v>
      </c>
      <c r="L317" s="29"/>
    </row>
    <row r="318" spans="1:12" ht="15.75" customHeight="1">
      <c r="A318" s="24" t="s">
        <v>3739</v>
      </c>
      <c r="B318" s="25" t="s">
        <v>3700</v>
      </c>
      <c r="C318" s="26" t="s">
        <v>4208</v>
      </c>
      <c r="D318" s="25" t="s">
        <v>4209</v>
      </c>
      <c r="E318" s="18">
        <v>10.67</v>
      </c>
      <c r="F318" s="24" t="s">
        <v>3676</v>
      </c>
      <c r="G318" s="25" t="s">
        <v>3688</v>
      </c>
      <c r="H318" s="25" t="s">
        <v>3678</v>
      </c>
      <c r="I318" s="25" t="s">
        <v>3741</v>
      </c>
      <c r="J318" s="28" t="s">
        <v>1920</v>
      </c>
      <c r="K318" s="28" t="s">
        <v>1904</v>
      </c>
      <c r="L318" s="29"/>
    </row>
    <row r="319" spans="1:12" ht="15.75" customHeight="1">
      <c r="A319" s="24" t="s">
        <v>3742</v>
      </c>
      <c r="B319" s="25" t="s">
        <v>3700</v>
      </c>
      <c r="C319" s="26" t="s">
        <v>4210</v>
      </c>
      <c r="D319" s="25" t="s">
        <v>4211</v>
      </c>
      <c r="E319" s="18">
        <v>93.98</v>
      </c>
      <c r="F319" s="24" t="s">
        <v>3676</v>
      </c>
      <c r="G319" s="25" t="s">
        <v>3677</v>
      </c>
      <c r="H319" s="25" t="s">
        <v>3678</v>
      </c>
      <c r="I319" s="25" t="s">
        <v>3744</v>
      </c>
      <c r="J319" s="28" t="s">
        <v>1915</v>
      </c>
      <c r="K319" s="28" t="s">
        <v>1904</v>
      </c>
      <c r="L319" s="29"/>
    </row>
    <row r="320" spans="1:12" ht="15.75" customHeight="1">
      <c r="A320" s="24" t="s">
        <v>3742</v>
      </c>
      <c r="B320" s="25" t="s">
        <v>3700</v>
      </c>
      <c r="C320" s="26" t="s">
        <v>4212</v>
      </c>
      <c r="D320" s="25" t="s">
        <v>3823</v>
      </c>
      <c r="E320" s="18">
        <v>39.880000000000003</v>
      </c>
      <c r="F320" s="24" t="s">
        <v>3676</v>
      </c>
      <c r="G320" s="25" t="s">
        <v>3677</v>
      </c>
      <c r="H320" s="25" t="s">
        <v>3678</v>
      </c>
      <c r="I320" s="25" t="s">
        <v>3744</v>
      </c>
      <c r="J320" s="28" t="s">
        <v>1912</v>
      </c>
      <c r="K320" s="28" t="s">
        <v>1904</v>
      </c>
      <c r="L320" s="29"/>
    </row>
    <row r="321" spans="1:12" ht="15.75" customHeight="1">
      <c r="A321" s="24" t="s">
        <v>3742</v>
      </c>
      <c r="B321" s="25" t="s">
        <v>3700</v>
      </c>
      <c r="C321" s="26" t="s">
        <v>4213</v>
      </c>
      <c r="D321" s="25" t="s">
        <v>1483</v>
      </c>
      <c r="E321" s="18">
        <v>5.5</v>
      </c>
      <c r="F321" s="24" t="s">
        <v>3676</v>
      </c>
      <c r="G321" s="25" t="s">
        <v>3688</v>
      </c>
      <c r="H321" s="25" t="s">
        <v>3678</v>
      </c>
      <c r="I321" s="25" t="s">
        <v>3744</v>
      </c>
      <c r="J321" s="28" t="s">
        <v>1920</v>
      </c>
      <c r="K321" s="28" t="s">
        <v>1904</v>
      </c>
      <c r="L321" s="29"/>
    </row>
    <row r="322" spans="1:12" ht="15.75" customHeight="1">
      <c r="A322" s="24" t="s">
        <v>3742</v>
      </c>
      <c r="B322" s="25" t="s">
        <v>3700</v>
      </c>
      <c r="C322" s="26" t="s">
        <v>4214</v>
      </c>
      <c r="D322" s="25" t="s">
        <v>4215</v>
      </c>
      <c r="E322" s="18">
        <v>7.08</v>
      </c>
      <c r="F322" s="24" t="s">
        <v>3676</v>
      </c>
      <c r="G322" s="25" t="s">
        <v>3677</v>
      </c>
      <c r="H322" s="25" t="s">
        <v>3678</v>
      </c>
      <c r="I322" s="25" t="s">
        <v>3744</v>
      </c>
      <c r="J322" s="28" t="s">
        <v>1941</v>
      </c>
      <c r="K322" s="28" t="s">
        <v>1904</v>
      </c>
      <c r="L322" s="29"/>
    </row>
    <row r="323" spans="1:12" ht="15.75" customHeight="1">
      <c r="A323" s="24" t="s">
        <v>3742</v>
      </c>
      <c r="B323" s="25" t="s">
        <v>3700</v>
      </c>
      <c r="C323" s="26" t="s">
        <v>4216</v>
      </c>
      <c r="D323" s="25" t="s">
        <v>1461</v>
      </c>
      <c r="E323" s="18">
        <v>1.8</v>
      </c>
      <c r="F323" s="24" t="s">
        <v>3676</v>
      </c>
      <c r="G323" s="25" t="s">
        <v>3688</v>
      </c>
      <c r="H323" s="25" t="s">
        <v>3678</v>
      </c>
      <c r="I323" s="25" t="s">
        <v>3744</v>
      </c>
      <c r="J323" s="28" t="s">
        <v>1941</v>
      </c>
      <c r="K323" s="28" t="s">
        <v>1904</v>
      </c>
      <c r="L323" s="29"/>
    </row>
    <row r="324" spans="1:12" ht="15.75" customHeight="1">
      <c r="A324" s="24" t="s">
        <v>3742</v>
      </c>
      <c r="B324" s="25" t="s">
        <v>3700</v>
      </c>
      <c r="C324" s="26" t="s">
        <v>4217</v>
      </c>
      <c r="D324" s="25" t="s">
        <v>4146</v>
      </c>
      <c r="E324" s="18">
        <v>5.22</v>
      </c>
      <c r="F324" s="24" t="s">
        <v>3676</v>
      </c>
      <c r="G324" s="25" t="s">
        <v>3688</v>
      </c>
      <c r="H324" s="25" t="s">
        <v>3678</v>
      </c>
      <c r="I324" s="25" t="s">
        <v>3744</v>
      </c>
      <c r="J324" s="28" t="s">
        <v>1939</v>
      </c>
      <c r="K324" s="28" t="s">
        <v>1904</v>
      </c>
      <c r="L324" s="29"/>
    </row>
    <row r="325" spans="1:12" ht="15.75" customHeight="1">
      <c r="A325" s="24" t="s">
        <v>3742</v>
      </c>
      <c r="B325" s="25" t="s">
        <v>3700</v>
      </c>
      <c r="C325" s="26" t="s">
        <v>4218</v>
      </c>
      <c r="D325" s="25" t="s">
        <v>3825</v>
      </c>
      <c r="E325" s="18">
        <v>5.8</v>
      </c>
      <c r="F325" s="24" t="s">
        <v>3676</v>
      </c>
      <c r="G325" s="25" t="s">
        <v>3688</v>
      </c>
      <c r="H325" s="25" t="s">
        <v>3678</v>
      </c>
      <c r="I325" s="25" t="s">
        <v>3744</v>
      </c>
      <c r="J325" s="28" t="s">
        <v>1931</v>
      </c>
      <c r="K325" s="28" t="s">
        <v>1904</v>
      </c>
      <c r="L325" s="29"/>
    </row>
    <row r="326" spans="1:12" ht="15.75" customHeight="1">
      <c r="A326" s="24" t="s">
        <v>3742</v>
      </c>
      <c r="B326" s="25" t="s">
        <v>3700</v>
      </c>
      <c r="C326" s="26" t="s">
        <v>4219</v>
      </c>
      <c r="D326" s="25" t="s">
        <v>988</v>
      </c>
      <c r="E326" s="18">
        <v>8.4</v>
      </c>
      <c r="F326" s="24" t="s">
        <v>3676</v>
      </c>
      <c r="G326" s="25" t="s">
        <v>3677</v>
      </c>
      <c r="H326" s="25" t="s">
        <v>3678</v>
      </c>
      <c r="I326" s="25" t="s">
        <v>3744</v>
      </c>
      <c r="J326" s="28" t="s">
        <v>1931</v>
      </c>
      <c r="K326" s="28" t="s">
        <v>1904</v>
      </c>
      <c r="L326" s="29"/>
    </row>
    <row r="327" spans="1:12" ht="15.75" customHeight="1">
      <c r="A327" s="24" t="s">
        <v>3742</v>
      </c>
      <c r="B327" s="25" t="s">
        <v>3700</v>
      </c>
      <c r="C327" s="26" t="s">
        <v>4220</v>
      </c>
      <c r="D327" s="25" t="s">
        <v>4221</v>
      </c>
      <c r="E327" s="18">
        <v>61.73</v>
      </c>
      <c r="F327" s="24" t="s">
        <v>3676</v>
      </c>
      <c r="G327" s="25" t="s">
        <v>3677</v>
      </c>
      <c r="H327" s="25" t="s">
        <v>3678</v>
      </c>
      <c r="I327" s="25" t="s">
        <v>3744</v>
      </c>
      <c r="J327" s="28" t="s">
        <v>1914</v>
      </c>
      <c r="K327" s="28" t="s">
        <v>1904</v>
      </c>
      <c r="L327" s="29"/>
    </row>
    <row r="328" spans="1:12" ht="15.75" customHeight="1">
      <c r="A328" s="24" t="s">
        <v>3742</v>
      </c>
      <c r="B328" s="25" t="s">
        <v>3700</v>
      </c>
      <c r="C328" s="26" t="s">
        <v>4222</v>
      </c>
      <c r="D328" s="25" t="s">
        <v>4223</v>
      </c>
      <c r="E328" s="18">
        <v>10.85</v>
      </c>
      <c r="F328" s="24" t="s">
        <v>3676</v>
      </c>
      <c r="G328" s="25" t="s">
        <v>3688</v>
      </c>
      <c r="H328" s="25" t="s">
        <v>3678</v>
      </c>
      <c r="I328" s="25" t="s">
        <v>3744</v>
      </c>
      <c r="J328" s="28" t="s">
        <v>1914</v>
      </c>
      <c r="K328" s="28" t="s">
        <v>1904</v>
      </c>
      <c r="L328" s="29"/>
    </row>
    <row r="329" spans="1:12" ht="15.75" customHeight="1">
      <c r="A329" s="24" t="s">
        <v>3742</v>
      </c>
      <c r="B329" s="25" t="s">
        <v>3700</v>
      </c>
      <c r="C329" s="26" t="s">
        <v>4224</v>
      </c>
      <c r="D329" s="25" t="s">
        <v>4225</v>
      </c>
      <c r="E329" s="18">
        <v>13.34</v>
      </c>
      <c r="F329" s="24" t="s">
        <v>3676</v>
      </c>
      <c r="G329" s="25" t="s">
        <v>3677</v>
      </c>
      <c r="H329" s="25" t="s">
        <v>3678</v>
      </c>
      <c r="I329" s="25" t="s">
        <v>3744</v>
      </c>
      <c r="J329" s="28" t="s">
        <v>1930</v>
      </c>
      <c r="K329" s="28" t="s">
        <v>1904</v>
      </c>
      <c r="L329" s="29"/>
    </row>
    <row r="330" spans="1:12" ht="15.75" customHeight="1">
      <c r="A330" s="24" t="s">
        <v>3742</v>
      </c>
      <c r="B330" s="25" t="s">
        <v>3700</v>
      </c>
      <c r="C330" s="26" t="s">
        <v>4226</v>
      </c>
      <c r="D330" s="25" t="s">
        <v>3825</v>
      </c>
      <c r="E330" s="18">
        <v>5.79</v>
      </c>
      <c r="F330" s="24" t="s">
        <v>3676</v>
      </c>
      <c r="G330" s="25" t="s">
        <v>3688</v>
      </c>
      <c r="H330" s="25" t="s">
        <v>3678</v>
      </c>
      <c r="I330" s="25" t="s">
        <v>3744</v>
      </c>
      <c r="J330" s="28" t="s">
        <v>1926</v>
      </c>
      <c r="K330" s="28" t="s">
        <v>1904</v>
      </c>
      <c r="L330" s="29"/>
    </row>
    <row r="331" spans="1:12" ht="15.75" customHeight="1">
      <c r="A331" s="24" t="s">
        <v>3742</v>
      </c>
      <c r="B331" s="25" t="s">
        <v>3700</v>
      </c>
      <c r="C331" s="26" t="s">
        <v>4227</v>
      </c>
      <c r="D331" s="25" t="s">
        <v>4228</v>
      </c>
      <c r="E331" s="18">
        <v>6.57</v>
      </c>
      <c r="F331" s="24" t="s">
        <v>3676</v>
      </c>
      <c r="G331" s="25" t="s">
        <v>3688</v>
      </c>
      <c r="H331" s="25" t="s">
        <v>3678</v>
      </c>
      <c r="I331" s="25" t="s">
        <v>3744</v>
      </c>
      <c r="J331" s="28" t="s">
        <v>1932</v>
      </c>
      <c r="K331" s="28" t="s">
        <v>1904</v>
      </c>
      <c r="L331" s="29"/>
    </row>
    <row r="332" spans="1:12" ht="15.75" customHeight="1">
      <c r="A332" s="24" t="s">
        <v>3742</v>
      </c>
      <c r="B332" s="25" t="s">
        <v>3700</v>
      </c>
      <c r="C332" s="26" t="s">
        <v>4229</v>
      </c>
      <c r="D332" s="25" t="s">
        <v>3883</v>
      </c>
      <c r="E332" s="18">
        <v>4.9000000000000004</v>
      </c>
      <c r="F332" s="24" t="s">
        <v>3676</v>
      </c>
      <c r="G332" s="25" t="s">
        <v>3688</v>
      </c>
      <c r="H332" s="25" t="s">
        <v>3678</v>
      </c>
      <c r="I332" s="25" t="s">
        <v>3744</v>
      </c>
      <c r="J332" s="28" t="s">
        <v>1922</v>
      </c>
      <c r="K332" s="28" t="s">
        <v>1904</v>
      </c>
      <c r="L332" s="29"/>
    </row>
    <row r="333" spans="1:12" ht="15.75" customHeight="1">
      <c r="A333" s="24" t="s">
        <v>3742</v>
      </c>
      <c r="B333" s="25" t="s">
        <v>3700</v>
      </c>
      <c r="C333" s="26" t="s">
        <v>4230</v>
      </c>
      <c r="D333" s="25" t="s">
        <v>4231</v>
      </c>
      <c r="E333" s="18">
        <v>11.8</v>
      </c>
      <c r="F333" s="24" t="s">
        <v>3676</v>
      </c>
      <c r="G333" s="25" t="s">
        <v>3677</v>
      </c>
      <c r="H333" s="25" t="s">
        <v>3678</v>
      </c>
      <c r="I333" s="25" t="s">
        <v>3744</v>
      </c>
      <c r="J333" s="28" t="s">
        <v>1922</v>
      </c>
      <c r="K333" s="28" t="s">
        <v>1904</v>
      </c>
      <c r="L333" s="29"/>
    </row>
    <row r="334" spans="1:12" ht="15.75" customHeight="1">
      <c r="A334" s="24" t="s">
        <v>3742</v>
      </c>
      <c r="B334" s="25" t="s">
        <v>3700</v>
      </c>
      <c r="C334" s="26" t="s">
        <v>4232</v>
      </c>
      <c r="D334" s="25" t="s">
        <v>4233</v>
      </c>
      <c r="E334" s="18">
        <v>20.86</v>
      </c>
      <c r="F334" s="24" t="s">
        <v>3676</v>
      </c>
      <c r="G334" s="25" t="s">
        <v>3677</v>
      </c>
      <c r="H334" s="25" t="s">
        <v>3678</v>
      </c>
      <c r="I334" s="25" t="s">
        <v>3744</v>
      </c>
      <c r="J334" s="28" t="s">
        <v>1918</v>
      </c>
      <c r="K334" s="28" t="s">
        <v>1904</v>
      </c>
      <c r="L334" s="29"/>
    </row>
    <row r="335" spans="1:12" ht="15.75" customHeight="1">
      <c r="A335" s="24" t="s">
        <v>3742</v>
      </c>
      <c r="B335" s="25" t="s">
        <v>3700</v>
      </c>
      <c r="C335" s="26" t="s">
        <v>4234</v>
      </c>
      <c r="D335" s="25" t="s">
        <v>3825</v>
      </c>
      <c r="E335" s="18">
        <v>5.79</v>
      </c>
      <c r="F335" s="24" t="s">
        <v>3676</v>
      </c>
      <c r="G335" s="25" t="s">
        <v>3688</v>
      </c>
      <c r="H335" s="25" t="s">
        <v>3678</v>
      </c>
      <c r="I335" s="25" t="s">
        <v>3744</v>
      </c>
      <c r="J335" s="28" t="s">
        <v>1918</v>
      </c>
      <c r="K335" s="28" t="s">
        <v>1904</v>
      </c>
      <c r="L335" s="29"/>
    </row>
    <row r="336" spans="1:12" ht="15.75" customHeight="1">
      <c r="A336" s="24" t="s">
        <v>3742</v>
      </c>
      <c r="B336" s="25" t="s">
        <v>3700</v>
      </c>
      <c r="C336" s="26" t="s">
        <v>4235</v>
      </c>
      <c r="D336" s="25" t="s">
        <v>3883</v>
      </c>
      <c r="E336" s="18">
        <v>19.579999999999998</v>
      </c>
      <c r="F336" s="24" t="s">
        <v>3676</v>
      </c>
      <c r="G336" s="25" t="s">
        <v>3688</v>
      </c>
      <c r="H336" s="25" t="s">
        <v>3678</v>
      </c>
      <c r="I336" s="25" t="s">
        <v>3744</v>
      </c>
      <c r="J336" s="28" t="s">
        <v>1919</v>
      </c>
      <c r="K336" s="28" t="s">
        <v>1904</v>
      </c>
      <c r="L336" s="29"/>
    </row>
    <row r="337" spans="1:12" ht="15.75" customHeight="1">
      <c r="A337" s="24" t="s">
        <v>3742</v>
      </c>
      <c r="B337" s="25" t="s">
        <v>3700</v>
      </c>
      <c r="C337" s="26" t="s">
        <v>4236</v>
      </c>
      <c r="D337" s="25" t="s">
        <v>1164</v>
      </c>
      <c r="E337" s="18">
        <v>15.21</v>
      </c>
      <c r="F337" s="24" t="s">
        <v>3676</v>
      </c>
      <c r="G337" s="25" t="s">
        <v>3677</v>
      </c>
      <c r="H337" s="25" t="s">
        <v>3678</v>
      </c>
      <c r="I337" s="25" t="s">
        <v>3744</v>
      </c>
      <c r="J337" s="28" t="s">
        <v>1919</v>
      </c>
      <c r="K337" s="28" t="s">
        <v>1904</v>
      </c>
      <c r="L337" s="29"/>
    </row>
    <row r="338" spans="1:12" ht="15.75" customHeight="1">
      <c r="A338" s="24" t="s">
        <v>3742</v>
      </c>
      <c r="B338" s="25" t="s">
        <v>3700</v>
      </c>
      <c r="C338" s="26" t="s">
        <v>4237</v>
      </c>
      <c r="D338" s="25" t="s">
        <v>1036</v>
      </c>
      <c r="E338" s="18">
        <v>15.33</v>
      </c>
      <c r="F338" s="24" t="s">
        <v>3676</v>
      </c>
      <c r="G338" s="25" t="s">
        <v>3677</v>
      </c>
      <c r="H338" s="25" t="s">
        <v>3678</v>
      </c>
      <c r="I338" s="25" t="s">
        <v>3744</v>
      </c>
      <c r="J338" s="28" t="s">
        <v>1921</v>
      </c>
      <c r="K338" s="28" t="s">
        <v>1904</v>
      </c>
      <c r="L338" s="29"/>
    </row>
    <row r="339" spans="1:12" ht="15.75" customHeight="1">
      <c r="A339" s="24" t="s">
        <v>3742</v>
      </c>
      <c r="B339" s="25" t="s">
        <v>3700</v>
      </c>
      <c r="C339" s="26" t="s">
        <v>4238</v>
      </c>
      <c r="D339" s="25" t="s">
        <v>4239</v>
      </c>
      <c r="E339" s="18">
        <v>7.99</v>
      </c>
      <c r="F339" s="24" t="s">
        <v>3676</v>
      </c>
      <c r="G339" s="25" t="s">
        <v>3688</v>
      </c>
      <c r="H339" s="25" t="s">
        <v>3678</v>
      </c>
      <c r="I339" s="25" t="s">
        <v>3744</v>
      </c>
      <c r="J339" s="28" t="s">
        <v>1921</v>
      </c>
      <c r="K339" s="28" t="s">
        <v>1904</v>
      </c>
      <c r="L339" s="29"/>
    </row>
    <row r="340" spans="1:12" ht="15.75" customHeight="1">
      <c r="A340" s="24" t="s">
        <v>3742</v>
      </c>
      <c r="B340" s="25" t="s">
        <v>3700</v>
      </c>
      <c r="C340" s="26" t="s">
        <v>4240</v>
      </c>
      <c r="D340" s="25" t="s">
        <v>4241</v>
      </c>
      <c r="E340" s="18">
        <v>17.850000000000001</v>
      </c>
      <c r="F340" s="24" t="s">
        <v>3676</v>
      </c>
      <c r="G340" s="25" t="s">
        <v>3677</v>
      </c>
      <c r="H340" s="25" t="s">
        <v>3678</v>
      </c>
      <c r="I340" s="25" t="s">
        <v>3744</v>
      </c>
      <c r="J340" s="28" t="s">
        <v>1917</v>
      </c>
      <c r="K340" s="28" t="s">
        <v>1904</v>
      </c>
      <c r="L340" s="29"/>
    </row>
    <row r="341" spans="1:12" ht="15.75" customHeight="1">
      <c r="A341" s="24" t="s">
        <v>3742</v>
      </c>
      <c r="B341" s="25" t="s">
        <v>3700</v>
      </c>
      <c r="C341" s="26" t="s">
        <v>4242</v>
      </c>
      <c r="D341" s="25" t="s">
        <v>4243</v>
      </c>
      <c r="E341" s="18">
        <v>8.65</v>
      </c>
      <c r="F341" s="24" t="s">
        <v>3676</v>
      </c>
      <c r="G341" s="25" t="s">
        <v>3688</v>
      </c>
      <c r="H341" s="25" t="s">
        <v>3678</v>
      </c>
      <c r="I341" s="25" t="s">
        <v>3744</v>
      </c>
      <c r="J341" s="28" t="s">
        <v>1917</v>
      </c>
      <c r="K341" s="28" t="s">
        <v>1904</v>
      </c>
      <c r="L341" s="29"/>
    </row>
    <row r="342" spans="1:12" ht="15.75" customHeight="1">
      <c r="A342" s="24" t="s">
        <v>3751</v>
      </c>
      <c r="B342" s="25" t="s">
        <v>3700</v>
      </c>
      <c r="C342" s="26" t="s">
        <v>4244</v>
      </c>
      <c r="D342" s="25" t="s">
        <v>4245</v>
      </c>
      <c r="E342" s="18">
        <v>24.08</v>
      </c>
      <c r="F342" s="24" t="s">
        <v>3676</v>
      </c>
      <c r="G342" s="25" t="s">
        <v>3688</v>
      </c>
      <c r="H342" s="25" t="s">
        <v>3678</v>
      </c>
      <c r="I342" s="25" t="s">
        <v>3754</v>
      </c>
      <c r="J342" s="28" t="s">
        <v>1920</v>
      </c>
      <c r="K342" s="28" t="s">
        <v>1904</v>
      </c>
      <c r="L342" s="29"/>
    </row>
    <row r="343" spans="1:12" ht="15.75" customHeight="1">
      <c r="A343" s="24" t="s">
        <v>3751</v>
      </c>
      <c r="B343" s="25" t="s">
        <v>3700</v>
      </c>
      <c r="C343" s="26" t="s">
        <v>4246</v>
      </c>
      <c r="D343" s="25" t="s">
        <v>4247</v>
      </c>
      <c r="E343" s="18">
        <v>51.98</v>
      </c>
      <c r="F343" s="24" t="s">
        <v>3676</v>
      </c>
      <c r="G343" s="25" t="s">
        <v>3677</v>
      </c>
      <c r="H343" s="25" t="s">
        <v>3678</v>
      </c>
      <c r="I343" s="25" t="s">
        <v>3754</v>
      </c>
      <c r="J343" s="28" t="s">
        <v>1912</v>
      </c>
      <c r="K343" s="28" t="s">
        <v>1904</v>
      </c>
      <c r="L343" s="29"/>
    </row>
    <row r="344" spans="1:12" ht="15.75" customHeight="1">
      <c r="A344" s="24" t="s">
        <v>3751</v>
      </c>
      <c r="B344" s="25" t="s">
        <v>3700</v>
      </c>
      <c r="C344" s="26" t="s">
        <v>4248</v>
      </c>
      <c r="D344" s="25" t="s">
        <v>1485</v>
      </c>
      <c r="E344" s="18">
        <v>3.67</v>
      </c>
      <c r="F344" s="24" t="s">
        <v>3676</v>
      </c>
      <c r="G344" s="25" t="s">
        <v>3688</v>
      </c>
      <c r="H344" s="25" t="s">
        <v>3678</v>
      </c>
      <c r="I344" s="25" t="s">
        <v>3754</v>
      </c>
      <c r="J344" s="28" t="s">
        <v>1932</v>
      </c>
      <c r="K344" s="28" t="s">
        <v>1904</v>
      </c>
      <c r="L344" s="29"/>
    </row>
    <row r="345" spans="1:12" ht="15.75" customHeight="1">
      <c r="A345" s="24" t="s">
        <v>3751</v>
      </c>
      <c r="B345" s="25" t="s">
        <v>3700</v>
      </c>
      <c r="C345" s="26" t="s">
        <v>4249</v>
      </c>
      <c r="D345" s="25" t="s">
        <v>4250</v>
      </c>
      <c r="E345" s="18">
        <v>740.98</v>
      </c>
      <c r="F345" s="24" t="s">
        <v>3676</v>
      </c>
      <c r="G345" s="25" t="s">
        <v>3677</v>
      </c>
      <c r="H345" s="25" t="s">
        <v>3678</v>
      </c>
      <c r="I345" s="25" t="s">
        <v>3754</v>
      </c>
      <c r="J345" s="28" t="s">
        <v>1907</v>
      </c>
      <c r="K345" s="28" t="s">
        <v>1904</v>
      </c>
      <c r="L345" s="29"/>
    </row>
    <row r="346" spans="1:12" ht="15.75" customHeight="1">
      <c r="A346" s="24" t="s">
        <v>3751</v>
      </c>
      <c r="B346" s="25" t="s">
        <v>3700</v>
      </c>
      <c r="C346" s="26" t="s">
        <v>4251</v>
      </c>
      <c r="D346" s="25" t="s">
        <v>4252</v>
      </c>
      <c r="E346" s="18">
        <v>0</v>
      </c>
      <c r="F346" s="24" t="s">
        <v>3676</v>
      </c>
      <c r="G346" s="25" t="s">
        <v>3813</v>
      </c>
      <c r="H346" s="25" t="s">
        <v>3678</v>
      </c>
      <c r="I346" s="25" t="s">
        <v>3754</v>
      </c>
      <c r="J346" s="28" t="s">
        <v>1907</v>
      </c>
      <c r="K346" s="28" t="s">
        <v>1904</v>
      </c>
      <c r="L346" s="29"/>
    </row>
    <row r="347" spans="1:12" ht="15.75" customHeight="1">
      <c r="A347" s="24" t="s">
        <v>3751</v>
      </c>
      <c r="B347" s="25" t="s">
        <v>3700</v>
      </c>
      <c r="C347" s="26" t="s">
        <v>4253</v>
      </c>
      <c r="D347" s="25" t="s">
        <v>4254</v>
      </c>
      <c r="E347" s="18">
        <v>149.37</v>
      </c>
      <c r="F347" s="24" t="s">
        <v>3676</v>
      </c>
      <c r="G347" s="25" t="s">
        <v>3688</v>
      </c>
      <c r="H347" s="25" t="s">
        <v>3678</v>
      </c>
      <c r="I347" s="25" t="s">
        <v>3754</v>
      </c>
      <c r="J347" s="28" t="s">
        <v>1907</v>
      </c>
      <c r="K347" s="28" t="s">
        <v>1904</v>
      </c>
      <c r="L347" s="29"/>
    </row>
    <row r="348" spans="1:12" ht="15.75" customHeight="1">
      <c r="A348" s="24" t="s">
        <v>3751</v>
      </c>
      <c r="B348" s="25" t="s">
        <v>3700</v>
      </c>
      <c r="C348" s="26" t="s">
        <v>4255</v>
      </c>
      <c r="D348" s="25" t="s">
        <v>1021</v>
      </c>
      <c r="E348" s="18">
        <v>15.62</v>
      </c>
      <c r="F348" s="24" t="s">
        <v>3676</v>
      </c>
      <c r="G348" s="25" t="s">
        <v>3677</v>
      </c>
      <c r="H348" s="25" t="s">
        <v>3678</v>
      </c>
      <c r="I348" s="25" t="s">
        <v>3754</v>
      </c>
      <c r="J348" s="28" t="s">
        <v>1930</v>
      </c>
      <c r="K348" s="28" t="s">
        <v>1904</v>
      </c>
      <c r="L348" s="29"/>
    </row>
    <row r="349" spans="1:12" ht="15.75" customHeight="1">
      <c r="A349" s="24" t="s">
        <v>3751</v>
      </c>
      <c r="B349" s="25" t="s">
        <v>3700</v>
      </c>
      <c r="C349" s="26" t="s">
        <v>4256</v>
      </c>
      <c r="D349" s="25" t="s">
        <v>4257</v>
      </c>
      <c r="E349" s="18">
        <v>6.26</v>
      </c>
      <c r="F349" s="24" t="s">
        <v>3676</v>
      </c>
      <c r="G349" s="25" t="s">
        <v>3688</v>
      </c>
      <c r="H349" s="25" t="s">
        <v>3678</v>
      </c>
      <c r="I349" s="25" t="s">
        <v>3754</v>
      </c>
      <c r="J349" s="28" t="s">
        <v>1913</v>
      </c>
      <c r="K349" s="28" t="s">
        <v>1904</v>
      </c>
      <c r="L349" s="29"/>
    </row>
    <row r="350" spans="1:12" ht="15.75" customHeight="1">
      <c r="A350" s="24" t="s">
        <v>3751</v>
      </c>
      <c r="B350" s="25" t="s">
        <v>3700</v>
      </c>
      <c r="C350" s="26" t="s">
        <v>4258</v>
      </c>
      <c r="D350" s="25" t="s">
        <v>4259</v>
      </c>
      <c r="E350" s="18">
        <v>49.22</v>
      </c>
      <c r="F350" s="24" t="s">
        <v>3676</v>
      </c>
      <c r="G350" s="25" t="s">
        <v>3677</v>
      </c>
      <c r="H350" s="25" t="s">
        <v>3678</v>
      </c>
      <c r="I350" s="25" t="s">
        <v>3754</v>
      </c>
      <c r="J350" s="28" t="s">
        <v>1913</v>
      </c>
      <c r="K350" s="28" t="s">
        <v>1904</v>
      </c>
      <c r="L350" s="29"/>
    </row>
    <row r="351" spans="1:12" ht="15.75" customHeight="1">
      <c r="A351" s="24" t="s">
        <v>3751</v>
      </c>
      <c r="B351" s="25" t="s">
        <v>3700</v>
      </c>
      <c r="C351" s="26" t="s">
        <v>4260</v>
      </c>
      <c r="D351" s="25" t="s">
        <v>4261</v>
      </c>
      <c r="E351" s="18">
        <v>9.26</v>
      </c>
      <c r="F351" s="24" t="s">
        <v>3676</v>
      </c>
      <c r="G351" s="25" t="s">
        <v>3677</v>
      </c>
      <c r="H351" s="25" t="s">
        <v>3678</v>
      </c>
      <c r="I351" s="25" t="s">
        <v>3754</v>
      </c>
      <c r="J351" s="28" t="s">
        <v>1941</v>
      </c>
      <c r="K351" s="28" t="s">
        <v>1904</v>
      </c>
      <c r="L351" s="29"/>
    </row>
    <row r="352" spans="1:12" ht="15.75" customHeight="1">
      <c r="A352" s="24" t="s">
        <v>3751</v>
      </c>
      <c r="B352" s="25" t="s">
        <v>3700</v>
      </c>
      <c r="C352" s="26" t="s">
        <v>4262</v>
      </c>
      <c r="D352" s="25" t="s">
        <v>1171</v>
      </c>
      <c r="E352" s="18">
        <v>9.34</v>
      </c>
      <c r="F352" s="24" t="s">
        <v>3676</v>
      </c>
      <c r="G352" s="25" t="s">
        <v>3677</v>
      </c>
      <c r="H352" s="25" t="s">
        <v>3678</v>
      </c>
      <c r="I352" s="25" t="s">
        <v>3754</v>
      </c>
      <c r="J352" s="28" t="s">
        <v>1919</v>
      </c>
      <c r="K352" s="28" t="s">
        <v>1904</v>
      </c>
      <c r="L352" s="29"/>
    </row>
    <row r="353" spans="1:12" ht="15.75" customHeight="1">
      <c r="A353" s="24" t="s">
        <v>3751</v>
      </c>
      <c r="B353" s="25" t="s">
        <v>3700</v>
      </c>
      <c r="C353" s="26" t="s">
        <v>4263</v>
      </c>
      <c r="D353" s="25" t="s">
        <v>3883</v>
      </c>
      <c r="E353" s="18">
        <v>19.579999999999998</v>
      </c>
      <c r="F353" s="24" t="s">
        <v>3676</v>
      </c>
      <c r="G353" s="25" t="s">
        <v>3688</v>
      </c>
      <c r="H353" s="25" t="s">
        <v>3678</v>
      </c>
      <c r="I353" s="25" t="s">
        <v>3754</v>
      </c>
      <c r="J353" s="28" t="s">
        <v>1919</v>
      </c>
      <c r="K353" s="28" t="s">
        <v>1904</v>
      </c>
      <c r="L353" s="29"/>
    </row>
    <row r="354" spans="1:12" ht="15.75" customHeight="1">
      <c r="A354" s="24" t="s">
        <v>3751</v>
      </c>
      <c r="B354" s="25" t="s">
        <v>3700</v>
      </c>
      <c r="C354" s="26" t="s">
        <v>4264</v>
      </c>
      <c r="D354" s="25" t="s">
        <v>3904</v>
      </c>
      <c r="E354" s="18">
        <v>5.74</v>
      </c>
      <c r="F354" s="24" t="s">
        <v>3676</v>
      </c>
      <c r="G354" s="25" t="s">
        <v>3688</v>
      </c>
      <c r="H354" s="25" t="s">
        <v>3678</v>
      </c>
      <c r="I354" s="25" t="s">
        <v>3754</v>
      </c>
      <c r="J354" s="28" t="s">
        <v>1917</v>
      </c>
      <c r="K354" s="28" t="s">
        <v>1904</v>
      </c>
      <c r="L354" s="29"/>
    </row>
    <row r="355" spans="1:12" ht="15.75" customHeight="1">
      <c r="A355" s="24" t="s">
        <v>3751</v>
      </c>
      <c r="B355" s="25" t="s">
        <v>3700</v>
      </c>
      <c r="C355" s="26" t="s">
        <v>4265</v>
      </c>
      <c r="D355" s="25" t="s">
        <v>4266</v>
      </c>
      <c r="E355" s="18">
        <v>33.17</v>
      </c>
      <c r="F355" s="24" t="s">
        <v>3676</v>
      </c>
      <c r="G355" s="25" t="s">
        <v>3677</v>
      </c>
      <c r="H355" s="25" t="s">
        <v>3678</v>
      </c>
      <c r="I355" s="25" t="s">
        <v>3754</v>
      </c>
      <c r="J355" s="28" t="s">
        <v>1917</v>
      </c>
      <c r="K355" s="28" t="s">
        <v>1904</v>
      </c>
      <c r="L355" s="29"/>
    </row>
    <row r="356" spans="1:12" ht="15.75" customHeight="1">
      <c r="A356" s="24" t="s">
        <v>3751</v>
      </c>
      <c r="B356" s="25" t="s">
        <v>3700</v>
      </c>
      <c r="C356" s="26" t="s">
        <v>4267</v>
      </c>
      <c r="D356" s="25" t="s">
        <v>4268</v>
      </c>
      <c r="E356" s="18">
        <v>112.9</v>
      </c>
      <c r="F356" s="24" t="s">
        <v>3676</v>
      </c>
      <c r="G356" s="25" t="s">
        <v>3677</v>
      </c>
      <c r="H356" s="25" t="s">
        <v>3678</v>
      </c>
      <c r="I356" s="25" t="s">
        <v>3754</v>
      </c>
      <c r="J356" s="28" t="s">
        <v>1915</v>
      </c>
      <c r="K356" s="28" t="s">
        <v>1904</v>
      </c>
      <c r="L356" s="29"/>
    </row>
    <row r="357" spans="1:12" ht="15.75" customHeight="1">
      <c r="A357" s="24" t="s">
        <v>3751</v>
      </c>
      <c r="B357" s="25" t="s">
        <v>3700</v>
      </c>
      <c r="C357" s="26" t="s">
        <v>4269</v>
      </c>
      <c r="D357" s="25" t="s">
        <v>396</v>
      </c>
      <c r="E357" s="18">
        <v>0</v>
      </c>
      <c r="F357" s="24" t="s">
        <v>3676</v>
      </c>
      <c r="G357" s="25" t="s">
        <v>3813</v>
      </c>
      <c r="H357" s="25" t="s">
        <v>3678</v>
      </c>
      <c r="I357" s="25" t="s">
        <v>3754</v>
      </c>
      <c r="J357" s="28" t="s">
        <v>1912</v>
      </c>
      <c r="K357" s="28" t="s">
        <v>1904</v>
      </c>
      <c r="L357" s="29"/>
    </row>
    <row r="358" spans="1:12" ht="15.75" customHeight="1">
      <c r="A358" s="24" t="s">
        <v>3751</v>
      </c>
      <c r="B358" s="25" t="s">
        <v>3700</v>
      </c>
      <c r="C358" s="26" t="s">
        <v>4270</v>
      </c>
      <c r="D358" s="25" t="s">
        <v>4271</v>
      </c>
      <c r="E358" s="18">
        <v>6.25</v>
      </c>
      <c r="F358" s="24" t="s">
        <v>3676</v>
      </c>
      <c r="G358" s="25" t="s">
        <v>3677</v>
      </c>
      <c r="H358" s="25" t="s">
        <v>3678</v>
      </c>
      <c r="I358" s="25" t="s">
        <v>3754</v>
      </c>
      <c r="J358" s="28" t="s">
        <v>1924</v>
      </c>
      <c r="K358" s="28" t="s">
        <v>1904</v>
      </c>
      <c r="L358" s="29"/>
    </row>
    <row r="359" spans="1:12" ht="15.75" customHeight="1">
      <c r="A359" s="24" t="s">
        <v>3751</v>
      </c>
      <c r="B359" s="25" t="s">
        <v>3700</v>
      </c>
      <c r="C359" s="26" t="s">
        <v>4272</v>
      </c>
      <c r="D359" s="25" t="s">
        <v>4273</v>
      </c>
      <c r="E359" s="18">
        <v>4.79</v>
      </c>
      <c r="F359" s="24" t="s">
        <v>3676</v>
      </c>
      <c r="G359" s="25" t="s">
        <v>3688</v>
      </c>
      <c r="H359" s="25" t="s">
        <v>3678</v>
      </c>
      <c r="I359" s="25" t="s">
        <v>3754</v>
      </c>
      <c r="J359" s="28" t="s">
        <v>1924</v>
      </c>
      <c r="K359" s="28" t="s">
        <v>1904</v>
      </c>
      <c r="L359" s="29"/>
    </row>
    <row r="360" spans="1:12" ht="15.75" customHeight="1">
      <c r="A360" s="24" t="s">
        <v>3751</v>
      </c>
      <c r="B360" s="25" t="s">
        <v>3700</v>
      </c>
      <c r="C360" s="26" t="s">
        <v>4274</v>
      </c>
      <c r="D360" s="25" t="s">
        <v>1036</v>
      </c>
      <c r="E360" s="18">
        <v>15.38</v>
      </c>
      <c r="F360" s="24" t="s">
        <v>3676</v>
      </c>
      <c r="G360" s="25" t="s">
        <v>3677</v>
      </c>
      <c r="H360" s="25" t="s">
        <v>3678</v>
      </c>
      <c r="I360" s="25" t="s">
        <v>3754</v>
      </c>
      <c r="J360" s="28" t="s">
        <v>1922</v>
      </c>
      <c r="K360" s="28" t="s">
        <v>1904</v>
      </c>
      <c r="L360" s="29"/>
    </row>
    <row r="361" spans="1:12" ht="15.75" customHeight="1">
      <c r="A361" s="24" t="s">
        <v>3751</v>
      </c>
      <c r="B361" s="25" t="s">
        <v>3700</v>
      </c>
      <c r="C361" s="26" t="s">
        <v>4275</v>
      </c>
      <c r="D361" s="25" t="s">
        <v>3825</v>
      </c>
      <c r="E361" s="18">
        <v>5.81</v>
      </c>
      <c r="F361" s="24" t="s">
        <v>3676</v>
      </c>
      <c r="G361" s="25" t="s">
        <v>3688</v>
      </c>
      <c r="H361" s="25" t="s">
        <v>3678</v>
      </c>
      <c r="I361" s="25" t="s">
        <v>3754</v>
      </c>
      <c r="J361" s="28" t="s">
        <v>1922</v>
      </c>
      <c r="K361" s="28" t="s">
        <v>1904</v>
      </c>
      <c r="L361" s="29"/>
    </row>
    <row r="362" spans="1:12" ht="15.75" customHeight="1">
      <c r="A362" s="24" t="s">
        <v>3751</v>
      </c>
      <c r="B362" s="25" t="s">
        <v>3700</v>
      </c>
      <c r="C362" s="26" t="s">
        <v>4276</v>
      </c>
      <c r="D362" s="25" t="s">
        <v>1076</v>
      </c>
      <c r="E362" s="18">
        <v>14.5</v>
      </c>
      <c r="F362" s="24" t="s">
        <v>3676</v>
      </c>
      <c r="G362" s="25" t="s">
        <v>3677</v>
      </c>
      <c r="H362" s="25" t="s">
        <v>3678</v>
      </c>
      <c r="I362" s="25" t="s">
        <v>3754</v>
      </c>
      <c r="J362" s="28" t="s">
        <v>1921</v>
      </c>
      <c r="K362" s="28" t="s">
        <v>1904</v>
      </c>
      <c r="L362" s="29"/>
    </row>
    <row r="363" spans="1:12" ht="15.75" customHeight="1">
      <c r="A363" s="24" t="s">
        <v>3751</v>
      </c>
      <c r="B363" s="25" t="s">
        <v>3700</v>
      </c>
      <c r="C363" s="26" t="s">
        <v>4277</v>
      </c>
      <c r="D363" s="25" t="s">
        <v>4278</v>
      </c>
      <c r="E363" s="18">
        <v>10.68</v>
      </c>
      <c r="F363" s="24" t="s">
        <v>3676</v>
      </c>
      <c r="G363" s="25" t="s">
        <v>3688</v>
      </c>
      <c r="H363" s="25" t="s">
        <v>3678</v>
      </c>
      <c r="I363" s="25" t="s">
        <v>3754</v>
      </c>
      <c r="J363" s="28" t="s">
        <v>1921</v>
      </c>
      <c r="K363" s="28" t="s">
        <v>1904</v>
      </c>
      <c r="L363" s="29"/>
    </row>
    <row r="364" spans="1:12" ht="15.75" customHeight="1">
      <c r="A364" s="24" t="s">
        <v>3751</v>
      </c>
      <c r="B364" s="25" t="s">
        <v>3700</v>
      </c>
      <c r="C364" s="26" t="s">
        <v>4279</v>
      </c>
      <c r="D364" s="25" t="s">
        <v>1003</v>
      </c>
      <c r="E364" s="18">
        <v>10.87</v>
      </c>
      <c r="F364" s="24" t="s">
        <v>3676</v>
      </c>
      <c r="G364" s="25" t="s">
        <v>3677</v>
      </c>
      <c r="H364" s="25" t="s">
        <v>3678</v>
      </c>
      <c r="I364" s="25" t="s">
        <v>3754</v>
      </c>
      <c r="J364" s="28" t="s">
        <v>1926</v>
      </c>
      <c r="K364" s="28" t="s">
        <v>1904</v>
      </c>
      <c r="L364" s="29"/>
    </row>
    <row r="365" spans="1:12" ht="15.75" customHeight="1">
      <c r="A365" s="24" t="s">
        <v>3751</v>
      </c>
      <c r="B365" s="25" t="s">
        <v>3700</v>
      </c>
      <c r="C365" s="26" t="s">
        <v>4280</v>
      </c>
      <c r="D365" s="25" t="s">
        <v>3883</v>
      </c>
      <c r="E365" s="18">
        <v>4.8899999999999997</v>
      </c>
      <c r="F365" s="24" t="s">
        <v>3676</v>
      </c>
      <c r="G365" s="25" t="s">
        <v>3688</v>
      </c>
      <c r="H365" s="25" t="s">
        <v>3678</v>
      </c>
      <c r="I365" s="25" t="s">
        <v>3754</v>
      </c>
      <c r="J365" s="28" t="s">
        <v>1926</v>
      </c>
      <c r="K365" s="28" t="s">
        <v>1904</v>
      </c>
      <c r="L365" s="29"/>
    </row>
    <row r="366" spans="1:12" ht="15.75" customHeight="1">
      <c r="A366" s="24" t="s">
        <v>3751</v>
      </c>
      <c r="B366" s="25" t="s">
        <v>3700</v>
      </c>
      <c r="C366" s="26" t="s">
        <v>4281</v>
      </c>
      <c r="D366" s="25" t="s">
        <v>1171</v>
      </c>
      <c r="E366" s="18">
        <v>9.33</v>
      </c>
      <c r="F366" s="24" t="s">
        <v>3676</v>
      </c>
      <c r="G366" s="25" t="s">
        <v>3677</v>
      </c>
      <c r="H366" s="25" t="s">
        <v>3678</v>
      </c>
      <c r="I366" s="25" t="s">
        <v>3754</v>
      </c>
      <c r="J366" s="28" t="s">
        <v>1931</v>
      </c>
      <c r="K366" s="28" t="s">
        <v>1904</v>
      </c>
      <c r="L366" s="29"/>
    </row>
    <row r="367" spans="1:12" ht="15.75" customHeight="1">
      <c r="A367" s="24" t="s">
        <v>3751</v>
      </c>
      <c r="B367" s="25" t="s">
        <v>3700</v>
      </c>
      <c r="C367" s="26" t="s">
        <v>4282</v>
      </c>
      <c r="D367" s="25" t="s">
        <v>4283</v>
      </c>
      <c r="E367" s="18">
        <v>12.6</v>
      </c>
      <c r="F367" s="24" t="s">
        <v>3676</v>
      </c>
      <c r="G367" s="25" t="s">
        <v>3688</v>
      </c>
      <c r="H367" s="25" t="s">
        <v>3678</v>
      </c>
      <c r="I367" s="25" t="s">
        <v>3754</v>
      </c>
      <c r="J367" s="28" t="s">
        <v>1931</v>
      </c>
      <c r="K367" s="28" t="s">
        <v>1904</v>
      </c>
      <c r="L367" s="29"/>
    </row>
    <row r="368" spans="1:12" ht="15.75" customHeight="1">
      <c r="A368" s="24" t="s">
        <v>3751</v>
      </c>
      <c r="B368" s="25" t="s">
        <v>3700</v>
      </c>
      <c r="C368" s="26" t="s">
        <v>4284</v>
      </c>
      <c r="D368" s="25" t="s">
        <v>4233</v>
      </c>
      <c r="E368" s="18">
        <v>20.84</v>
      </c>
      <c r="F368" s="24" t="s">
        <v>3676</v>
      </c>
      <c r="G368" s="25" t="s">
        <v>3677</v>
      </c>
      <c r="H368" s="25" t="s">
        <v>3678</v>
      </c>
      <c r="I368" s="25" t="s">
        <v>3754</v>
      </c>
      <c r="J368" s="28" t="s">
        <v>1918</v>
      </c>
      <c r="K368" s="28" t="s">
        <v>1904</v>
      </c>
      <c r="L368" s="29"/>
    </row>
    <row r="369" spans="1:12" ht="15.75" customHeight="1">
      <c r="A369" s="24" t="s">
        <v>3751</v>
      </c>
      <c r="B369" s="25" t="s">
        <v>3700</v>
      </c>
      <c r="C369" s="26" t="s">
        <v>4285</v>
      </c>
      <c r="D369" s="25" t="s">
        <v>3825</v>
      </c>
      <c r="E369" s="18">
        <v>8.69</v>
      </c>
      <c r="F369" s="24" t="s">
        <v>3676</v>
      </c>
      <c r="G369" s="25" t="s">
        <v>3688</v>
      </c>
      <c r="H369" s="25" t="s">
        <v>3678</v>
      </c>
      <c r="I369" s="25" t="s">
        <v>3754</v>
      </c>
      <c r="J369" s="28" t="s">
        <v>1918</v>
      </c>
      <c r="K369" s="28" t="s">
        <v>1904</v>
      </c>
      <c r="L369" s="29"/>
    </row>
    <row r="370" spans="1:12" ht="15.75" customHeight="1">
      <c r="A370" s="24" t="s">
        <v>4286</v>
      </c>
      <c r="B370" s="25" t="s">
        <v>3700</v>
      </c>
      <c r="C370" s="26" t="s">
        <v>4287</v>
      </c>
      <c r="D370" s="25" t="s">
        <v>4288</v>
      </c>
      <c r="E370" s="18">
        <v>2.71</v>
      </c>
      <c r="F370" s="24" t="s">
        <v>3676</v>
      </c>
      <c r="G370" s="25" t="s">
        <v>3688</v>
      </c>
      <c r="H370" s="25" t="s">
        <v>3678</v>
      </c>
      <c r="I370" s="25" t="s">
        <v>4289</v>
      </c>
      <c r="J370" s="28" t="s">
        <v>1920</v>
      </c>
      <c r="K370" s="28" t="s">
        <v>1904</v>
      </c>
      <c r="L370" s="29"/>
    </row>
    <row r="371" spans="1:12" ht="15.75" customHeight="1">
      <c r="A371" s="24" t="s">
        <v>4286</v>
      </c>
      <c r="B371" s="25" t="s">
        <v>3700</v>
      </c>
      <c r="C371" s="26" t="s">
        <v>4290</v>
      </c>
      <c r="D371" s="25" t="s">
        <v>4291</v>
      </c>
      <c r="E371" s="18">
        <v>134.84</v>
      </c>
      <c r="F371" s="24" t="s">
        <v>3676</v>
      </c>
      <c r="G371" s="25" t="s">
        <v>3677</v>
      </c>
      <c r="H371" s="25" t="s">
        <v>3678</v>
      </c>
      <c r="I371" s="25" t="s">
        <v>4289</v>
      </c>
      <c r="J371" s="28" t="s">
        <v>1907</v>
      </c>
      <c r="K371" s="28" t="s">
        <v>1904</v>
      </c>
      <c r="L371" s="29"/>
    </row>
    <row r="372" spans="1:12" ht="15.75" customHeight="1">
      <c r="A372" s="24" t="s">
        <v>4286</v>
      </c>
      <c r="B372" s="25" t="s">
        <v>3700</v>
      </c>
      <c r="C372" s="26" t="s">
        <v>4292</v>
      </c>
      <c r="D372" s="25" t="s">
        <v>4293</v>
      </c>
      <c r="E372" s="18">
        <v>1.9</v>
      </c>
      <c r="F372" s="24" t="s">
        <v>3676</v>
      </c>
      <c r="G372" s="25" t="s">
        <v>3688</v>
      </c>
      <c r="H372" s="25" t="s">
        <v>3678</v>
      </c>
      <c r="I372" s="25" t="s">
        <v>4289</v>
      </c>
      <c r="J372" s="28" t="s">
        <v>1907</v>
      </c>
      <c r="K372" s="28" t="s">
        <v>1904</v>
      </c>
      <c r="L372" s="29"/>
    </row>
    <row r="373" spans="1:12" ht="15.75" customHeight="1">
      <c r="A373" s="24" t="s">
        <v>4286</v>
      </c>
      <c r="B373" s="25" t="s">
        <v>3700</v>
      </c>
      <c r="C373" s="26" t="s">
        <v>4294</v>
      </c>
      <c r="D373" s="25" t="s">
        <v>3942</v>
      </c>
      <c r="E373" s="18">
        <v>4.9800000000000004</v>
      </c>
      <c r="F373" s="24" t="s">
        <v>3676</v>
      </c>
      <c r="G373" s="25" t="s">
        <v>3688</v>
      </c>
      <c r="H373" s="25" t="s">
        <v>3678</v>
      </c>
      <c r="I373" s="25" t="s">
        <v>4289</v>
      </c>
      <c r="J373" s="28" t="s">
        <v>1932</v>
      </c>
      <c r="K373" s="28" t="s">
        <v>1904</v>
      </c>
      <c r="L373" s="29"/>
    </row>
    <row r="374" spans="1:12" ht="15.75" customHeight="1">
      <c r="A374" s="24" t="s">
        <v>4286</v>
      </c>
      <c r="B374" s="25" t="s">
        <v>3700</v>
      </c>
      <c r="C374" s="26" t="s">
        <v>4295</v>
      </c>
      <c r="D374" s="25" t="s">
        <v>4296</v>
      </c>
      <c r="E374" s="18">
        <v>44.49</v>
      </c>
      <c r="F374" s="24" t="s">
        <v>3676</v>
      </c>
      <c r="G374" s="25" t="s">
        <v>3677</v>
      </c>
      <c r="H374" s="25" t="s">
        <v>3678</v>
      </c>
      <c r="I374" s="25" t="s">
        <v>4289</v>
      </c>
      <c r="J374" s="28" t="s">
        <v>1920</v>
      </c>
      <c r="K374" s="28" t="s">
        <v>1904</v>
      </c>
      <c r="L374" s="29"/>
    </row>
    <row r="375" spans="1:12" ht="15.75" customHeight="1">
      <c r="A375" s="24" t="s">
        <v>4286</v>
      </c>
      <c r="B375" s="25" t="s">
        <v>3700</v>
      </c>
      <c r="C375" s="26" t="s">
        <v>4297</v>
      </c>
      <c r="D375" s="25" t="s">
        <v>4298</v>
      </c>
      <c r="E375" s="18">
        <v>203.87</v>
      </c>
      <c r="F375" s="24" t="s">
        <v>3676</v>
      </c>
      <c r="G375" s="25" t="s">
        <v>3677</v>
      </c>
      <c r="H375" s="25" t="s">
        <v>3678</v>
      </c>
      <c r="I375" s="25" t="s">
        <v>4289</v>
      </c>
      <c r="J375" s="28" t="s">
        <v>1910</v>
      </c>
      <c r="K375" s="28" t="s">
        <v>1904</v>
      </c>
      <c r="L375" s="29"/>
    </row>
    <row r="376" spans="1:12" ht="15.75" customHeight="1">
      <c r="A376" s="24" t="s">
        <v>4286</v>
      </c>
      <c r="B376" s="25" t="s">
        <v>3700</v>
      </c>
      <c r="C376" s="26" t="s">
        <v>4299</v>
      </c>
      <c r="D376" s="25" t="s">
        <v>1487</v>
      </c>
      <c r="E376" s="18">
        <v>5.59</v>
      </c>
      <c r="F376" s="24" t="s">
        <v>3676</v>
      </c>
      <c r="G376" s="25" t="s">
        <v>3688</v>
      </c>
      <c r="H376" s="25" t="s">
        <v>3678</v>
      </c>
      <c r="I376" s="25" t="s">
        <v>4289</v>
      </c>
      <c r="J376" s="28" t="s">
        <v>1910</v>
      </c>
      <c r="K376" s="28" t="s">
        <v>1904</v>
      </c>
      <c r="L376" s="29"/>
    </row>
    <row r="377" spans="1:12" ht="15.75" customHeight="1">
      <c r="A377" s="24" t="s">
        <v>4286</v>
      </c>
      <c r="B377" s="25" t="s">
        <v>3700</v>
      </c>
      <c r="C377" s="26" t="s">
        <v>4300</v>
      </c>
      <c r="D377" s="25" t="s">
        <v>4301</v>
      </c>
      <c r="E377" s="18">
        <v>19.809999999999999</v>
      </c>
      <c r="F377" s="24" t="s">
        <v>3676</v>
      </c>
      <c r="G377" s="25" t="s">
        <v>3677</v>
      </c>
      <c r="H377" s="25" t="s">
        <v>3678</v>
      </c>
      <c r="I377" s="25" t="s">
        <v>4289</v>
      </c>
      <c r="J377" s="28" t="s">
        <v>1913</v>
      </c>
      <c r="K377" s="28" t="s">
        <v>1904</v>
      </c>
      <c r="L377" s="29"/>
    </row>
    <row r="378" spans="1:12" ht="15.75" customHeight="1">
      <c r="A378" s="24" t="s">
        <v>4286</v>
      </c>
      <c r="B378" s="25" t="s">
        <v>3700</v>
      </c>
      <c r="C378" s="26" t="s">
        <v>4302</v>
      </c>
      <c r="D378" s="25" t="s">
        <v>4303</v>
      </c>
      <c r="E378" s="18">
        <v>4.6100000000000003</v>
      </c>
      <c r="F378" s="24" t="s">
        <v>3676</v>
      </c>
      <c r="G378" s="25" t="s">
        <v>3688</v>
      </c>
      <c r="H378" s="25" t="s">
        <v>3678</v>
      </c>
      <c r="I378" s="25" t="s">
        <v>4289</v>
      </c>
      <c r="J378" s="28" t="s">
        <v>1913</v>
      </c>
      <c r="K378" s="28" t="s">
        <v>1904</v>
      </c>
      <c r="L378" s="29"/>
    </row>
    <row r="379" spans="1:12" ht="15.75" customHeight="1">
      <c r="A379" s="24" t="s">
        <v>4286</v>
      </c>
      <c r="B379" s="25" t="s">
        <v>3700</v>
      </c>
      <c r="C379" s="26" t="s">
        <v>4304</v>
      </c>
      <c r="D379" s="25" t="s">
        <v>1034</v>
      </c>
      <c r="E379" s="18">
        <v>28.36</v>
      </c>
      <c r="F379" s="24" t="s">
        <v>3676</v>
      </c>
      <c r="G379" s="25" t="s">
        <v>3677</v>
      </c>
      <c r="H379" s="25" t="s">
        <v>3678</v>
      </c>
      <c r="I379" s="25" t="s">
        <v>4289</v>
      </c>
      <c r="J379" s="28" t="s">
        <v>1928</v>
      </c>
      <c r="K379" s="28" t="s">
        <v>1904</v>
      </c>
      <c r="L379" s="29"/>
    </row>
    <row r="380" spans="1:12" ht="15.75" customHeight="1">
      <c r="A380" s="24" t="s">
        <v>4286</v>
      </c>
      <c r="B380" s="25" t="s">
        <v>3700</v>
      </c>
      <c r="C380" s="26" t="s">
        <v>4305</v>
      </c>
      <c r="D380" s="25" t="s">
        <v>4306</v>
      </c>
      <c r="E380" s="18">
        <v>95.95</v>
      </c>
      <c r="F380" s="24" t="s">
        <v>3676</v>
      </c>
      <c r="G380" s="25" t="s">
        <v>3677</v>
      </c>
      <c r="H380" s="25" t="s">
        <v>3678</v>
      </c>
      <c r="I380" s="25" t="s">
        <v>4289</v>
      </c>
      <c r="J380" s="28" t="s">
        <v>1916</v>
      </c>
      <c r="K380" s="28" t="s">
        <v>1904</v>
      </c>
      <c r="L380" s="29"/>
    </row>
    <row r="381" spans="1:12" ht="15.75" customHeight="1">
      <c r="A381" s="24" t="s">
        <v>4286</v>
      </c>
      <c r="B381" s="25" t="s">
        <v>3700</v>
      </c>
      <c r="C381" s="26" t="s">
        <v>4307</v>
      </c>
      <c r="D381" s="25" t="s">
        <v>4308</v>
      </c>
      <c r="E381" s="18">
        <v>13.8</v>
      </c>
      <c r="F381" s="24" t="s">
        <v>3676</v>
      </c>
      <c r="G381" s="25" t="s">
        <v>3677</v>
      </c>
      <c r="H381" s="25" t="s">
        <v>3678</v>
      </c>
      <c r="I381" s="25" t="s">
        <v>4289</v>
      </c>
      <c r="J381" s="28" t="s">
        <v>1921</v>
      </c>
      <c r="K381" s="28" t="s">
        <v>1904</v>
      </c>
      <c r="L381" s="29"/>
    </row>
    <row r="382" spans="1:12" ht="15.75" customHeight="1">
      <c r="A382" s="24" t="s">
        <v>4286</v>
      </c>
      <c r="B382" s="25" t="s">
        <v>3700</v>
      </c>
      <c r="C382" s="26" t="s">
        <v>4309</v>
      </c>
      <c r="D382" s="25" t="s">
        <v>4310</v>
      </c>
      <c r="E382" s="18">
        <v>2.25</v>
      </c>
      <c r="F382" s="24" t="s">
        <v>3676</v>
      </c>
      <c r="G382" s="25" t="s">
        <v>3688</v>
      </c>
      <c r="H382" s="25" t="s">
        <v>3678</v>
      </c>
      <c r="I382" s="25" t="s">
        <v>4289</v>
      </c>
      <c r="J382" s="28" t="s">
        <v>1921</v>
      </c>
      <c r="K382" s="28" t="s">
        <v>1904</v>
      </c>
      <c r="L382" s="29"/>
    </row>
    <row r="383" spans="1:12" ht="15.75" customHeight="1">
      <c r="A383" s="24" t="s">
        <v>4286</v>
      </c>
      <c r="B383" s="25" t="s">
        <v>3700</v>
      </c>
      <c r="C383" s="26" t="s">
        <v>4311</v>
      </c>
      <c r="D383" s="25" t="s">
        <v>4312</v>
      </c>
      <c r="E383" s="18">
        <v>5.58</v>
      </c>
      <c r="F383" s="24" t="s">
        <v>3676</v>
      </c>
      <c r="G383" s="25" t="s">
        <v>3688</v>
      </c>
      <c r="H383" s="25" t="s">
        <v>3678</v>
      </c>
      <c r="I383" s="25" t="s">
        <v>4289</v>
      </c>
      <c r="J383" s="28" t="s">
        <v>1924</v>
      </c>
      <c r="K383" s="28" t="s">
        <v>1904</v>
      </c>
      <c r="L383" s="29"/>
    </row>
    <row r="384" spans="1:12" ht="15.75" customHeight="1">
      <c r="A384" s="24" t="s">
        <v>4286</v>
      </c>
      <c r="B384" s="25" t="s">
        <v>3700</v>
      </c>
      <c r="C384" s="26" t="s">
        <v>4313</v>
      </c>
      <c r="D384" s="25" t="s">
        <v>4314</v>
      </c>
      <c r="E384" s="18">
        <v>8.61</v>
      </c>
      <c r="F384" s="24" t="s">
        <v>3676</v>
      </c>
      <c r="G384" s="25" t="s">
        <v>3677</v>
      </c>
      <c r="H384" s="25" t="s">
        <v>3678</v>
      </c>
      <c r="I384" s="25" t="s">
        <v>4289</v>
      </c>
      <c r="J384" s="28" t="s">
        <v>1924</v>
      </c>
      <c r="K384" s="28" t="s">
        <v>1904</v>
      </c>
      <c r="L384" s="29"/>
    </row>
    <row r="385" spans="1:12" ht="15.75" customHeight="1">
      <c r="A385" s="24" t="s">
        <v>4286</v>
      </c>
      <c r="B385" s="25" t="s">
        <v>3700</v>
      </c>
      <c r="C385" s="26" t="s">
        <v>4315</v>
      </c>
      <c r="D385" s="25" t="s">
        <v>4316</v>
      </c>
      <c r="E385" s="18">
        <v>6.19</v>
      </c>
      <c r="F385" s="24" t="s">
        <v>3676</v>
      </c>
      <c r="G385" s="25" t="s">
        <v>3677</v>
      </c>
      <c r="H385" s="25" t="s">
        <v>3678</v>
      </c>
      <c r="I385" s="25" t="s">
        <v>4289</v>
      </c>
      <c r="J385" s="28" t="s">
        <v>1919</v>
      </c>
      <c r="K385" s="28" t="s">
        <v>1904</v>
      </c>
      <c r="L385" s="29"/>
    </row>
    <row r="386" spans="1:12" ht="15.75" customHeight="1">
      <c r="A386" s="24" t="s">
        <v>4286</v>
      </c>
      <c r="B386" s="25" t="s">
        <v>3700</v>
      </c>
      <c r="C386" s="26" t="s">
        <v>4317</v>
      </c>
      <c r="D386" s="25" t="s">
        <v>3883</v>
      </c>
      <c r="E386" s="18">
        <v>19.579999999999998</v>
      </c>
      <c r="F386" s="24" t="s">
        <v>3676</v>
      </c>
      <c r="G386" s="25" t="s">
        <v>3688</v>
      </c>
      <c r="H386" s="25" t="s">
        <v>3678</v>
      </c>
      <c r="I386" s="25" t="s">
        <v>4289</v>
      </c>
      <c r="J386" s="28" t="s">
        <v>1919</v>
      </c>
      <c r="K386" s="28" t="s">
        <v>1904</v>
      </c>
      <c r="L386" s="29"/>
    </row>
    <row r="387" spans="1:12" ht="15.75" customHeight="1">
      <c r="A387" s="24" t="s">
        <v>4286</v>
      </c>
      <c r="B387" s="25" t="s">
        <v>3700</v>
      </c>
      <c r="C387" s="26" t="s">
        <v>4318</v>
      </c>
      <c r="D387" s="25" t="s">
        <v>4319</v>
      </c>
      <c r="E387" s="18">
        <v>15.93</v>
      </c>
      <c r="F387" s="24" t="s">
        <v>3676</v>
      </c>
      <c r="G387" s="25" t="s">
        <v>3677</v>
      </c>
      <c r="H387" s="25" t="s">
        <v>3678</v>
      </c>
      <c r="I387" s="25" t="s">
        <v>4289</v>
      </c>
      <c r="J387" s="28" t="s">
        <v>1931</v>
      </c>
      <c r="K387" s="28" t="s">
        <v>1904</v>
      </c>
      <c r="L387" s="29"/>
    </row>
    <row r="388" spans="1:12" ht="15.75" customHeight="1">
      <c r="A388" s="24" t="s">
        <v>4286</v>
      </c>
      <c r="B388" s="25" t="s">
        <v>3700</v>
      </c>
      <c r="C388" s="26" t="s">
        <v>4320</v>
      </c>
      <c r="D388" s="25" t="s">
        <v>3825</v>
      </c>
      <c r="E388" s="18">
        <v>5.8</v>
      </c>
      <c r="F388" s="24" t="s">
        <v>3676</v>
      </c>
      <c r="G388" s="25" t="s">
        <v>3688</v>
      </c>
      <c r="H388" s="25" t="s">
        <v>3678</v>
      </c>
      <c r="I388" s="25" t="s">
        <v>4289</v>
      </c>
      <c r="J388" s="28" t="s">
        <v>1931</v>
      </c>
      <c r="K388" s="28" t="s">
        <v>1904</v>
      </c>
      <c r="L388" s="29"/>
    </row>
    <row r="389" spans="1:12" ht="15.75" customHeight="1">
      <c r="A389" s="24" t="s">
        <v>4321</v>
      </c>
      <c r="B389" s="25" t="s">
        <v>3700</v>
      </c>
      <c r="C389" s="26" t="s">
        <v>4322</v>
      </c>
      <c r="D389" s="25" t="s">
        <v>4323</v>
      </c>
      <c r="E389" s="18">
        <v>329.63</v>
      </c>
      <c r="F389" s="24" t="s">
        <v>3676</v>
      </c>
      <c r="G389" s="25" t="s">
        <v>3677</v>
      </c>
      <c r="H389" s="25" t="s">
        <v>3678</v>
      </c>
      <c r="I389" s="25" t="s">
        <v>4324</v>
      </c>
      <c r="J389" s="28" t="s">
        <v>1910</v>
      </c>
      <c r="K389" s="28" t="s">
        <v>1904</v>
      </c>
      <c r="L389" s="29"/>
    </row>
    <row r="390" spans="1:12" ht="15.75" customHeight="1">
      <c r="A390" s="24" t="s">
        <v>4321</v>
      </c>
      <c r="B390" s="25" t="s">
        <v>3700</v>
      </c>
      <c r="C390" s="26" t="s">
        <v>4325</v>
      </c>
      <c r="D390" s="25" t="s">
        <v>4326</v>
      </c>
      <c r="E390" s="18">
        <v>230.01</v>
      </c>
      <c r="F390" s="24" t="s">
        <v>3676</v>
      </c>
      <c r="G390" s="25" t="s">
        <v>3677</v>
      </c>
      <c r="H390" s="25" t="s">
        <v>3678</v>
      </c>
      <c r="I390" s="25" t="s">
        <v>4324</v>
      </c>
      <c r="J390" s="28" t="s">
        <v>1913</v>
      </c>
      <c r="K390" s="28" t="s">
        <v>1904</v>
      </c>
      <c r="L390" s="29"/>
    </row>
    <row r="391" spans="1:12" ht="15.75" customHeight="1">
      <c r="A391" s="24" t="s">
        <v>4321</v>
      </c>
      <c r="B391" s="25" t="s">
        <v>3700</v>
      </c>
      <c r="C391" s="26" t="s">
        <v>4327</v>
      </c>
      <c r="D391" s="25" t="s">
        <v>4328</v>
      </c>
      <c r="E391" s="18">
        <v>1160.76</v>
      </c>
      <c r="F391" s="24" t="s">
        <v>3676</v>
      </c>
      <c r="G391" s="25" t="s">
        <v>3677</v>
      </c>
      <c r="H391" s="25" t="s">
        <v>3678</v>
      </c>
      <c r="I391" s="25" t="s">
        <v>4324</v>
      </c>
      <c r="J391" s="28" t="s">
        <v>1907</v>
      </c>
      <c r="K391" s="28" t="s">
        <v>1904</v>
      </c>
      <c r="L391" s="29"/>
    </row>
    <row r="392" spans="1:12" ht="15.75" customHeight="1">
      <c r="A392" s="24" t="s">
        <v>4321</v>
      </c>
      <c r="B392" s="25" t="s">
        <v>3700</v>
      </c>
      <c r="C392" s="26" t="s">
        <v>4329</v>
      </c>
      <c r="D392" s="25" t="s">
        <v>1125</v>
      </c>
      <c r="E392" s="18">
        <v>4.53</v>
      </c>
      <c r="F392" s="24" t="s">
        <v>3676</v>
      </c>
      <c r="G392" s="25" t="s">
        <v>3677</v>
      </c>
      <c r="H392" s="25" t="s">
        <v>3678</v>
      </c>
      <c r="I392" s="25" t="s">
        <v>4324</v>
      </c>
      <c r="J392" s="28" t="s">
        <v>1928</v>
      </c>
      <c r="K392" s="28" t="s">
        <v>1904</v>
      </c>
      <c r="L392" s="29"/>
    </row>
    <row r="393" spans="1:12" ht="15.75" customHeight="1">
      <c r="A393" s="24" t="s">
        <v>4321</v>
      </c>
      <c r="B393" s="25" t="s">
        <v>3700</v>
      </c>
      <c r="C393" s="26" t="s">
        <v>4330</v>
      </c>
      <c r="D393" s="25" t="s">
        <v>4331</v>
      </c>
      <c r="E393" s="18">
        <v>58.46</v>
      </c>
      <c r="F393" s="24" t="s">
        <v>3676</v>
      </c>
      <c r="G393" s="25" t="s">
        <v>3688</v>
      </c>
      <c r="H393" s="25" t="s">
        <v>3678</v>
      </c>
      <c r="I393" s="25" t="s">
        <v>4324</v>
      </c>
      <c r="J393" s="28" t="s">
        <v>1907</v>
      </c>
      <c r="K393" s="28" t="s">
        <v>1904</v>
      </c>
      <c r="L393" s="29"/>
    </row>
    <row r="394" spans="1:12" ht="15.75" customHeight="1">
      <c r="A394" s="24" t="s">
        <v>4321</v>
      </c>
      <c r="B394" s="25" t="s">
        <v>3700</v>
      </c>
      <c r="C394" s="26" t="s">
        <v>4332</v>
      </c>
      <c r="D394" s="25" t="s">
        <v>4333</v>
      </c>
      <c r="E394" s="18">
        <v>102.27</v>
      </c>
      <c r="F394" s="24" t="s">
        <v>3676</v>
      </c>
      <c r="G394" s="25" t="s">
        <v>3677</v>
      </c>
      <c r="H394" s="25" t="s">
        <v>3678</v>
      </c>
      <c r="I394" s="25" t="s">
        <v>4324</v>
      </c>
      <c r="J394" s="28" t="s">
        <v>1916</v>
      </c>
      <c r="K394" s="28" t="s">
        <v>1904</v>
      </c>
      <c r="L394" s="29"/>
    </row>
    <row r="395" spans="1:12" ht="15.75" customHeight="1">
      <c r="A395" s="24" t="s">
        <v>4321</v>
      </c>
      <c r="B395" s="25" t="s">
        <v>3700</v>
      </c>
      <c r="C395" s="26" t="s">
        <v>4334</v>
      </c>
      <c r="D395" s="25" t="s">
        <v>4335</v>
      </c>
      <c r="E395" s="18">
        <v>12.84</v>
      </c>
      <c r="F395" s="24" t="s">
        <v>3676</v>
      </c>
      <c r="G395" s="25" t="s">
        <v>3677</v>
      </c>
      <c r="H395" s="25" t="s">
        <v>3678</v>
      </c>
      <c r="I395" s="25" t="s">
        <v>4324</v>
      </c>
      <c r="J395" s="28" t="s">
        <v>1933</v>
      </c>
      <c r="K395" s="28" t="s">
        <v>1904</v>
      </c>
      <c r="L395" s="29"/>
    </row>
    <row r="396" spans="1:12" ht="15.75" customHeight="1">
      <c r="A396" s="24" t="s">
        <v>4321</v>
      </c>
      <c r="B396" s="25" t="s">
        <v>3700</v>
      </c>
      <c r="C396" s="26" t="s">
        <v>4336</v>
      </c>
      <c r="D396" s="25" t="s">
        <v>4337</v>
      </c>
      <c r="E396" s="18">
        <v>2.52</v>
      </c>
      <c r="F396" s="24" t="s">
        <v>3676</v>
      </c>
      <c r="G396" s="25" t="s">
        <v>3688</v>
      </c>
      <c r="H396" s="25" t="s">
        <v>3678</v>
      </c>
      <c r="I396" s="25" t="s">
        <v>4324</v>
      </c>
      <c r="J396" s="28" t="s">
        <v>1933</v>
      </c>
      <c r="K396" s="28" t="s">
        <v>1904</v>
      </c>
      <c r="L396" s="29"/>
    </row>
    <row r="397" spans="1:12" ht="15.75" customHeight="1">
      <c r="A397" s="24" t="s">
        <v>4321</v>
      </c>
      <c r="B397" s="25" t="s">
        <v>3700</v>
      </c>
      <c r="C397" s="26" t="s">
        <v>4338</v>
      </c>
      <c r="D397" s="25" t="s">
        <v>3825</v>
      </c>
      <c r="E397" s="18">
        <v>2.91</v>
      </c>
      <c r="F397" s="24" t="s">
        <v>3676</v>
      </c>
      <c r="G397" s="25" t="s">
        <v>3688</v>
      </c>
      <c r="H397" s="25" t="s">
        <v>3678</v>
      </c>
      <c r="I397" s="25" t="s">
        <v>4324</v>
      </c>
      <c r="J397" s="28" t="s">
        <v>1939</v>
      </c>
      <c r="K397" s="28" t="s">
        <v>1904</v>
      </c>
      <c r="L397" s="29"/>
    </row>
    <row r="398" spans="1:12" ht="15.75" customHeight="1">
      <c r="A398" s="24" t="s">
        <v>4321</v>
      </c>
      <c r="B398" s="25" t="s">
        <v>3700</v>
      </c>
      <c r="C398" s="26" t="s">
        <v>4339</v>
      </c>
      <c r="D398" s="25" t="s">
        <v>1003</v>
      </c>
      <c r="E398" s="18">
        <v>9.49</v>
      </c>
      <c r="F398" s="24" t="s">
        <v>3676</v>
      </c>
      <c r="G398" s="25" t="s">
        <v>3677</v>
      </c>
      <c r="H398" s="25" t="s">
        <v>3678</v>
      </c>
      <c r="I398" s="25" t="s">
        <v>4324</v>
      </c>
      <c r="J398" s="28" t="s">
        <v>1939</v>
      </c>
      <c r="K398" s="28" t="s">
        <v>1904</v>
      </c>
      <c r="L398" s="29"/>
    </row>
    <row r="399" spans="1:12" ht="15.75" customHeight="1">
      <c r="A399" s="24" t="s">
        <v>4321</v>
      </c>
      <c r="B399" s="25" t="s">
        <v>3700</v>
      </c>
      <c r="C399" s="26" t="s">
        <v>4340</v>
      </c>
      <c r="D399" s="25" t="s">
        <v>4341</v>
      </c>
      <c r="E399" s="18">
        <v>15.03</v>
      </c>
      <c r="F399" s="24" t="s">
        <v>3676</v>
      </c>
      <c r="G399" s="25" t="s">
        <v>3677</v>
      </c>
      <c r="H399" s="25" t="s">
        <v>3678</v>
      </c>
      <c r="I399" s="25" t="s">
        <v>4324</v>
      </c>
      <c r="J399" s="28" t="s">
        <v>1918</v>
      </c>
      <c r="K399" s="28" t="s">
        <v>1904</v>
      </c>
      <c r="L399" s="29"/>
    </row>
    <row r="400" spans="1:12" ht="15.75" customHeight="1">
      <c r="A400" s="24" t="s">
        <v>4321</v>
      </c>
      <c r="B400" s="25" t="s">
        <v>3700</v>
      </c>
      <c r="C400" s="26" t="s">
        <v>4342</v>
      </c>
      <c r="D400" s="25" t="s">
        <v>3825</v>
      </c>
      <c r="E400" s="18">
        <v>5.79</v>
      </c>
      <c r="F400" s="24" t="s">
        <v>3676</v>
      </c>
      <c r="G400" s="25" t="s">
        <v>3688</v>
      </c>
      <c r="H400" s="25" t="s">
        <v>3678</v>
      </c>
      <c r="I400" s="25" t="s">
        <v>4324</v>
      </c>
      <c r="J400" s="28" t="s">
        <v>1918</v>
      </c>
      <c r="K400" s="28" t="s">
        <v>1904</v>
      </c>
      <c r="L400" s="29"/>
    </row>
    <row r="401" spans="1:12" ht="15.75" customHeight="1">
      <c r="A401" s="24" t="s">
        <v>4321</v>
      </c>
      <c r="B401" s="25" t="s">
        <v>3700</v>
      </c>
      <c r="C401" s="26" t="s">
        <v>4343</v>
      </c>
      <c r="D401" s="25" t="s">
        <v>3825</v>
      </c>
      <c r="E401" s="18">
        <v>2.91</v>
      </c>
      <c r="F401" s="24" t="s">
        <v>3676</v>
      </c>
      <c r="G401" s="25" t="s">
        <v>3688</v>
      </c>
      <c r="H401" s="25" t="s">
        <v>3678</v>
      </c>
      <c r="I401" s="25" t="s">
        <v>4324</v>
      </c>
      <c r="J401" s="28" t="s">
        <v>1920</v>
      </c>
      <c r="K401" s="28" t="s">
        <v>1904</v>
      </c>
      <c r="L401" s="29"/>
    </row>
    <row r="402" spans="1:12" ht="15.75" customHeight="1">
      <c r="A402" s="24" t="s">
        <v>4321</v>
      </c>
      <c r="B402" s="25" t="s">
        <v>3700</v>
      </c>
      <c r="C402" s="26" t="s">
        <v>4344</v>
      </c>
      <c r="D402" s="25" t="s">
        <v>4345</v>
      </c>
      <c r="E402" s="18">
        <v>0.23</v>
      </c>
      <c r="F402" s="24" t="s">
        <v>3676</v>
      </c>
      <c r="G402" s="25" t="s">
        <v>3688</v>
      </c>
      <c r="H402" s="25" t="s">
        <v>3678</v>
      </c>
      <c r="I402" s="25" t="s">
        <v>4324</v>
      </c>
      <c r="J402" s="28" t="s">
        <v>1921</v>
      </c>
      <c r="K402" s="28" t="s">
        <v>1904</v>
      </c>
      <c r="L402" s="29"/>
    </row>
    <row r="403" spans="1:12" ht="15.75" customHeight="1">
      <c r="A403" s="24" t="s">
        <v>4321</v>
      </c>
      <c r="B403" s="25" t="s">
        <v>3700</v>
      </c>
      <c r="C403" s="26" t="s">
        <v>4346</v>
      </c>
      <c r="D403" s="25" t="s">
        <v>4347</v>
      </c>
      <c r="E403" s="18">
        <v>26.89</v>
      </c>
      <c r="F403" s="24" t="s">
        <v>3676</v>
      </c>
      <c r="G403" s="25" t="s">
        <v>3677</v>
      </c>
      <c r="H403" s="25" t="s">
        <v>3678</v>
      </c>
      <c r="I403" s="25" t="s">
        <v>4324</v>
      </c>
      <c r="J403" s="28" t="s">
        <v>1921</v>
      </c>
      <c r="K403" s="28" t="s">
        <v>1904</v>
      </c>
      <c r="L403" s="29"/>
    </row>
    <row r="404" spans="1:12" ht="15.75" customHeight="1">
      <c r="A404" s="24" t="s">
        <v>4321</v>
      </c>
      <c r="B404" s="25" t="s">
        <v>3700</v>
      </c>
      <c r="C404" s="26" t="s">
        <v>4348</v>
      </c>
      <c r="D404" s="25" t="s">
        <v>4349</v>
      </c>
      <c r="E404" s="18">
        <v>18.64</v>
      </c>
      <c r="F404" s="24" t="s">
        <v>3676</v>
      </c>
      <c r="G404" s="25" t="s">
        <v>3677</v>
      </c>
      <c r="H404" s="25" t="s">
        <v>3678</v>
      </c>
      <c r="I404" s="25" t="s">
        <v>4324</v>
      </c>
      <c r="J404" s="28" t="s">
        <v>1926</v>
      </c>
      <c r="K404" s="28" t="s">
        <v>1904</v>
      </c>
      <c r="L404" s="29"/>
    </row>
    <row r="405" spans="1:12" ht="15.75" customHeight="1">
      <c r="A405" s="24" t="s">
        <v>4321</v>
      </c>
      <c r="B405" s="25" t="s">
        <v>3700</v>
      </c>
      <c r="C405" s="26" t="s">
        <v>4350</v>
      </c>
      <c r="D405" s="25" t="s">
        <v>3825</v>
      </c>
      <c r="E405" s="18">
        <v>2.89</v>
      </c>
      <c r="F405" s="24" t="s">
        <v>3676</v>
      </c>
      <c r="G405" s="25" t="s">
        <v>3688</v>
      </c>
      <c r="H405" s="25" t="s">
        <v>3678</v>
      </c>
      <c r="I405" s="25" t="s">
        <v>4324</v>
      </c>
      <c r="J405" s="28" t="s">
        <v>1926</v>
      </c>
      <c r="K405" s="28" t="s">
        <v>1904</v>
      </c>
      <c r="L405" s="29"/>
    </row>
    <row r="406" spans="1:12" ht="15.75" customHeight="1">
      <c r="A406" s="24" t="s">
        <v>4321</v>
      </c>
      <c r="B406" s="25" t="s">
        <v>3700</v>
      </c>
      <c r="C406" s="26" t="s">
        <v>4351</v>
      </c>
      <c r="D406" s="25" t="s">
        <v>4352</v>
      </c>
      <c r="E406" s="18">
        <v>9.34</v>
      </c>
      <c r="F406" s="24" t="s">
        <v>3676</v>
      </c>
      <c r="G406" s="25" t="s">
        <v>3677</v>
      </c>
      <c r="H406" s="25" t="s">
        <v>3678</v>
      </c>
      <c r="I406" s="25" t="s">
        <v>4324</v>
      </c>
      <c r="J406" s="28" t="s">
        <v>1919</v>
      </c>
      <c r="K406" s="28" t="s">
        <v>1904</v>
      </c>
      <c r="L406" s="29"/>
    </row>
    <row r="407" spans="1:12" ht="15.75" customHeight="1">
      <c r="A407" s="24" t="s">
        <v>4321</v>
      </c>
      <c r="B407" s="25" t="s">
        <v>3700</v>
      </c>
      <c r="C407" s="26" t="s">
        <v>4353</v>
      </c>
      <c r="D407" s="25" t="s">
        <v>3883</v>
      </c>
      <c r="E407" s="18">
        <v>14.69</v>
      </c>
      <c r="F407" s="24" t="s">
        <v>3676</v>
      </c>
      <c r="G407" s="25" t="s">
        <v>3688</v>
      </c>
      <c r="H407" s="25" t="s">
        <v>3678</v>
      </c>
      <c r="I407" s="25" t="s">
        <v>4324</v>
      </c>
      <c r="J407" s="28" t="s">
        <v>1919</v>
      </c>
      <c r="K407" s="28" t="s">
        <v>1904</v>
      </c>
      <c r="L407" s="29"/>
    </row>
    <row r="408" spans="1:12" ht="15.75" customHeight="1">
      <c r="A408" s="24" t="s">
        <v>4321</v>
      </c>
      <c r="B408" s="25" t="s">
        <v>3700</v>
      </c>
      <c r="C408" s="26" t="s">
        <v>4354</v>
      </c>
      <c r="D408" s="25" t="s">
        <v>4355</v>
      </c>
      <c r="E408" s="18">
        <v>18.82</v>
      </c>
      <c r="F408" s="24" t="s">
        <v>3676</v>
      </c>
      <c r="G408" s="25" t="s">
        <v>3677</v>
      </c>
      <c r="H408" s="25" t="s">
        <v>3678</v>
      </c>
      <c r="I408" s="25" t="s">
        <v>4324</v>
      </c>
      <c r="J408" s="28" t="s">
        <v>1912</v>
      </c>
      <c r="K408" s="28" t="s">
        <v>1904</v>
      </c>
      <c r="L408" s="29"/>
    </row>
    <row r="409" spans="1:12" ht="15.75" customHeight="1">
      <c r="A409" s="24" t="s">
        <v>4321</v>
      </c>
      <c r="B409" s="25" t="s">
        <v>3700</v>
      </c>
      <c r="C409" s="26" t="s">
        <v>4356</v>
      </c>
      <c r="D409" s="25" t="s">
        <v>1072</v>
      </c>
      <c r="E409" s="18">
        <v>22.62</v>
      </c>
      <c r="F409" s="24" t="s">
        <v>3676</v>
      </c>
      <c r="G409" s="25" t="s">
        <v>3677</v>
      </c>
      <c r="H409" s="25" t="s">
        <v>3678</v>
      </c>
      <c r="I409" s="25" t="s">
        <v>4324</v>
      </c>
      <c r="J409" s="28" t="s">
        <v>1924</v>
      </c>
      <c r="K409" s="28" t="s">
        <v>1904</v>
      </c>
      <c r="L409" s="29"/>
    </row>
    <row r="410" spans="1:12" ht="15.75" customHeight="1">
      <c r="A410" s="24" t="s">
        <v>4321</v>
      </c>
      <c r="B410" s="25" t="s">
        <v>3700</v>
      </c>
      <c r="C410" s="26" t="s">
        <v>4357</v>
      </c>
      <c r="D410" s="25" t="s">
        <v>3825</v>
      </c>
      <c r="E410" s="18">
        <v>2.91</v>
      </c>
      <c r="F410" s="24" t="s">
        <v>3676</v>
      </c>
      <c r="G410" s="25" t="s">
        <v>3688</v>
      </c>
      <c r="H410" s="25" t="s">
        <v>3678</v>
      </c>
      <c r="I410" s="25" t="s">
        <v>4324</v>
      </c>
      <c r="J410" s="28" t="s">
        <v>1924</v>
      </c>
      <c r="K410" s="28" t="s">
        <v>1904</v>
      </c>
      <c r="L410" s="29"/>
    </row>
    <row r="411" spans="1:12" ht="15.75" customHeight="1">
      <c r="A411" s="24" t="s">
        <v>4321</v>
      </c>
      <c r="B411" s="25" t="s">
        <v>3700</v>
      </c>
      <c r="C411" s="26" t="s">
        <v>4358</v>
      </c>
      <c r="D411" s="25" t="s">
        <v>4359</v>
      </c>
      <c r="E411" s="18">
        <v>7.87</v>
      </c>
      <c r="F411" s="24" t="s">
        <v>3676</v>
      </c>
      <c r="G411" s="25" t="s">
        <v>3688</v>
      </c>
      <c r="H411" s="25" t="s">
        <v>3678</v>
      </c>
      <c r="I411" s="25" t="s">
        <v>4324</v>
      </c>
      <c r="J411" s="28" t="s">
        <v>1932</v>
      </c>
      <c r="K411" s="28" t="s">
        <v>1904</v>
      </c>
      <c r="L411" s="29"/>
    </row>
    <row r="412" spans="1:12" ht="15.75" customHeight="1">
      <c r="A412" s="24" t="s">
        <v>4360</v>
      </c>
      <c r="B412" s="25" t="s">
        <v>3700</v>
      </c>
      <c r="C412" s="26" t="s">
        <v>4361</v>
      </c>
      <c r="D412" s="25" t="s">
        <v>4362</v>
      </c>
      <c r="E412" s="18">
        <v>90.34</v>
      </c>
      <c r="F412" s="24" t="s">
        <v>3676</v>
      </c>
      <c r="G412" s="25" t="s">
        <v>3677</v>
      </c>
      <c r="H412" s="25" t="s">
        <v>3678</v>
      </c>
      <c r="I412" s="25" t="s">
        <v>4363</v>
      </c>
      <c r="J412" s="28" t="s">
        <v>1912</v>
      </c>
      <c r="K412" s="28" t="s">
        <v>1904</v>
      </c>
      <c r="L412" s="29"/>
    </row>
    <row r="413" spans="1:12" ht="15.75" customHeight="1">
      <c r="A413" s="24" t="s">
        <v>4360</v>
      </c>
      <c r="B413" s="25" t="s">
        <v>3700</v>
      </c>
      <c r="C413" s="26" t="s">
        <v>4364</v>
      </c>
      <c r="D413" s="25" t="s">
        <v>4365</v>
      </c>
      <c r="E413" s="18">
        <v>531.04</v>
      </c>
      <c r="F413" s="24" t="s">
        <v>3676</v>
      </c>
      <c r="G413" s="25" t="s">
        <v>3677</v>
      </c>
      <c r="H413" s="25" t="s">
        <v>3678</v>
      </c>
      <c r="I413" s="25" t="s">
        <v>4363</v>
      </c>
      <c r="J413" s="28" t="s">
        <v>1910</v>
      </c>
      <c r="K413" s="28" t="s">
        <v>1904</v>
      </c>
      <c r="L413" s="29"/>
    </row>
    <row r="414" spans="1:12" ht="15.75" customHeight="1">
      <c r="A414" s="24" t="s">
        <v>4360</v>
      </c>
      <c r="B414" s="25" t="s">
        <v>3700</v>
      </c>
      <c r="C414" s="26" t="s">
        <v>4366</v>
      </c>
      <c r="D414" s="25" t="s">
        <v>4367</v>
      </c>
      <c r="E414" s="18">
        <v>11.21</v>
      </c>
      <c r="F414" s="24" t="s">
        <v>3676</v>
      </c>
      <c r="G414" s="25" t="s">
        <v>3688</v>
      </c>
      <c r="H414" s="25" t="s">
        <v>3678</v>
      </c>
      <c r="I414" s="25" t="s">
        <v>4363</v>
      </c>
      <c r="J414" s="28" t="s">
        <v>1920</v>
      </c>
      <c r="K414" s="28" t="s">
        <v>1904</v>
      </c>
      <c r="L414" s="29"/>
    </row>
    <row r="415" spans="1:12" ht="15.75" customHeight="1">
      <c r="A415" s="24" t="s">
        <v>4360</v>
      </c>
      <c r="B415" s="25" t="s">
        <v>3700</v>
      </c>
      <c r="C415" s="26" t="s">
        <v>4368</v>
      </c>
      <c r="D415" s="25" t="s">
        <v>4369</v>
      </c>
      <c r="E415" s="18">
        <v>50.22</v>
      </c>
      <c r="F415" s="24" t="s">
        <v>3676</v>
      </c>
      <c r="G415" s="25" t="s">
        <v>3677</v>
      </c>
      <c r="H415" s="25" t="s">
        <v>3678</v>
      </c>
      <c r="I415" s="25" t="s">
        <v>4363</v>
      </c>
      <c r="J415" s="28" t="s">
        <v>1928</v>
      </c>
      <c r="K415" s="28" t="s">
        <v>1904</v>
      </c>
      <c r="L415" s="29"/>
    </row>
    <row r="416" spans="1:12" ht="15.75" customHeight="1">
      <c r="A416" s="24" t="s">
        <v>4360</v>
      </c>
      <c r="B416" s="25" t="s">
        <v>3700</v>
      </c>
      <c r="C416" s="26" t="s">
        <v>4370</v>
      </c>
      <c r="D416" s="25" t="s">
        <v>1380</v>
      </c>
      <c r="E416" s="18">
        <v>6.55</v>
      </c>
      <c r="F416" s="24" t="s">
        <v>3676</v>
      </c>
      <c r="G416" s="25" t="s">
        <v>3688</v>
      </c>
      <c r="H416" s="25" t="s">
        <v>3678</v>
      </c>
      <c r="I416" s="25" t="s">
        <v>4363</v>
      </c>
      <c r="J416" s="28" t="s">
        <v>1928</v>
      </c>
      <c r="K416" s="28" t="s">
        <v>1904</v>
      </c>
      <c r="L416" s="29"/>
    </row>
    <row r="417" spans="1:12" ht="15.75" customHeight="1">
      <c r="A417" s="24" t="s">
        <v>4360</v>
      </c>
      <c r="B417" s="25" t="s">
        <v>3700</v>
      </c>
      <c r="C417" s="26" t="s">
        <v>4371</v>
      </c>
      <c r="D417" s="25" t="s">
        <v>1328</v>
      </c>
      <c r="E417" s="18">
        <v>3.73</v>
      </c>
      <c r="F417" s="24" t="s">
        <v>3676</v>
      </c>
      <c r="G417" s="25" t="s">
        <v>3688</v>
      </c>
      <c r="H417" s="25" t="s">
        <v>3678</v>
      </c>
      <c r="I417" s="25" t="s">
        <v>4363</v>
      </c>
      <c r="J417" s="28" t="s">
        <v>1907</v>
      </c>
      <c r="K417" s="28" t="s">
        <v>1904</v>
      </c>
      <c r="L417" s="29"/>
    </row>
    <row r="418" spans="1:12" ht="15.75" customHeight="1">
      <c r="A418" s="24" t="s">
        <v>4360</v>
      </c>
      <c r="B418" s="25" t="s">
        <v>3700</v>
      </c>
      <c r="C418" s="26" t="s">
        <v>4372</v>
      </c>
      <c r="D418" s="25" t="s">
        <v>4373</v>
      </c>
      <c r="E418" s="18">
        <v>3.39</v>
      </c>
      <c r="F418" s="24" t="s">
        <v>3676</v>
      </c>
      <c r="G418" s="25" t="s">
        <v>3677</v>
      </c>
      <c r="H418" s="25" t="s">
        <v>3678</v>
      </c>
      <c r="I418" s="25" t="s">
        <v>4363</v>
      </c>
      <c r="J418" s="28" t="s">
        <v>1921</v>
      </c>
      <c r="K418" s="28" t="s">
        <v>1904</v>
      </c>
      <c r="L418" s="29"/>
    </row>
    <row r="419" spans="1:12" ht="15.75" customHeight="1">
      <c r="A419" s="24" t="s">
        <v>4360</v>
      </c>
      <c r="B419" s="25" t="s">
        <v>3700</v>
      </c>
      <c r="C419" s="26" t="s">
        <v>4374</v>
      </c>
      <c r="D419" s="25" t="s">
        <v>4375</v>
      </c>
      <c r="E419" s="18">
        <v>16.16</v>
      </c>
      <c r="F419" s="24" t="s">
        <v>3676</v>
      </c>
      <c r="G419" s="25" t="s">
        <v>3688</v>
      </c>
      <c r="H419" s="25" t="s">
        <v>3678</v>
      </c>
      <c r="I419" s="25" t="s">
        <v>4363</v>
      </c>
      <c r="J419" s="28" t="s">
        <v>1921</v>
      </c>
      <c r="K419" s="28" t="s">
        <v>1904</v>
      </c>
      <c r="L419" s="29"/>
    </row>
    <row r="420" spans="1:12" ht="15.75" customHeight="1">
      <c r="A420" s="24" t="s">
        <v>4360</v>
      </c>
      <c r="B420" s="25" t="s">
        <v>3700</v>
      </c>
      <c r="C420" s="26" t="s">
        <v>4376</v>
      </c>
      <c r="D420" s="25" t="s">
        <v>4377</v>
      </c>
      <c r="E420" s="18">
        <v>46.88</v>
      </c>
      <c r="F420" s="24" t="s">
        <v>3676</v>
      </c>
      <c r="G420" s="25" t="s">
        <v>3677</v>
      </c>
      <c r="H420" s="25" t="s">
        <v>3678</v>
      </c>
      <c r="I420" s="25" t="s">
        <v>4363</v>
      </c>
      <c r="J420" s="28" t="s">
        <v>1915</v>
      </c>
      <c r="K420" s="28" t="s">
        <v>1904</v>
      </c>
      <c r="L420" s="29"/>
    </row>
    <row r="421" spans="1:12" ht="15.75" customHeight="1">
      <c r="A421" s="24" t="s">
        <v>4360</v>
      </c>
      <c r="B421" s="25" t="s">
        <v>3700</v>
      </c>
      <c r="C421" s="26" t="s">
        <v>4378</v>
      </c>
      <c r="D421" s="25" t="s">
        <v>4379</v>
      </c>
      <c r="E421" s="18">
        <v>3.1</v>
      </c>
      <c r="F421" s="24" t="s">
        <v>3676</v>
      </c>
      <c r="G421" s="25" t="s">
        <v>3688</v>
      </c>
      <c r="H421" s="25" t="s">
        <v>3678</v>
      </c>
      <c r="I421" s="25" t="s">
        <v>4363</v>
      </c>
      <c r="J421" s="28" t="s">
        <v>1913</v>
      </c>
      <c r="K421" s="28" t="s">
        <v>1904</v>
      </c>
      <c r="L421" s="29"/>
    </row>
    <row r="422" spans="1:12" ht="15.75" customHeight="1">
      <c r="A422" s="24" t="s">
        <v>4360</v>
      </c>
      <c r="B422" s="25" t="s">
        <v>3700</v>
      </c>
      <c r="C422" s="26" t="s">
        <v>4380</v>
      </c>
      <c r="D422" s="25" t="s">
        <v>4381</v>
      </c>
      <c r="E422" s="18">
        <v>53.26</v>
      </c>
      <c r="F422" s="24" t="s">
        <v>3676</v>
      </c>
      <c r="G422" s="25" t="s">
        <v>3677</v>
      </c>
      <c r="H422" s="25" t="s">
        <v>3678</v>
      </c>
      <c r="I422" s="25" t="s">
        <v>4363</v>
      </c>
      <c r="J422" s="28" t="s">
        <v>1913</v>
      </c>
      <c r="K422" s="28" t="s">
        <v>1904</v>
      </c>
      <c r="L422" s="29"/>
    </row>
    <row r="423" spans="1:12" ht="15.75" customHeight="1">
      <c r="A423" s="24" t="s">
        <v>4360</v>
      </c>
      <c r="B423" s="25" t="s">
        <v>3700</v>
      </c>
      <c r="C423" s="26" t="s">
        <v>4382</v>
      </c>
      <c r="D423" s="25" t="s">
        <v>4293</v>
      </c>
      <c r="E423" s="18">
        <v>1.9</v>
      </c>
      <c r="F423" s="24" t="s">
        <v>3676</v>
      </c>
      <c r="G423" s="25" t="s">
        <v>3688</v>
      </c>
      <c r="H423" s="25" t="s">
        <v>3678</v>
      </c>
      <c r="I423" s="25" t="s">
        <v>4363</v>
      </c>
      <c r="J423" s="28" t="s">
        <v>1939</v>
      </c>
      <c r="K423" s="28" t="s">
        <v>1904</v>
      </c>
      <c r="L423" s="29"/>
    </row>
    <row r="424" spans="1:12" ht="15.75" customHeight="1">
      <c r="A424" s="24" t="s">
        <v>4360</v>
      </c>
      <c r="B424" s="25" t="s">
        <v>3700</v>
      </c>
      <c r="C424" s="26" t="s">
        <v>4383</v>
      </c>
      <c r="D424" s="25" t="s">
        <v>4384</v>
      </c>
      <c r="E424" s="18">
        <v>8.39</v>
      </c>
      <c r="F424" s="24" t="s">
        <v>3676</v>
      </c>
      <c r="G424" s="25" t="s">
        <v>3688</v>
      </c>
      <c r="H424" s="25" t="s">
        <v>3678</v>
      </c>
      <c r="I424" s="25" t="s">
        <v>4363</v>
      </c>
      <c r="J424" s="28" t="s">
        <v>1932</v>
      </c>
      <c r="K424" s="28" t="s">
        <v>1904</v>
      </c>
      <c r="L424" s="29"/>
    </row>
    <row r="425" spans="1:12" ht="15.75" customHeight="1">
      <c r="A425" s="24" t="s">
        <v>4360</v>
      </c>
      <c r="B425" s="25" t="s">
        <v>3700</v>
      </c>
      <c r="C425" s="26" t="s">
        <v>4385</v>
      </c>
      <c r="D425" s="25" t="s">
        <v>4386</v>
      </c>
      <c r="E425" s="18">
        <v>11.66</v>
      </c>
      <c r="F425" s="24" t="s">
        <v>3676</v>
      </c>
      <c r="G425" s="25" t="s">
        <v>3677</v>
      </c>
      <c r="H425" s="25" t="s">
        <v>3678</v>
      </c>
      <c r="I425" s="25" t="s">
        <v>4363</v>
      </c>
      <c r="J425" s="28" t="s">
        <v>1933</v>
      </c>
      <c r="K425" s="28" t="s">
        <v>1904</v>
      </c>
      <c r="L425" s="29"/>
    </row>
    <row r="426" spans="1:12" ht="15.75" customHeight="1">
      <c r="A426" s="24" t="s">
        <v>4360</v>
      </c>
      <c r="B426" s="25" t="s">
        <v>3700</v>
      </c>
      <c r="C426" s="26" t="s">
        <v>4387</v>
      </c>
      <c r="D426" s="25" t="s">
        <v>1461</v>
      </c>
      <c r="E426" s="18">
        <v>1.8</v>
      </c>
      <c r="F426" s="24" t="s">
        <v>3676</v>
      </c>
      <c r="G426" s="25" t="s">
        <v>3688</v>
      </c>
      <c r="H426" s="25" t="s">
        <v>3678</v>
      </c>
      <c r="I426" s="25" t="s">
        <v>4363</v>
      </c>
      <c r="J426" s="28" t="s">
        <v>1933</v>
      </c>
      <c r="K426" s="28" t="s">
        <v>1904</v>
      </c>
      <c r="L426" s="29"/>
    </row>
    <row r="427" spans="1:12" ht="15.75" customHeight="1">
      <c r="A427" s="24" t="s">
        <v>4360</v>
      </c>
      <c r="B427" s="25" t="s">
        <v>3700</v>
      </c>
      <c r="C427" s="26" t="s">
        <v>4388</v>
      </c>
      <c r="D427" s="25" t="s">
        <v>3862</v>
      </c>
      <c r="E427" s="18">
        <v>6.61</v>
      </c>
      <c r="F427" s="24" t="s">
        <v>3676</v>
      </c>
      <c r="G427" s="25" t="s">
        <v>3688</v>
      </c>
      <c r="H427" s="25" t="s">
        <v>3678</v>
      </c>
      <c r="I427" s="25" t="s">
        <v>4363</v>
      </c>
      <c r="J427" s="28" t="s">
        <v>1931</v>
      </c>
      <c r="K427" s="28" t="s">
        <v>1904</v>
      </c>
      <c r="L427" s="29"/>
    </row>
    <row r="428" spans="1:12" ht="15.75" customHeight="1">
      <c r="A428" s="24" t="s">
        <v>4360</v>
      </c>
      <c r="B428" s="25" t="s">
        <v>3700</v>
      </c>
      <c r="C428" s="26" t="s">
        <v>4389</v>
      </c>
      <c r="D428" s="25" t="s">
        <v>4390</v>
      </c>
      <c r="E428" s="18">
        <v>17.38</v>
      </c>
      <c r="F428" s="24" t="s">
        <v>3676</v>
      </c>
      <c r="G428" s="25" t="s">
        <v>3677</v>
      </c>
      <c r="H428" s="25" t="s">
        <v>3678</v>
      </c>
      <c r="I428" s="25" t="s">
        <v>4363</v>
      </c>
      <c r="J428" s="28" t="s">
        <v>1931</v>
      </c>
      <c r="K428" s="28" t="s">
        <v>1904</v>
      </c>
      <c r="L428" s="29"/>
    </row>
    <row r="429" spans="1:12" ht="15.75" customHeight="1">
      <c r="A429" s="24" t="s">
        <v>4360</v>
      </c>
      <c r="B429" s="25" t="s">
        <v>3700</v>
      </c>
      <c r="C429" s="26" t="s">
        <v>4391</v>
      </c>
      <c r="D429" s="25" t="s">
        <v>4241</v>
      </c>
      <c r="E429" s="18">
        <v>16.41</v>
      </c>
      <c r="F429" s="24" t="s">
        <v>3676</v>
      </c>
      <c r="G429" s="25" t="s">
        <v>3677</v>
      </c>
      <c r="H429" s="25" t="s">
        <v>3678</v>
      </c>
      <c r="I429" s="25" t="s">
        <v>4363</v>
      </c>
      <c r="J429" s="28" t="s">
        <v>1919</v>
      </c>
      <c r="K429" s="28" t="s">
        <v>1904</v>
      </c>
      <c r="L429" s="29"/>
    </row>
    <row r="430" spans="1:12" ht="15.75" customHeight="1">
      <c r="A430" s="24" t="s">
        <v>4360</v>
      </c>
      <c r="B430" s="25" t="s">
        <v>3700</v>
      </c>
      <c r="C430" s="26" t="s">
        <v>4392</v>
      </c>
      <c r="D430" s="25" t="s">
        <v>4393</v>
      </c>
      <c r="E430" s="18">
        <v>25.41</v>
      </c>
      <c r="F430" s="24" t="s">
        <v>3676</v>
      </c>
      <c r="G430" s="25" t="s">
        <v>3688</v>
      </c>
      <c r="H430" s="25" t="s">
        <v>3678</v>
      </c>
      <c r="I430" s="25" t="s">
        <v>4363</v>
      </c>
      <c r="J430" s="28" t="s">
        <v>1910</v>
      </c>
      <c r="K430" s="28" t="s">
        <v>1904</v>
      </c>
      <c r="L430" s="29"/>
    </row>
    <row r="431" spans="1:12" ht="15.75" customHeight="1">
      <c r="A431" s="24" t="s">
        <v>4360</v>
      </c>
      <c r="B431" s="25" t="s">
        <v>3700</v>
      </c>
      <c r="C431" s="26" t="s">
        <v>4394</v>
      </c>
      <c r="D431" s="25" t="s">
        <v>4266</v>
      </c>
      <c r="E431" s="18">
        <v>33.07</v>
      </c>
      <c r="F431" s="24" t="s">
        <v>3676</v>
      </c>
      <c r="G431" s="25" t="s">
        <v>3677</v>
      </c>
      <c r="H431" s="25" t="s">
        <v>3678</v>
      </c>
      <c r="I431" s="25" t="s">
        <v>4363</v>
      </c>
      <c r="J431" s="28" t="s">
        <v>1917</v>
      </c>
      <c r="K431" s="28" t="s">
        <v>1904</v>
      </c>
      <c r="L431" s="29"/>
    </row>
    <row r="432" spans="1:12" ht="15.75" customHeight="1">
      <c r="A432" s="24" t="s">
        <v>4360</v>
      </c>
      <c r="B432" s="25" t="s">
        <v>3700</v>
      </c>
      <c r="C432" s="26" t="s">
        <v>4395</v>
      </c>
      <c r="D432" s="25" t="s">
        <v>4206</v>
      </c>
      <c r="E432" s="18">
        <v>5.74</v>
      </c>
      <c r="F432" s="24" t="s">
        <v>3676</v>
      </c>
      <c r="G432" s="25" t="s">
        <v>3688</v>
      </c>
      <c r="H432" s="25" t="s">
        <v>3678</v>
      </c>
      <c r="I432" s="25" t="s">
        <v>4363</v>
      </c>
      <c r="J432" s="28" t="s">
        <v>1917</v>
      </c>
      <c r="K432" s="28" t="s">
        <v>1904</v>
      </c>
      <c r="L432" s="29"/>
    </row>
    <row r="433" spans="1:12" ht="15.75" customHeight="1">
      <c r="A433" s="24" t="s">
        <v>4360</v>
      </c>
      <c r="B433" s="25" t="s">
        <v>3700</v>
      </c>
      <c r="C433" s="26" t="s">
        <v>4396</v>
      </c>
      <c r="D433" s="25" t="s">
        <v>4397</v>
      </c>
      <c r="E433" s="18">
        <v>15.52</v>
      </c>
      <c r="F433" s="24" t="s">
        <v>3676</v>
      </c>
      <c r="G433" s="25" t="s">
        <v>3677</v>
      </c>
      <c r="H433" s="25" t="s">
        <v>3678</v>
      </c>
      <c r="I433" s="25" t="s">
        <v>4363</v>
      </c>
      <c r="J433" s="28" t="s">
        <v>1920</v>
      </c>
      <c r="K433" s="28" t="s">
        <v>1904</v>
      </c>
      <c r="L433" s="29"/>
    </row>
    <row r="434" spans="1:12" ht="15.75" customHeight="1">
      <c r="A434" s="24" t="s">
        <v>4360</v>
      </c>
      <c r="B434" s="25" t="s">
        <v>3700</v>
      </c>
      <c r="C434" s="26" t="s">
        <v>4398</v>
      </c>
      <c r="D434" s="25" t="s">
        <v>4399</v>
      </c>
      <c r="E434" s="18">
        <v>25.63</v>
      </c>
      <c r="F434" s="24" t="s">
        <v>3676</v>
      </c>
      <c r="G434" s="25" t="s">
        <v>3677</v>
      </c>
      <c r="H434" s="25" t="s">
        <v>3678</v>
      </c>
      <c r="I434" s="25" t="s">
        <v>4363</v>
      </c>
      <c r="J434" s="28" t="s">
        <v>1922</v>
      </c>
      <c r="K434" s="28" t="s">
        <v>1904</v>
      </c>
      <c r="L434" s="29"/>
    </row>
    <row r="435" spans="1:12" ht="15.75" customHeight="1">
      <c r="A435" s="24" t="s">
        <v>4360</v>
      </c>
      <c r="B435" s="25" t="s">
        <v>3700</v>
      </c>
      <c r="C435" s="26" t="s">
        <v>4400</v>
      </c>
      <c r="D435" s="25" t="s">
        <v>4401</v>
      </c>
      <c r="E435" s="18">
        <v>2.91</v>
      </c>
      <c r="F435" s="24" t="s">
        <v>3676</v>
      </c>
      <c r="G435" s="25" t="s">
        <v>3688</v>
      </c>
      <c r="H435" s="25" t="s">
        <v>3678</v>
      </c>
      <c r="I435" s="25" t="s">
        <v>4363</v>
      </c>
      <c r="J435" s="28" t="s">
        <v>1922</v>
      </c>
      <c r="K435" s="28" t="s">
        <v>1904</v>
      </c>
      <c r="L435" s="29"/>
    </row>
    <row r="436" spans="1:12" ht="15.75" customHeight="1">
      <c r="A436" s="24" t="s">
        <v>4360</v>
      </c>
      <c r="B436" s="25" t="s">
        <v>3700</v>
      </c>
      <c r="C436" s="26" t="s">
        <v>4402</v>
      </c>
      <c r="D436" s="25" t="s">
        <v>1082</v>
      </c>
      <c r="E436" s="18">
        <v>13.92</v>
      </c>
      <c r="F436" s="24" t="s">
        <v>3676</v>
      </c>
      <c r="G436" s="25" t="s">
        <v>3677</v>
      </c>
      <c r="H436" s="25" t="s">
        <v>3678</v>
      </c>
      <c r="I436" s="25" t="s">
        <v>4363</v>
      </c>
      <c r="J436" s="28" t="s">
        <v>1930</v>
      </c>
      <c r="K436" s="28" t="s">
        <v>1904</v>
      </c>
      <c r="L436" s="29"/>
    </row>
    <row r="437" spans="1:12" ht="15.75" customHeight="1">
      <c r="A437" s="24" t="s">
        <v>3757</v>
      </c>
      <c r="B437" s="25" t="s">
        <v>3700</v>
      </c>
      <c r="C437" s="26" t="s">
        <v>4403</v>
      </c>
      <c r="D437" s="25" t="s">
        <v>4404</v>
      </c>
      <c r="E437" s="18">
        <v>8.61</v>
      </c>
      <c r="F437" s="24" t="s">
        <v>3676</v>
      </c>
      <c r="G437" s="25" t="s">
        <v>3688</v>
      </c>
      <c r="H437" s="25" t="s">
        <v>3678</v>
      </c>
      <c r="I437" s="25" t="s">
        <v>3760</v>
      </c>
      <c r="J437" s="28" t="s">
        <v>1928</v>
      </c>
      <c r="K437" s="28" t="s">
        <v>1904</v>
      </c>
      <c r="L437" s="29"/>
    </row>
    <row r="438" spans="1:12" ht="15.75" customHeight="1">
      <c r="A438" s="24" t="s">
        <v>3757</v>
      </c>
      <c r="B438" s="25" t="s">
        <v>3700</v>
      </c>
      <c r="C438" s="26" t="s">
        <v>4405</v>
      </c>
      <c r="D438" s="25" t="s">
        <v>4406</v>
      </c>
      <c r="E438" s="18">
        <v>9.2799999999999994</v>
      </c>
      <c r="F438" s="24" t="s">
        <v>3676</v>
      </c>
      <c r="G438" s="25" t="s">
        <v>3688</v>
      </c>
      <c r="H438" s="25" t="s">
        <v>3678</v>
      </c>
      <c r="I438" s="25" t="s">
        <v>3760</v>
      </c>
      <c r="J438" s="28" t="s">
        <v>1910</v>
      </c>
      <c r="K438" s="28" t="s">
        <v>1904</v>
      </c>
      <c r="L438" s="29"/>
    </row>
    <row r="439" spans="1:12" ht="15.75" customHeight="1">
      <c r="A439" s="24" t="s">
        <v>3757</v>
      </c>
      <c r="B439" s="25" t="s">
        <v>3700</v>
      </c>
      <c r="C439" s="26" t="s">
        <v>4407</v>
      </c>
      <c r="D439" s="25" t="s">
        <v>4408</v>
      </c>
      <c r="E439" s="18">
        <v>218.88</v>
      </c>
      <c r="F439" s="24" t="s">
        <v>3676</v>
      </c>
      <c r="G439" s="25" t="s">
        <v>3677</v>
      </c>
      <c r="H439" s="25" t="s">
        <v>3678</v>
      </c>
      <c r="I439" s="25" t="s">
        <v>3760</v>
      </c>
      <c r="J439" s="28" t="s">
        <v>1910</v>
      </c>
      <c r="K439" s="28" t="s">
        <v>1904</v>
      </c>
      <c r="L439" s="29"/>
    </row>
    <row r="440" spans="1:12" ht="15.75" customHeight="1">
      <c r="A440" s="24" t="s">
        <v>3757</v>
      </c>
      <c r="B440" s="25" t="s">
        <v>3700</v>
      </c>
      <c r="C440" s="26" t="s">
        <v>4409</v>
      </c>
      <c r="D440" s="25" t="s">
        <v>376</v>
      </c>
      <c r="E440" s="18">
        <v>0</v>
      </c>
      <c r="F440" s="24" t="s">
        <v>3676</v>
      </c>
      <c r="G440" s="25" t="s">
        <v>3813</v>
      </c>
      <c r="H440" s="25" t="s">
        <v>3678</v>
      </c>
      <c r="I440" s="25" t="s">
        <v>3760</v>
      </c>
      <c r="J440" s="28" t="s">
        <v>1907</v>
      </c>
      <c r="K440" s="28" t="s">
        <v>1904</v>
      </c>
      <c r="L440" s="29"/>
    </row>
    <row r="441" spans="1:12" ht="15.75" customHeight="1">
      <c r="A441" s="24" t="s">
        <v>3757</v>
      </c>
      <c r="B441" s="25" t="s">
        <v>3700</v>
      </c>
      <c r="C441" s="26" t="s">
        <v>4410</v>
      </c>
      <c r="D441" s="25" t="s">
        <v>4411</v>
      </c>
      <c r="E441" s="18">
        <v>31.49</v>
      </c>
      <c r="F441" s="24" t="s">
        <v>3676</v>
      </c>
      <c r="G441" s="25" t="s">
        <v>3688</v>
      </c>
      <c r="H441" s="25" t="s">
        <v>3678</v>
      </c>
      <c r="I441" s="25" t="s">
        <v>3760</v>
      </c>
      <c r="J441" s="28" t="s">
        <v>1907</v>
      </c>
      <c r="K441" s="28" t="s">
        <v>1904</v>
      </c>
      <c r="L441" s="29"/>
    </row>
    <row r="442" spans="1:12" ht="15.75" customHeight="1">
      <c r="A442" s="24" t="s">
        <v>3757</v>
      </c>
      <c r="B442" s="25" t="s">
        <v>3700</v>
      </c>
      <c r="C442" s="26" t="s">
        <v>4412</v>
      </c>
      <c r="D442" s="25" t="s">
        <v>4413</v>
      </c>
      <c r="E442" s="18">
        <v>516.38</v>
      </c>
      <c r="F442" s="24" t="s">
        <v>3676</v>
      </c>
      <c r="G442" s="25" t="s">
        <v>3677</v>
      </c>
      <c r="H442" s="25" t="s">
        <v>3678</v>
      </c>
      <c r="I442" s="25" t="s">
        <v>3760</v>
      </c>
      <c r="J442" s="28" t="s">
        <v>1907</v>
      </c>
      <c r="K442" s="28" t="s">
        <v>1904</v>
      </c>
      <c r="L442" s="29"/>
    </row>
    <row r="443" spans="1:12" ht="15.75" customHeight="1">
      <c r="A443" s="24" t="s">
        <v>3757</v>
      </c>
      <c r="B443" s="25" t="s">
        <v>3700</v>
      </c>
      <c r="C443" s="26" t="s">
        <v>4414</v>
      </c>
      <c r="D443" s="25" t="s">
        <v>4415</v>
      </c>
      <c r="E443" s="18">
        <v>16.02</v>
      </c>
      <c r="F443" s="24" t="s">
        <v>3676</v>
      </c>
      <c r="G443" s="25" t="s">
        <v>3688</v>
      </c>
      <c r="H443" s="25" t="s">
        <v>3678</v>
      </c>
      <c r="I443" s="25" t="s">
        <v>3760</v>
      </c>
      <c r="J443" s="28" t="s">
        <v>1916</v>
      </c>
      <c r="K443" s="28" t="s">
        <v>1904</v>
      </c>
      <c r="L443" s="29"/>
    </row>
    <row r="444" spans="1:12" ht="15.75" customHeight="1">
      <c r="A444" s="24" t="s">
        <v>3757</v>
      </c>
      <c r="B444" s="25" t="s">
        <v>3700</v>
      </c>
      <c r="C444" s="26" t="s">
        <v>4416</v>
      </c>
      <c r="D444" s="25" t="s">
        <v>4417</v>
      </c>
      <c r="E444" s="18">
        <v>13.52</v>
      </c>
      <c r="F444" s="24" t="s">
        <v>3676</v>
      </c>
      <c r="G444" s="25" t="s">
        <v>3677</v>
      </c>
      <c r="H444" s="25" t="s">
        <v>3678</v>
      </c>
      <c r="I444" s="25" t="s">
        <v>3760</v>
      </c>
      <c r="J444" s="28" t="s">
        <v>1931</v>
      </c>
      <c r="K444" s="28" t="s">
        <v>1904</v>
      </c>
      <c r="L444" s="29"/>
    </row>
    <row r="445" spans="1:12" ht="15.75" customHeight="1">
      <c r="A445" s="24" t="s">
        <v>3757</v>
      </c>
      <c r="B445" s="25" t="s">
        <v>3700</v>
      </c>
      <c r="C445" s="26" t="s">
        <v>4418</v>
      </c>
      <c r="D445" s="25" t="s">
        <v>3825</v>
      </c>
      <c r="E445" s="18">
        <v>2.9</v>
      </c>
      <c r="F445" s="24" t="s">
        <v>3676</v>
      </c>
      <c r="G445" s="25" t="s">
        <v>3688</v>
      </c>
      <c r="H445" s="25" t="s">
        <v>3678</v>
      </c>
      <c r="I445" s="25" t="s">
        <v>3760</v>
      </c>
      <c r="J445" s="28" t="s">
        <v>1931</v>
      </c>
      <c r="K445" s="28" t="s">
        <v>1904</v>
      </c>
      <c r="L445" s="29"/>
    </row>
    <row r="446" spans="1:12" ht="15.75" customHeight="1">
      <c r="A446" s="24" t="s">
        <v>3757</v>
      </c>
      <c r="B446" s="25" t="s">
        <v>3700</v>
      </c>
      <c r="C446" s="26" t="s">
        <v>4419</v>
      </c>
      <c r="D446" s="25" t="s">
        <v>4420</v>
      </c>
      <c r="E446" s="18">
        <v>4.79</v>
      </c>
      <c r="F446" s="24" t="s">
        <v>3676</v>
      </c>
      <c r="G446" s="25" t="s">
        <v>3688</v>
      </c>
      <c r="H446" s="25" t="s">
        <v>3678</v>
      </c>
      <c r="I446" s="25" t="s">
        <v>3760</v>
      </c>
      <c r="J446" s="28" t="s">
        <v>1913</v>
      </c>
      <c r="K446" s="28" t="s">
        <v>1904</v>
      </c>
      <c r="L446" s="29"/>
    </row>
    <row r="447" spans="1:12" ht="15.75" customHeight="1">
      <c r="A447" s="24" t="s">
        <v>3757</v>
      </c>
      <c r="B447" s="25" t="s">
        <v>3700</v>
      </c>
      <c r="C447" s="26" t="s">
        <v>4421</v>
      </c>
      <c r="D447" s="25" t="s">
        <v>4422</v>
      </c>
      <c r="E447" s="18">
        <v>33.299999999999997</v>
      </c>
      <c r="F447" s="24" t="s">
        <v>3676</v>
      </c>
      <c r="G447" s="25" t="s">
        <v>3677</v>
      </c>
      <c r="H447" s="25" t="s">
        <v>3678</v>
      </c>
      <c r="I447" s="25" t="s">
        <v>3760</v>
      </c>
      <c r="J447" s="28" t="s">
        <v>1913</v>
      </c>
      <c r="K447" s="28" t="s">
        <v>1904</v>
      </c>
      <c r="L447" s="29"/>
    </row>
    <row r="448" spans="1:12" ht="15.75" customHeight="1">
      <c r="A448" s="24" t="s">
        <v>3757</v>
      </c>
      <c r="B448" s="25" t="s">
        <v>3700</v>
      </c>
      <c r="C448" s="26" t="s">
        <v>4423</v>
      </c>
      <c r="D448" s="25" t="s">
        <v>4424</v>
      </c>
      <c r="E448" s="18">
        <v>4.79</v>
      </c>
      <c r="F448" s="24" t="s">
        <v>3676</v>
      </c>
      <c r="G448" s="25" t="s">
        <v>3688</v>
      </c>
      <c r="H448" s="25" t="s">
        <v>3678</v>
      </c>
      <c r="I448" s="25" t="s">
        <v>3760</v>
      </c>
      <c r="J448" s="28" t="s">
        <v>1939</v>
      </c>
      <c r="K448" s="28" t="s">
        <v>1904</v>
      </c>
      <c r="L448" s="29"/>
    </row>
    <row r="449" spans="1:12" ht="15.75" customHeight="1">
      <c r="A449" s="24" t="s">
        <v>3757</v>
      </c>
      <c r="B449" s="25" t="s">
        <v>3700</v>
      </c>
      <c r="C449" s="26" t="s">
        <v>4425</v>
      </c>
      <c r="D449" s="25" t="s">
        <v>4426</v>
      </c>
      <c r="E449" s="18">
        <v>7.91</v>
      </c>
      <c r="F449" s="24" t="s">
        <v>3676</v>
      </c>
      <c r="G449" s="25" t="s">
        <v>3688</v>
      </c>
      <c r="H449" s="25" t="s">
        <v>3678</v>
      </c>
      <c r="I449" s="25" t="s">
        <v>3760</v>
      </c>
      <c r="J449" s="28" t="s">
        <v>1932</v>
      </c>
      <c r="K449" s="28" t="s">
        <v>1904</v>
      </c>
      <c r="L449" s="29"/>
    </row>
    <row r="450" spans="1:12" ht="15.75" customHeight="1">
      <c r="A450" s="24" t="s">
        <v>3757</v>
      </c>
      <c r="B450" s="25" t="s">
        <v>3700</v>
      </c>
      <c r="C450" s="26" t="s">
        <v>4427</v>
      </c>
      <c r="D450" s="25" t="s">
        <v>4241</v>
      </c>
      <c r="E450" s="18">
        <v>16.399999999999999</v>
      </c>
      <c r="F450" s="24" t="s">
        <v>3676</v>
      </c>
      <c r="G450" s="25" t="s">
        <v>3677</v>
      </c>
      <c r="H450" s="25" t="s">
        <v>3678</v>
      </c>
      <c r="I450" s="25" t="s">
        <v>3760</v>
      </c>
      <c r="J450" s="28" t="s">
        <v>1933</v>
      </c>
      <c r="K450" s="28" t="s">
        <v>1904</v>
      </c>
      <c r="L450" s="29"/>
    </row>
    <row r="451" spans="1:12" ht="15.75" customHeight="1">
      <c r="A451" s="24" t="s">
        <v>3757</v>
      </c>
      <c r="B451" s="25" t="s">
        <v>3700</v>
      </c>
      <c r="C451" s="26" t="s">
        <v>4428</v>
      </c>
      <c r="D451" s="25" t="s">
        <v>1078</v>
      </c>
      <c r="E451" s="18">
        <v>19</v>
      </c>
      <c r="F451" s="24" t="s">
        <v>3676</v>
      </c>
      <c r="G451" s="25" t="s">
        <v>3677</v>
      </c>
      <c r="H451" s="25" t="s">
        <v>3678</v>
      </c>
      <c r="I451" s="25" t="s">
        <v>3760</v>
      </c>
      <c r="J451" s="28" t="s">
        <v>1928</v>
      </c>
      <c r="K451" s="28" t="s">
        <v>1904</v>
      </c>
      <c r="L451" s="29"/>
    </row>
    <row r="452" spans="1:12" ht="15.75" customHeight="1">
      <c r="A452" s="24" t="s">
        <v>3757</v>
      </c>
      <c r="B452" s="25" t="s">
        <v>3700</v>
      </c>
      <c r="C452" s="26" t="s">
        <v>4429</v>
      </c>
      <c r="D452" s="25" t="s">
        <v>4430</v>
      </c>
      <c r="E452" s="18">
        <v>13.45</v>
      </c>
      <c r="F452" s="24" t="s">
        <v>3676</v>
      </c>
      <c r="G452" s="25" t="s">
        <v>3688</v>
      </c>
      <c r="H452" s="25" t="s">
        <v>3678</v>
      </c>
      <c r="I452" s="25" t="s">
        <v>3760</v>
      </c>
      <c r="J452" s="28" t="s">
        <v>1917</v>
      </c>
      <c r="K452" s="28" t="s">
        <v>1904</v>
      </c>
      <c r="L452" s="29"/>
    </row>
    <row r="453" spans="1:12" ht="15.75" customHeight="1">
      <c r="A453" s="24" t="s">
        <v>3757</v>
      </c>
      <c r="B453" s="25" t="s">
        <v>3700</v>
      </c>
      <c r="C453" s="26" t="s">
        <v>4431</v>
      </c>
      <c r="D453" s="25" t="s">
        <v>4432</v>
      </c>
      <c r="E453" s="18">
        <v>18.96</v>
      </c>
      <c r="F453" s="24" t="s">
        <v>3676</v>
      </c>
      <c r="G453" s="25" t="s">
        <v>3677</v>
      </c>
      <c r="H453" s="25" t="s">
        <v>3678</v>
      </c>
      <c r="I453" s="25" t="s">
        <v>3760</v>
      </c>
      <c r="J453" s="28" t="s">
        <v>1917</v>
      </c>
      <c r="K453" s="28" t="s">
        <v>1904</v>
      </c>
      <c r="L453" s="29"/>
    </row>
    <row r="454" spans="1:12" ht="15.75" customHeight="1">
      <c r="A454" s="24" t="s">
        <v>3757</v>
      </c>
      <c r="B454" s="25" t="s">
        <v>3700</v>
      </c>
      <c r="C454" s="26" t="s">
        <v>4433</v>
      </c>
      <c r="D454" s="25" t="s">
        <v>4434</v>
      </c>
      <c r="E454" s="18">
        <v>13.39</v>
      </c>
      <c r="F454" s="24" t="s">
        <v>3676</v>
      </c>
      <c r="G454" s="25" t="s">
        <v>3677</v>
      </c>
      <c r="H454" s="25" t="s">
        <v>3678</v>
      </c>
      <c r="I454" s="25" t="s">
        <v>3760</v>
      </c>
      <c r="J454" s="28" t="s">
        <v>1930</v>
      </c>
      <c r="K454" s="28" t="s">
        <v>1904</v>
      </c>
      <c r="L454" s="29"/>
    </row>
    <row r="455" spans="1:12" ht="15.75" customHeight="1">
      <c r="A455" s="24" t="s">
        <v>3757</v>
      </c>
      <c r="B455" s="25" t="s">
        <v>3700</v>
      </c>
      <c r="C455" s="26" t="s">
        <v>4435</v>
      </c>
      <c r="D455" s="25" t="s">
        <v>4436</v>
      </c>
      <c r="E455" s="18">
        <v>28.62</v>
      </c>
      <c r="F455" s="24" t="s">
        <v>3676</v>
      </c>
      <c r="G455" s="25" t="s">
        <v>3677</v>
      </c>
      <c r="H455" s="25" t="s">
        <v>3678</v>
      </c>
      <c r="I455" s="25" t="s">
        <v>3760</v>
      </c>
      <c r="J455" s="28" t="s">
        <v>1922</v>
      </c>
      <c r="K455" s="28" t="s">
        <v>1904</v>
      </c>
      <c r="L455" s="29"/>
    </row>
    <row r="456" spans="1:12" ht="15.75" customHeight="1">
      <c r="A456" s="24" t="s">
        <v>3757</v>
      </c>
      <c r="B456" s="25" t="s">
        <v>3700</v>
      </c>
      <c r="C456" s="26" t="s">
        <v>4437</v>
      </c>
      <c r="D456" s="25" t="s">
        <v>4438</v>
      </c>
      <c r="E456" s="18">
        <v>8.01</v>
      </c>
      <c r="F456" s="24" t="s">
        <v>3676</v>
      </c>
      <c r="G456" s="25" t="s">
        <v>3688</v>
      </c>
      <c r="H456" s="25" t="s">
        <v>3678</v>
      </c>
      <c r="I456" s="25" t="s">
        <v>3760</v>
      </c>
      <c r="J456" s="28" t="s">
        <v>1922</v>
      </c>
      <c r="K456" s="28" t="s">
        <v>1904</v>
      </c>
      <c r="L456" s="29"/>
    </row>
    <row r="457" spans="1:12" ht="15.75" customHeight="1">
      <c r="A457" s="24" t="s">
        <v>3757</v>
      </c>
      <c r="B457" s="25" t="s">
        <v>3700</v>
      </c>
      <c r="C457" s="26" t="s">
        <v>4439</v>
      </c>
      <c r="D457" s="25" t="s">
        <v>1455</v>
      </c>
      <c r="E457" s="18">
        <v>0.06</v>
      </c>
      <c r="F457" s="24" t="s">
        <v>3676</v>
      </c>
      <c r="G457" s="25" t="s">
        <v>3688</v>
      </c>
      <c r="H457" s="25" t="s">
        <v>3678</v>
      </c>
      <c r="I457" s="25" t="s">
        <v>3760</v>
      </c>
      <c r="J457" s="28" t="s">
        <v>1921</v>
      </c>
      <c r="K457" s="28" t="s">
        <v>1904</v>
      </c>
      <c r="L457" s="29"/>
    </row>
    <row r="458" spans="1:12" ht="15.75" customHeight="1">
      <c r="A458" s="24" t="s">
        <v>3757</v>
      </c>
      <c r="B458" s="25" t="s">
        <v>3700</v>
      </c>
      <c r="C458" s="26" t="s">
        <v>4440</v>
      </c>
      <c r="D458" s="25" t="s">
        <v>1169</v>
      </c>
      <c r="E458" s="18">
        <v>3.39</v>
      </c>
      <c r="F458" s="24" t="s">
        <v>3676</v>
      </c>
      <c r="G458" s="25" t="s">
        <v>3677</v>
      </c>
      <c r="H458" s="25" t="s">
        <v>3678</v>
      </c>
      <c r="I458" s="25" t="s">
        <v>3760</v>
      </c>
      <c r="J458" s="28" t="s">
        <v>1921</v>
      </c>
      <c r="K458" s="28" t="s">
        <v>1904</v>
      </c>
      <c r="L458" s="29"/>
    </row>
    <row r="459" spans="1:12" ht="15.75" customHeight="1">
      <c r="A459" s="24" t="s">
        <v>3757</v>
      </c>
      <c r="B459" s="25" t="s">
        <v>3700</v>
      </c>
      <c r="C459" s="26" t="s">
        <v>4441</v>
      </c>
      <c r="D459" s="25" t="s">
        <v>1800</v>
      </c>
      <c r="E459" s="18">
        <v>20.6</v>
      </c>
      <c r="F459" s="24" t="s">
        <v>3676</v>
      </c>
      <c r="G459" s="25" t="s">
        <v>3677</v>
      </c>
      <c r="H459" s="25" t="s">
        <v>3678</v>
      </c>
      <c r="I459" s="25" t="s">
        <v>3760</v>
      </c>
      <c r="J459" s="28" t="s">
        <v>1912</v>
      </c>
      <c r="K459" s="28" t="s">
        <v>1904</v>
      </c>
      <c r="L459" s="29"/>
    </row>
    <row r="460" spans="1:12" ht="15.75" customHeight="1">
      <c r="A460" s="24" t="s">
        <v>3757</v>
      </c>
      <c r="B460" s="25" t="s">
        <v>3700</v>
      </c>
      <c r="C460" s="26" t="s">
        <v>4442</v>
      </c>
      <c r="D460" s="25" t="s">
        <v>4443</v>
      </c>
      <c r="E460" s="18">
        <v>15.05</v>
      </c>
      <c r="F460" s="24" t="s">
        <v>3676</v>
      </c>
      <c r="G460" s="25" t="s">
        <v>3677</v>
      </c>
      <c r="H460" s="25" t="s">
        <v>3678</v>
      </c>
      <c r="I460" s="25" t="s">
        <v>3760</v>
      </c>
      <c r="J460" s="28" t="s">
        <v>1918</v>
      </c>
      <c r="K460" s="28" t="s">
        <v>1904</v>
      </c>
      <c r="L460" s="29"/>
    </row>
    <row r="461" spans="1:12" ht="15.75" customHeight="1">
      <c r="A461" s="24" t="s">
        <v>3757</v>
      </c>
      <c r="B461" s="25" t="s">
        <v>3700</v>
      </c>
      <c r="C461" s="26" t="s">
        <v>4444</v>
      </c>
      <c r="D461" s="25" t="s">
        <v>3825</v>
      </c>
      <c r="E461" s="18">
        <v>5.8</v>
      </c>
      <c r="F461" s="24" t="s">
        <v>3676</v>
      </c>
      <c r="G461" s="25" t="s">
        <v>3688</v>
      </c>
      <c r="H461" s="25" t="s">
        <v>3678</v>
      </c>
      <c r="I461" s="25" t="s">
        <v>3760</v>
      </c>
      <c r="J461" s="28" t="s">
        <v>1918</v>
      </c>
      <c r="K461" s="28" t="s">
        <v>1904</v>
      </c>
      <c r="L461" s="29"/>
    </row>
    <row r="462" spans="1:12" ht="15.75" customHeight="1">
      <c r="A462" s="24" t="s">
        <v>4445</v>
      </c>
      <c r="B462" s="25" t="s">
        <v>3700</v>
      </c>
      <c r="C462" s="26" t="s">
        <v>4446</v>
      </c>
      <c r="D462" s="25" t="s">
        <v>4447</v>
      </c>
      <c r="E462" s="18">
        <v>132.57</v>
      </c>
      <c r="F462" s="24" t="s">
        <v>3676</v>
      </c>
      <c r="G462" s="25" t="s">
        <v>3677</v>
      </c>
      <c r="H462" s="25" t="s">
        <v>3678</v>
      </c>
      <c r="I462" s="25" t="s">
        <v>4448</v>
      </c>
      <c r="J462" s="28" t="s">
        <v>1910</v>
      </c>
      <c r="K462" s="28" t="s">
        <v>1904</v>
      </c>
      <c r="L462" s="29"/>
    </row>
    <row r="463" spans="1:12" ht="15.75" customHeight="1">
      <c r="A463" s="24" t="s">
        <v>4445</v>
      </c>
      <c r="B463" s="25" t="s">
        <v>3700</v>
      </c>
      <c r="C463" s="26" t="s">
        <v>4449</v>
      </c>
      <c r="D463" s="25" t="s">
        <v>4450</v>
      </c>
      <c r="E463" s="18">
        <v>4.91</v>
      </c>
      <c r="F463" s="24" t="s">
        <v>3676</v>
      </c>
      <c r="G463" s="25" t="s">
        <v>3688</v>
      </c>
      <c r="H463" s="25" t="s">
        <v>3678</v>
      </c>
      <c r="I463" s="25" t="s">
        <v>4448</v>
      </c>
      <c r="J463" s="28" t="s">
        <v>1920</v>
      </c>
      <c r="K463" s="28" t="s">
        <v>1904</v>
      </c>
      <c r="L463" s="29"/>
    </row>
    <row r="464" spans="1:12" ht="15.75" customHeight="1">
      <c r="A464" s="24" t="s">
        <v>4445</v>
      </c>
      <c r="B464" s="25" t="s">
        <v>3700</v>
      </c>
      <c r="C464" s="26" t="s">
        <v>4451</v>
      </c>
      <c r="D464" s="25" t="s">
        <v>4452</v>
      </c>
      <c r="E464" s="18">
        <v>13.25</v>
      </c>
      <c r="F464" s="24" t="s">
        <v>3676</v>
      </c>
      <c r="G464" s="25" t="s">
        <v>3677</v>
      </c>
      <c r="H464" s="25" t="s">
        <v>3678</v>
      </c>
      <c r="I464" s="25" t="s">
        <v>4448</v>
      </c>
      <c r="J464" s="28" t="s">
        <v>1920</v>
      </c>
      <c r="K464" s="28" t="s">
        <v>1904</v>
      </c>
      <c r="L464" s="29"/>
    </row>
    <row r="465" spans="1:12" ht="15.75" customHeight="1">
      <c r="A465" s="24" t="s">
        <v>4445</v>
      </c>
      <c r="B465" s="25" t="s">
        <v>3700</v>
      </c>
      <c r="C465" s="26" t="s">
        <v>4453</v>
      </c>
      <c r="D465" s="25" t="s">
        <v>759</v>
      </c>
      <c r="E465" s="18">
        <v>164.93</v>
      </c>
      <c r="F465" s="24" t="s">
        <v>3676</v>
      </c>
      <c r="G465" s="25" t="s">
        <v>3813</v>
      </c>
      <c r="H465" s="25" t="s">
        <v>3678</v>
      </c>
      <c r="I465" s="25" t="s">
        <v>4448</v>
      </c>
      <c r="J465" s="28" t="s">
        <v>1907</v>
      </c>
      <c r="K465" s="28" t="s">
        <v>1904</v>
      </c>
      <c r="L465" s="29"/>
    </row>
    <row r="466" spans="1:12" ht="15.75" customHeight="1">
      <c r="A466" s="24" t="s">
        <v>4445</v>
      </c>
      <c r="B466" s="25" t="s">
        <v>3700</v>
      </c>
      <c r="C466" s="26" t="s">
        <v>4454</v>
      </c>
      <c r="D466" s="25" t="s">
        <v>1003</v>
      </c>
      <c r="E466" s="18">
        <v>9.51</v>
      </c>
      <c r="F466" s="24" t="s">
        <v>3676</v>
      </c>
      <c r="G466" s="25" t="s">
        <v>3677</v>
      </c>
      <c r="H466" s="25" t="s">
        <v>3678</v>
      </c>
      <c r="I466" s="25" t="s">
        <v>4448</v>
      </c>
      <c r="J466" s="28" t="s">
        <v>1939</v>
      </c>
      <c r="K466" s="28" t="s">
        <v>1904</v>
      </c>
      <c r="L466" s="29"/>
    </row>
    <row r="467" spans="1:12" ht="15.75" customHeight="1">
      <c r="A467" s="24" t="s">
        <v>4445</v>
      </c>
      <c r="B467" s="25" t="s">
        <v>3700</v>
      </c>
      <c r="C467" s="26" t="s">
        <v>4455</v>
      </c>
      <c r="D467" s="25" t="s">
        <v>992</v>
      </c>
      <c r="E467" s="18">
        <v>5.15</v>
      </c>
      <c r="F467" s="24" t="s">
        <v>3676</v>
      </c>
      <c r="G467" s="25" t="s">
        <v>3677</v>
      </c>
      <c r="H467" s="25" t="s">
        <v>3678</v>
      </c>
      <c r="I467" s="25" t="s">
        <v>4448</v>
      </c>
      <c r="J467" s="28" t="s">
        <v>1933</v>
      </c>
      <c r="K467" s="28" t="s">
        <v>1904</v>
      </c>
      <c r="L467" s="29"/>
    </row>
    <row r="468" spans="1:12" ht="15.75" customHeight="1">
      <c r="A468" s="24" t="s">
        <v>4445</v>
      </c>
      <c r="B468" s="25" t="s">
        <v>3700</v>
      </c>
      <c r="C468" s="26" t="s">
        <v>4456</v>
      </c>
      <c r="D468" s="25" t="s">
        <v>3862</v>
      </c>
      <c r="E468" s="18">
        <v>3.7</v>
      </c>
      <c r="F468" s="24" t="s">
        <v>3676</v>
      </c>
      <c r="G468" s="25" t="s">
        <v>3688</v>
      </c>
      <c r="H468" s="25" t="s">
        <v>3678</v>
      </c>
      <c r="I468" s="25" t="s">
        <v>4448</v>
      </c>
      <c r="J468" s="28" t="s">
        <v>1928</v>
      </c>
      <c r="K468" s="28" t="s">
        <v>1904</v>
      </c>
      <c r="L468" s="29"/>
    </row>
    <row r="469" spans="1:12" ht="15.75" customHeight="1">
      <c r="A469" s="24" t="s">
        <v>4445</v>
      </c>
      <c r="B469" s="25" t="s">
        <v>3700</v>
      </c>
      <c r="C469" s="26" t="s">
        <v>4457</v>
      </c>
      <c r="D469" s="25" t="s">
        <v>988</v>
      </c>
      <c r="E469" s="18">
        <v>8.4499999999999993</v>
      </c>
      <c r="F469" s="24" t="s">
        <v>3676</v>
      </c>
      <c r="G469" s="25" t="s">
        <v>3677</v>
      </c>
      <c r="H469" s="25" t="s">
        <v>3678</v>
      </c>
      <c r="I469" s="25" t="s">
        <v>4448</v>
      </c>
      <c r="J469" s="28" t="s">
        <v>1928</v>
      </c>
      <c r="K469" s="28" t="s">
        <v>1904</v>
      </c>
      <c r="L469" s="29"/>
    </row>
    <row r="470" spans="1:12" ht="15.75" customHeight="1">
      <c r="A470" s="24" t="s">
        <v>4445</v>
      </c>
      <c r="B470" s="25" t="s">
        <v>3700</v>
      </c>
      <c r="C470" s="26" t="s">
        <v>4458</v>
      </c>
      <c r="D470" s="25" t="s">
        <v>4459</v>
      </c>
      <c r="E470" s="18">
        <v>46.83</v>
      </c>
      <c r="F470" s="24" t="s">
        <v>3676</v>
      </c>
      <c r="G470" s="25" t="s">
        <v>3688</v>
      </c>
      <c r="H470" s="25" t="s">
        <v>3678</v>
      </c>
      <c r="I470" s="25" t="s">
        <v>4448</v>
      </c>
      <c r="J470" s="28" t="s">
        <v>1907</v>
      </c>
      <c r="K470" s="28" t="s">
        <v>1904</v>
      </c>
      <c r="L470" s="29"/>
    </row>
    <row r="471" spans="1:12" ht="15.75" customHeight="1">
      <c r="A471" s="24" t="s">
        <v>4445</v>
      </c>
      <c r="B471" s="25" t="s">
        <v>3700</v>
      </c>
      <c r="C471" s="26" t="s">
        <v>4460</v>
      </c>
      <c r="D471" s="25" t="s">
        <v>4461</v>
      </c>
      <c r="E471" s="18">
        <v>274.33999999999997</v>
      </c>
      <c r="F471" s="24" t="s">
        <v>3676</v>
      </c>
      <c r="G471" s="25" t="s">
        <v>3677</v>
      </c>
      <c r="H471" s="25" t="s">
        <v>3678</v>
      </c>
      <c r="I471" s="25" t="s">
        <v>4448</v>
      </c>
      <c r="J471" s="28" t="s">
        <v>1907</v>
      </c>
      <c r="K471" s="28" t="s">
        <v>1904</v>
      </c>
      <c r="L471" s="29"/>
    </row>
    <row r="472" spans="1:12" ht="15.75" customHeight="1">
      <c r="A472" s="24" t="s">
        <v>4445</v>
      </c>
      <c r="B472" s="25" t="s">
        <v>3700</v>
      </c>
      <c r="C472" s="26" t="s">
        <v>4462</v>
      </c>
      <c r="D472" s="25" t="s">
        <v>4463</v>
      </c>
      <c r="E472" s="18">
        <v>6.47</v>
      </c>
      <c r="F472" s="24" t="s">
        <v>3676</v>
      </c>
      <c r="G472" s="25" t="s">
        <v>3688</v>
      </c>
      <c r="H472" s="25" t="s">
        <v>3678</v>
      </c>
      <c r="I472" s="25" t="s">
        <v>4448</v>
      </c>
      <c r="J472" s="28" t="s">
        <v>1913</v>
      </c>
      <c r="K472" s="28" t="s">
        <v>1904</v>
      </c>
      <c r="L472" s="29"/>
    </row>
    <row r="473" spans="1:12" ht="15.75" customHeight="1">
      <c r="A473" s="24" t="s">
        <v>4445</v>
      </c>
      <c r="B473" s="25" t="s">
        <v>3700</v>
      </c>
      <c r="C473" s="26" t="s">
        <v>4464</v>
      </c>
      <c r="D473" s="25" t="s">
        <v>4465</v>
      </c>
      <c r="E473" s="18">
        <v>71.709999999999994</v>
      </c>
      <c r="F473" s="24" t="s">
        <v>3676</v>
      </c>
      <c r="G473" s="25" t="s">
        <v>3677</v>
      </c>
      <c r="H473" s="25" t="s">
        <v>3678</v>
      </c>
      <c r="I473" s="25" t="s">
        <v>4448</v>
      </c>
      <c r="J473" s="28" t="s">
        <v>1913</v>
      </c>
      <c r="K473" s="28" t="s">
        <v>1904</v>
      </c>
      <c r="L473" s="29"/>
    </row>
    <row r="474" spans="1:12" ht="15.75" customHeight="1">
      <c r="A474" s="24" t="s">
        <v>4445</v>
      </c>
      <c r="B474" s="25" t="s">
        <v>3700</v>
      </c>
      <c r="C474" s="26" t="s">
        <v>4466</v>
      </c>
      <c r="D474" s="25" t="s">
        <v>1483</v>
      </c>
      <c r="E474" s="18">
        <v>5.5</v>
      </c>
      <c r="F474" s="24" t="s">
        <v>3676</v>
      </c>
      <c r="G474" s="25" t="s">
        <v>3688</v>
      </c>
      <c r="H474" s="25" t="s">
        <v>3678</v>
      </c>
      <c r="I474" s="25" t="s">
        <v>4448</v>
      </c>
      <c r="J474" s="28" t="s">
        <v>1932</v>
      </c>
      <c r="K474" s="28" t="s">
        <v>1904</v>
      </c>
      <c r="L474" s="29"/>
    </row>
    <row r="475" spans="1:12" ht="15.75" customHeight="1">
      <c r="A475" s="24" t="s">
        <v>4445</v>
      </c>
      <c r="B475" s="25" t="s">
        <v>3700</v>
      </c>
      <c r="C475" s="26" t="s">
        <v>4467</v>
      </c>
      <c r="D475" s="25" t="s">
        <v>1455</v>
      </c>
      <c r="E475" s="18">
        <v>0.04</v>
      </c>
      <c r="F475" s="24" t="s">
        <v>3676</v>
      </c>
      <c r="G475" s="25" t="s">
        <v>3688</v>
      </c>
      <c r="H475" s="25" t="s">
        <v>3678</v>
      </c>
      <c r="I475" s="25" t="s">
        <v>4448</v>
      </c>
      <c r="J475" s="28" t="s">
        <v>1921</v>
      </c>
      <c r="K475" s="28" t="s">
        <v>1904</v>
      </c>
      <c r="L475" s="29"/>
    </row>
    <row r="476" spans="1:12" ht="15.75" customHeight="1">
      <c r="A476" s="24" t="s">
        <v>4445</v>
      </c>
      <c r="B476" s="25" t="s">
        <v>3700</v>
      </c>
      <c r="C476" s="26" t="s">
        <v>4468</v>
      </c>
      <c r="D476" s="25" t="s">
        <v>4469</v>
      </c>
      <c r="E476" s="18">
        <v>27.95</v>
      </c>
      <c r="F476" s="24" t="s">
        <v>3676</v>
      </c>
      <c r="G476" s="25" t="s">
        <v>3677</v>
      </c>
      <c r="H476" s="25" t="s">
        <v>3678</v>
      </c>
      <c r="I476" s="25" t="s">
        <v>4448</v>
      </c>
      <c r="J476" s="28" t="s">
        <v>1921</v>
      </c>
      <c r="K476" s="28" t="s">
        <v>1904</v>
      </c>
      <c r="L476" s="29"/>
    </row>
    <row r="477" spans="1:12" ht="15.75" customHeight="1">
      <c r="A477" s="24" t="s">
        <v>4445</v>
      </c>
      <c r="B477" s="25" t="s">
        <v>3700</v>
      </c>
      <c r="C477" s="26" t="s">
        <v>4470</v>
      </c>
      <c r="D477" s="25" t="s">
        <v>984</v>
      </c>
      <c r="E477" s="18">
        <v>9.42</v>
      </c>
      <c r="F477" s="24" t="s">
        <v>3676</v>
      </c>
      <c r="G477" s="25" t="s">
        <v>3677</v>
      </c>
      <c r="H477" s="25" t="s">
        <v>3678</v>
      </c>
      <c r="I477" s="25" t="s">
        <v>4448</v>
      </c>
      <c r="J477" s="28" t="s">
        <v>1931</v>
      </c>
      <c r="K477" s="28" t="s">
        <v>1904</v>
      </c>
      <c r="L477" s="29"/>
    </row>
    <row r="478" spans="1:12" ht="15.75" customHeight="1">
      <c r="A478" s="24" t="s">
        <v>4445</v>
      </c>
      <c r="B478" s="25" t="s">
        <v>3700</v>
      </c>
      <c r="C478" s="26" t="s">
        <v>4471</v>
      </c>
      <c r="D478" s="25" t="s">
        <v>3957</v>
      </c>
      <c r="E478" s="18">
        <v>11.01</v>
      </c>
      <c r="F478" s="24" t="s">
        <v>3676</v>
      </c>
      <c r="G478" s="25" t="s">
        <v>3688</v>
      </c>
      <c r="H478" s="25" t="s">
        <v>3678</v>
      </c>
      <c r="I478" s="25" t="s">
        <v>4448</v>
      </c>
      <c r="J478" s="28" t="s">
        <v>1931</v>
      </c>
      <c r="K478" s="28" t="s">
        <v>1904</v>
      </c>
      <c r="L478" s="29"/>
    </row>
    <row r="479" spans="1:12" ht="15.75" customHeight="1">
      <c r="A479" s="24" t="s">
        <v>4445</v>
      </c>
      <c r="B479" s="25" t="s">
        <v>3700</v>
      </c>
      <c r="C479" s="26" t="s">
        <v>4472</v>
      </c>
      <c r="D479" s="25" t="s">
        <v>3957</v>
      </c>
      <c r="E479" s="18">
        <v>11.45</v>
      </c>
      <c r="F479" s="24" t="s">
        <v>3676</v>
      </c>
      <c r="G479" s="25" t="s">
        <v>3688</v>
      </c>
      <c r="H479" s="25" t="s">
        <v>3678</v>
      </c>
      <c r="I479" s="25" t="s">
        <v>4448</v>
      </c>
      <c r="J479" s="28" t="s">
        <v>1926</v>
      </c>
      <c r="K479" s="28" t="s">
        <v>1904</v>
      </c>
      <c r="L479" s="29"/>
    </row>
    <row r="480" spans="1:12" ht="15.75" customHeight="1">
      <c r="A480" s="24" t="s">
        <v>4445</v>
      </c>
      <c r="B480" s="25" t="s">
        <v>3700</v>
      </c>
      <c r="C480" s="26" t="s">
        <v>4473</v>
      </c>
      <c r="D480" s="25" t="s">
        <v>4474</v>
      </c>
      <c r="E480" s="18">
        <v>19.71</v>
      </c>
      <c r="F480" s="24" t="s">
        <v>3676</v>
      </c>
      <c r="G480" s="25" t="s">
        <v>3677</v>
      </c>
      <c r="H480" s="25" t="s">
        <v>3678</v>
      </c>
      <c r="I480" s="25" t="s">
        <v>4448</v>
      </c>
      <c r="J480" s="28" t="s">
        <v>1926</v>
      </c>
      <c r="K480" s="28" t="s">
        <v>1904</v>
      </c>
      <c r="L480" s="29"/>
    </row>
    <row r="481" spans="1:12" ht="15.75" customHeight="1">
      <c r="A481" s="24" t="s">
        <v>4445</v>
      </c>
      <c r="B481" s="25" t="s">
        <v>3700</v>
      </c>
      <c r="C481" s="26" t="s">
        <v>4475</v>
      </c>
      <c r="D481" s="25" t="s">
        <v>3883</v>
      </c>
      <c r="E481" s="18">
        <v>9.7899999999999991</v>
      </c>
      <c r="F481" s="24" t="s">
        <v>3676</v>
      </c>
      <c r="G481" s="25" t="s">
        <v>3688</v>
      </c>
      <c r="H481" s="25" t="s">
        <v>3678</v>
      </c>
      <c r="I481" s="25" t="s">
        <v>4448</v>
      </c>
      <c r="J481" s="28" t="s">
        <v>1924</v>
      </c>
      <c r="K481" s="28" t="s">
        <v>1904</v>
      </c>
      <c r="L481" s="29"/>
    </row>
    <row r="482" spans="1:12" ht="15.75" customHeight="1">
      <c r="A482" s="24" t="s">
        <v>4445</v>
      </c>
      <c r="B482" s="25" t="s">
        <v>3700</v>
      </c>
      <c r="C482" s="26" t="s">
        <v>4476</v>
      </c>
      <c r="D482" s="25" t="s">
        <v>4477</v>
      </c>
      <c r="E482" s="18">
        <v>18.78</v>
      </c>
      <c r="F482" s="24" t="s">
        <v>3676</v>
      </c>
      <c r="G482" s="25" t="s">
        <v>3677</v>
      </c>
      <c r="H482" s="25" t="s">
        <v>3678</v>
      </c>
      <c r="I482" s="25" t="s">
        <v>4448</v>
      </c>
      <c r="J482" s="28" t="s">
        <v>1924</v>
      </c>
      <c r="K482" s="28" t="s">
        <v>1904</v>
      </c>
      <c r="L482" s="29"/>
    </row>
    <row r="483" spans="1:12" ht="15.75" customHeight="1">
      <c r="A483" s="24" t="s">
        <v>4445</v>
      </c>
      <c r="B483" s="25" t="s">
        <v>3700</v>
      </c>
      <c r="C483" s="26" t="s">
        <v>4478</v>
      </c>
      <c r="D483" s="25" t="s">
        <v>3862</v>
      </c>
      <c r="E483" s="18">
        <v>6.6</v>
      </c>
      <c r="F483" s="24" t="s">
        <v>3676</v>
      </c>
      <c r="G483" s="25" t="s">
        <v>3688</v>
      </c>
      <c r="H483" s="25" t="s">
        <v>3678</v>
      </c>
      <c r="I483" s="25" t="s">
        <v>4448</v>
      </c>
      <c r="J483" s="28" t="s">
        <v>1922</v>
      </c>
      <c r="K483" s="28" t="s">
        <v>1904</v>
      </c>
      <c r="L483" s="29"/>
    </row>
    <row r="484" spans="1:12" ht="15.75" customHeight="1">
      <c r="A484" s="24" t="s">
        <v>4445</v>
      </c>
      <c r="B484" s="25" t="s">
        <v>3700</v>
      </c>
      <c r="C484" s="26" t="s">
        <v>4479</v>
      </c>
      <c r="D484" s="25" t="s">
        <v>3825</v>
      </c>
      <c r="E484" s="18">
        <v>2.91</v>
      </c>
      <c r="F484" s="24" t="s">
        <v>3676</v>
      </c>
      <c r="G484" s="25" t="s">
        <v>3688</v>
      </c>
      <c r="H484" s="25" t="s">
        <v>3678</v>
      </c>
      <c r="I484" s="25" t="s">
        <v>4448</v>
      </c>
      <c r="J484" s="28" t="s">
        <v>1930</v>
      </c>
      <c r="K484" s="28" t="s">
        <v>1904</v>
      </c>
      <c r="L484" s="29"/>
    </row>
    <row r="485" spans="1:12" ht="15.75" customHeight="1">
      <c r="A485" s="24" t="s">
        <v>4445</v>
      </c>
      <c r="B485" s="25" t="s">
        <v>3700</v>
      </c>
      <c r="C485" s="26" t="s">
        <v>4480</v>
      </c>
      <c r="D485" s="25" t="s">
        <v>1013</v>
      </c>
      <c r="E485" s="18">
        <v>15.64</v>
      </c>
      <c r="F485" s="24" t="s">
        <v>3676</v>
      </c>
      <c r="G485" s="25" t="s">
        <v>3677</v>
      </c>
      <c r="H485" s="25" t="s">
        <v>3678</v>
      </c>
      <c r="I485" s="25" t="s">
        <v>4448</v>
      </c>
      <c r="J485" s="28" t="s">
        <v>1930</v>
      </c>
      <c r="K485" s="28" t="s">
        <v>1904</v>
      </c>
      <c r="L485" s="29"/>
    </row>
    <row r="486" spans="1:12" ht="15.75" customHeight="1">
      <c r="A486" s="24" t="s">
        <v>4445</v>
      </c>
      <c r="B486" s="25" t="s">
        <v>3700</v>
      </c>
      <c r="C486" s="26" t="s">
        <v>4481</v>
      </c>
      <c r="D486" s="25" t="s">
        <v>4482</v>
      </c>
      <c r="E486" s="18">
        <v>41.78</v>
      </c>
      <c r="F486" s="24" t="s">
        <v>3676</v>
      </c>
      <c r="G486" s="25" t="s">
        <v>3677</v>
      </c>
      <c r="H486" s="25" t="s">
        <v>3678</v>
      </c>
      <c r="I486" s="25" t="s">
        <v>4448</v>
      </c>
      <c r="J486" s="28" t="s">
        <v>1912</v>
      </c>
      <c r="K486" s="28" t="s">
        <v>1904</v>
      </c>
      <c r="L486" s="29"/>
    </row>
    <row r="487" spans="1:12" ht="15.75" customHeight="1">
      <c r="A487" s="24" t="s">
        <v>4445</v>
      </c>
      <c r="B487" s="25" t="s">
        <v>3700</v>
      </c>
      <c r="C487" s="26" t="s">
        <v>4483</v>
      </c>
      <c r="D487" s="25" t="s">
        <v>1171</v>
      </c>
      <c r="E487" s="18">
        <v>7.64</v>
      </c>
      <c r="F487" s="24" t="s">
        <v>3676</v>
      </c>
      <c r="G487" s="25" t="s">
        <v>3677</v>
      </c>
      <c r="H487" s="25" t="s">
        <v>3678</v>
      </c>
      <c r="I487" s="25" t="s">
        <v>4448</v>
      </c>
      <c r="J487" s="28" t="s">
        <v>1915</v>
      </c>
      <c r="K487" s="28" t="s">
        <v>1904</v>
      </c>
      <c r="L487" s="29"/>
    </row>
    <row r="488" spans="1:12" ht="15.75" customHeight="1">
      <c r="A488" s="24" t="s">
        <v>4445</v>
      </c>
      <c r="B488" s="25" t="s">
        <v>3700</v>
      </c>
      <c r="C488" s="26" t="s">
        <v>4484</v>
      </c>
      <c r="D488" s="25" t="s">
        <v>4485</v>
      </c>
      <c r="E488" s="18">
        <v>12.31</v>
      </c>
      <c r="F488" s="24" t="s">
        <v>3676</v>
      </c>
      <c r="G488" s="25" t="s">
        <v>3688</v>
      </c>
      <c r="H488" s="25" t="s">
        <v>3678</v>
      </c>
      <c r="I488" s="25" t="s">
        <v>4448</v>
      </c>
      <c r="J488" s="28" t="s">
        <v>1917</v>
      </c>
      <c r="K488" s="28" t="s">
        <v>1904</v>
      </c>
      <c r="L488" s="29"/>
    </row>
    <row r="489" spans="1:12" ht="15.75" customHeight="1">
      <c r="A489" s="24" t="s">
        <v>4445</v>
      </c>
      <c r="B489" s="25" t="s">
        <v>3700</v>
      </c>
      <c r="C489" s="26" t="s">
        <v>4486</v>
      </c>
      <c r="D489" s="25" t="s">
        <v>4355</v>
      </c>
      <c r="E489" s="18">
        <v>18.86</v>
      </c>
      <c r="F489" s="24" t="s">
        <v>3676</v>
      </c>
      <c r="G489" s="25" t="s">
        <v>3677</v>
      </c>
      <c r="H489" s="25" t="s">
        <v>3678</v>
      </c>
      <c r="I489" s="25" t="s">
        <v>4448</v>
      </c>
      <c r="J489" s="28" t="s">
        <v>1917</v>
      </c>
      <c r="K489" s="28" t="s">
        <v>1904</v>
      </c>
      <c r="L489" s="29"/>
    </row>
    <row r="490" spans="1:12" ht="15.75" customHeight="1">
      <c r="A490" s="24" t="s">
        <v>4445</v>
      </c>
      <c r="B490" s="25" t="s">
        <v>3673</v>
      </c>
      <c r="C490" s="26" t="s">
        <v>4487</v>
      </c>
      <c r="D490" s="25" t="s">
        <v>4488</v>
      </c>
      <c r="E490" s="18">
        <v>332.18</v>
      </c>
      <c r="F490" s="24" t="s">
        <v>3676</v>
      </c>
      <c r="G490" s="25" t="s">
        <v>3677</v>
      </c>
      <c r="H490" s="25" t="s">
        <v>3678</v>
      </c>
      <c r="I490" s="25" t="s">
        <v>4489</v>
      </c>
      <c r="J490" s="28" t="s">
        <v>1916</v>
      </c>
      <c r="K490" s="28" t="s">
        <v>1904</v>
      </c>
      <c r="L490" s="29"/>
    </row>
    <row r="491" spans="1:12" ht="15.75" customHeight="1">
      <c r="A491" s="24" t="s">
        <v>4490</v>
      </c>
      <c r="B491" s="25" t="s">
        <v>3700</v>
      </c>
      <c r="C491" s="26" t="s">
        <v>4491</v>
      </c>
      <c r="D491" s="25" t="s">
        <v>4492</v>
      </c>
      <c r="E491" s="18">
        <v>64.790000000000006</v>
      </c>
      <c r="F491" s="24" t="s">
        <v>3676</v>
      </c>
      <c r="G491" s="25" t="s">
        <v>3677</v>
      </c>
      <c r="H491" s="25" t="s">
        <v>3678</v>
      </c>
      <c r="I491" s="25" t="s">
        <v>4493</v>
      </c>
      <c r="J491" s="28" t="s">
        <v>1912</v>
      </c>
      <c r="K491" s="28" t="s">
        <v>1904</v>
      </c>
      <c r="L491" s="29"/>
    </row>
    <row r="492" spans="1:12" ht="15.75" customHeight="1">
      <c r="A492" s="24" t="s">
        <v>4490</v>
      </c>
      <c r="B492" s="25" t="s">
        <v>3700</v>
      </c>
      <c r="C492" s="26" t="s">
        <v>4494</v>
      </c>
      <c r="D492" s="25" t="s">
        <v>4495</v>
      </c>
      <c r="E492" s="18">
        <v>139.04</v>
      </c>
      <c r="F492" s="24" t="s">
        <v>3676</v>
      </c>
      <c r="G492" s="25" t="s">
        <v>3677</v>
      </c>
      <c r="H492" s="25" t="s">
        <v>3678</v>
      </c>
      <c r="I492" s="25" t="s">
        <v>4493</v>
      </c>
      <c r="J492" s="28" t="s">
        <v>1907</v>
      </c>
      <c r="K492" s="28" t="s">
        <v>1904</v>
      </c>
      <c r="L492" s="29"/>
    </row>
    <row r="493" spans="1:12" ht="15.75" customHeight="1">
      <c r="A493" s="24" t="s">
        <v>4490</v>
      </c>
      <c r="B493" s="25" t="s">
        <v>3700</v>
      </c>
      <c r="C493" s="26" t="s">
        <v>4496</v>
      </c>
      <c r="D493" s="25" t="s">
        <v>4497</v>
      </c>
      <c r="E493" s="18">
        <v>9.6300000000000008</v>
      </c>
      <c r="F493" s="24" t="s">
        <v>3676</v>
      </c>
      <c r="G493" s="25" t="s">
        <v>3688</v>
      </c>
      <c r="H493" s="25" t="s">
        <v>3678</v>
      </c>
      <c r="I493" s="25" t="s">
        <v>4493</v>
      </c>
      <c r="J493" s="28" t="s">
        <v>1913</v>
      </c>
      <c r="K493" s="28" t="s">
        <v>1904</v>
      </c>
      <c r="L493" s="29"/>
    </row>
    <row r="494" spans="1:12" ht="15.75" customHeight="1">
      <c r="A494" s="24" t="s">
        <v>4490</v>
      </c>
      <c r="B494" s="25" t="s">
        <v>3700</v>
      </c>
      <c r="C494" s="26" t="s">
        <v>4498</v>
      </c>
      <c r="D494" s="25" t="s">
        <v>4499</v>
      </c>
      <c r="E494" s="18">
        <v>21.51</v>
      </c>
      <c r="F494" s="24" t="s">
        <v>3676</v>
      </c>
      <c r="G494" s="25" t="s">
        <v>3677</v>
      </c>
      <c r="H494" s="25" t="s">
        <v>3678</v>
      </c>
      <c r="I494" s="25" t="s">
        <v>4493</v>
      </c>
      <c r="J494" s="28" t="s">
        <v>1913</v>
      </c>
      <c r="K494" s="28" t="s">
        <v>1904</v>
      </c>
      <c r="L494" s="29"/>
    </row>
    <row r="495" spans="1:12" ht="15.75" customHeight="1">
      <c r="A495" s="24" t="s">
        <v>4490</v>
      </c>
      <c r="B495" s="25" t="s">
        <v>3700</v>
      </c>
      <c r="C495" s="26" t="s">
        <v>4500</v>
      </c>
      <c r="D495" s="25" t="s">
        <v>4501</v>
      </c>
      <c r="E495" s="18">
        <v>8.4</v>
      </c>
      <c r="F495" s="24" t="s">
        <v>3676</v>
      </c>
      <c r="G495" s="25" t="s">
        <v>3688</v>
      </c>
      <c r="H495" s="25" t="s">
        <v>3678</v>
      </c>
      <c r="I495" s="25" t="s">
        <v>4493</v>
      </c>
      <c r="J495" s="28" t="s">
        <v>1939</v>
      </c>
      <c r="K495" s="28" t="s">
        <v>1904</v>
      </c>
      <c r="L495" s="29"/>
    </row>
    <row r="496" spans="1:12" ht="15.75" customHeight="1">
      <c r="A496" s="24" t="s">
        <v>4490</v>
      </c>
      <c r="B496" s="25" t="s">
        <v>3700</v>
      </c>
      <c r="C496" s="26" t="s">
        <v>4502</v>
      </c>
      <c r="D496" s="25" t="s">
        <v>4503</v>
      </c>
      <c r="E496" s="18">
        <v>10.48</v>
      </c>
      <c r="F496" s="24" t="s">
        <v>3676</v>
      </c>
      <c r="G496" s="25" t="s">
        <v>3688</v>
      </c>
      <c r="H496" s="25" t="s">
        <v>3678</v>
      </c>
      <c r="I496" s="25" t="s">
        <v>4493</v>
      </c>
      <c r="J496" s="28" t="s">
        <v>1932</v>
      </c>
      <c r="K496" s="28" t="s">
        <v>1904</v>
      </c>
      <c r="L496" s="29"/>
    </row>
    <row r="497" spans="1:12" ht="15.75" customHeight="1">
      <c r="A497" s="24" t="s">
        <v>4490</v>
      </c>
      <c r="B497" s="25" t="s">
        <v>3700</v>
      </c>
      <c r="C497" s="26" t="s">
        <v>4504</v>
      </c>
      <c r="D497" s="25" t="s">
        <v>4288</v>
      </c>
      <c r="E497" s="18">
        <v>2.7</v>
      </c>
      <c r="F497" s="24" t="s">
        <v>3676</v>
      </c>
      <c r="G497" s="25" t="s">
        <v>3688</v>
      </c>
      <c r="H497" s="25" t="s">
        <v>3678</v>
      </c>
      <c r="I497" s="25" t="s">
        <v>4493</v>
      </c>
      <c r="J497" s="28" t="s">
        <v>1920</v>
      </c>
      <c r="K497" s="28" t="s">
        <v>1904</v>
      </c>
      <c r="L497" s="29"/>
    </row>
    <row r="498" spans="1:12" ht="15.75" customHeight="1">
      <c r="A498" s="24" t="s">
        <v>4490</v>
      </c>
      <c r="B498" s="25" t="s">
        <v>3700</v>
      </c>
      <c r="C498" s="26" t="s">
        <v>4505</v>
      </c>
      <c r="D498" s="25" t="s">
        <v>3883</v>
      </c>
      <c r="E498" s="18">
        <v>9.7899999999999991</v>
      </c>
      <c r="F498" s="24" t="s">
        <v>3676</v>
      </c>
      <c r="G498" s="25" t="s">
        <v>3688</v>
      </c>
      <c r="H498" s="25" t="s">
        <v>3678</v>
      </c>
      <c r="I498" s="25" t="s">
        <v>4493</v>
      </c>
      <c r="J498" s="28" t="s">
        <v>1924</v>
      </c>
      <c r="K498" s="28" t="s">
        <v>1904</v>
      </c>
      <c r="L498" s="29"/>
    </row>
    <row r="499" spans="1:12" ht="15.75" customHeight="1">
      <c r="A499" s="24" t="s">
        <v>4490</v>
      </c>
      <c r="B499" s="25" t="s">
        <v>3700</v>
      </c>
      <c r="C499" s="26" t="s">
        <v>4506</v>
      </c>
      <c r="D499" s="25" t="s">
        <v>1027</v>
      </c>
      <c r="E499" s="18">
        <v>26.47</v>
      </c>
      <c r="F499" s="24" t="s">
        <v>3676</v>
      </c>
      <c r="G499" s="25" t="s">
        <v>3677</v>
      </c>
      <c r="H499" s="25" t="s">
        <v>3678</v>
      </c>
      <c r="I499" s="25" t="s">
        <v>4493</v>
      </c>
      <c r="J499" s="28" t="s">
        <v>1924</v>
      </c>
      <c r="K499" s="28" t="s">
        <v>1904</v>
      </c>
      <c r="L499" s="29"/>
    </row>
    <row r="500" spans="1:12" ht="15.75" customHeight="1">
      <c r="A500" s="24" t="s">
        <v>4490</v>
      </c>
      <c r="B500" s="25" t="s">
        <v>3700</v>
      </c>
      <c r="C500" s="26" t="s">
        <v>4507</v>
      </c>
      <c r="D500" s="25" t="s">
        <v>1013</v>
      </c>
      <c r="E500" s="18">
        <v>15.62</v>
      </c>
      <c r="F500" s="24" t="s">
        <v>3676</v>
      </c>
      <c r="G500" s="25" t="s">
        <v>3677</v>
      </c>
      <c r="H500" s="25" t="s">
        <v>3678</v>
      </c>
      <c r="I500" s="25" t="s">
        <v>4493</v>
      </c>
      <c r="J500" s="28" t="s">
        <v>1930</v>
      </c>
      <c r="K500" s="28" t="s">
        <v>1904</v>
      </c>
      <c r="L500" s="29"/>
    </row>
    <row r="501" spans="1:12" ht="15.75" customHeight="1">
      <c r="A501" s="24" t="s">
        <v>4490</v>
      </c>
      <c r="B501" s="25" t="s">
        <v>3700</v>
      </c>
      <c r="C501" s="26" t="s">
        <v>4508</v>
      </c>
      <c r="D501" s="25" t="s">
        <v>4509</v>
      </c>
      <c r="E501" s="18">
        <v>9.9600000000000009</v>
      </c>
      <c r="F501" s="24" t="s">
        <v>3676</v>
      </c>
      <c r="G501" s="25" t="s">
        <v>3677</v>
      </c>
      <c r="H501" s="25" t="s">
        <v>3678</v>
      </c>
      <c r="I501" s="25" t="s">
        <v>4493</v>
      </c>
      <c r="J501" s="28" t="s">
        <v>1931</v>
      </c>
      <c r="K501" s="28" t="s">
        <v>1904</v>
      </c>
      <c r="L501" s="29"/>
    </row>
    <row r="502" spans="1:12" ht="15.75" customHeight="1">
      <c r="A502" s="24" t="s">
        <v>4490</v>
      </c>
      <c r="B502" s="25" t="s">
        <v>3700</v>
      </c>
      <c r="C502" s="26" t="s">
        <v>4510</v>
      </c>
      <c r="D502" s="25" t="s">
        <v>3825</v>
      </c>
      <c r="E502" s="18">
        <v>5.8</v>
      </c>
      <c r="F502" s="24" t="s">
        <v>3676</v>
      </c>
      <c r="G502" s="25" t="s">
        <v>3688</v>
      </c>
      <c r="H502" s="25" t="s">
        <v>3678</v>
      </c>
      <c r="I502" s="25" t="s">
        <v>4493</v>
      </c>
      <c r="J502" s="28" t="s">
        <v>1926</v>
      </c>
      <c r="K502" s="28" t="s">
        <v>1904</v>
      </c>
      <c r="L502" s="29"/>
    </row>
    <row r="503" spans="1:12" ht="15.75" customHeight="1">
      <c r="A503" s="24" t="s">
        <v>4490</v>
      </c>
      <c r="B503" s="25" t="s">
        <v>3700</v>
      </c>
      <c r="C503" s="26" t="s">
        <v>4511</v>
      </c>
      <c r="D503" s="25" t="s">
        <v>1178</v>
      </c>
      <c r="E503" s="18">
        <v>8.31</v>
      </c>
      <c r="F503" s="24" t="s">
        <v>3676</v>
      </c>
      <c r="G503" s="25" t="s">
        <v>3677</v>
      </c>
      <c r="H503" s="25" t="s">
        <v>3678</v>
      </c>
      <c r="I503" s="25" t="s">
        <v>4493</v>
      </c>
      <c r="J503" s="28" t="s">
        <v>1926</v>
      </c>
      <c r="K503" s="28" t="s">
        <v>1904</v>
      </c>
      <c r="L503" s="29"/>
    </row>
    <row r="504" spans="1:12" ht="15.75" customHeight="1">
      <c r="A504" s="24" t="s">
        <v>4490</v>
      </c>
      <c r="B504" s="25" t="s">
        <v>3700</v>
      </c>
      <c r="C504" s="26" t="s">
        <v>4512</v>
      </c>
      <c r="D504" s="25" t="s">
        <v>3883</v>
      </c>
      <c r="E504" s="18">
        <v>14.69</v>
      </c>
      <c r="F504" s="24" t="s">
        <v>3676</v>
      </c>
      <c r="G504" s="25" t="s">
        <v>3688</v>
      </c>
      <c r="H504" s="25" t="s">
        <v>3678</v>
      </c>
      <c r="I504" s="25" t="s">
        <v>4493</v>
      </c>
      <c r="J504" s="28" t="s">
        <v>1919</v>
      </c>
      <c r="K504" s="28" t="s">
        <v>1904</v>
      </c>
      <c r="L504" s="29"/>
    </row>
    <row r="505" spans="1:12" ht="15.75" customHeight="1">
      <c r="A505" s="24" t="s">
        <v>4490</v>
      </c>
      <c r="B505" s="25" t="s">
        <v>3700</v>
      </c>
      <c r="C505" s="26" t="s">
        <v>4513</v>
      </c>
      <c r="D505" s="25" t="s">
        <v>4514</v>
      </c>
      <c r="E505" s="18">
        <v>5.08</v>
      </c>
      <c r="F505" s="24" t="s">
        <v>3676</v>
      </c>
      <c r="G505" s="25" t="s">
        <v>3677</v>
      </c>
      <c r="H505" s="25" t="s">
        <v>3678</v>
      </c>
      <c r="I505" s="25" t="s">
        <v>4493</v>
      </c>
      <c r="J505" s="28" t="s">
        <v>1919</v>
      </c>
      <c r="K505" s="28" t="s">
        <v>1904</v>
      </c>
      <c r="L505" s="29"/>
    </row>
    <row r="506" spans="1:12" ht="15.75" customHeight="1">
      <c r="A506" s="24" t="s">
        <v>4490</v>
      </c>
      <c r="B506" s="25" t="s">
        <v>3700</v>
      </c>
      <c r="C506" s="26" t="s">
        <v>4515</v>
      </c>
      <c r="D506" s="25" t="s">
        <v>4341</v>
      </c>
      <c r="E506" s="18">
        <v>15.08</v>
      </c>
      <c r="F506" s="24" t="s">
        <v>3676</v>
      </c>
      <c r="G506" s="25" t="s">
        <v>3677</v>
      </c>
      <c r="H506" s="25" t="s">
        <v>3678</v>
      </c>
      <c r="I506" s="25" t="s">
        <v>4493</v>
      </c>
      <c r="J506" s="28" t="s">
        <v>1918</v>
      </c>
      <c r="K506" s="28" t="s">
        <v>1904</v>
      </c>
      <c r="L506" s="29"/>
    </row>
    <row r="507" spans="1:12" ht="15.75" customHeight="1">
      <c r="A507" s="24" t="s">
        <v>4490</v>
      </c>
      <c r="B507" s="25" t="s">
        <v>3700</v>
      </c>
      <c r="C507" s="26" t="s">
        <v>4516</v>
      </c>
      <c r="D507" s="25" t="s">
        <v>3825</v>
      </c>
      <c r="E507" s="18">
        <v>5.8</v>
      </c>
      <c r="F507" s="24" t="s">
        <v>3676</v>
      </c>
      <c r="G507" s="25" t="s">
        <v>3688</v>
      </c>
      <c r="H507" s="25" t="s">
        <v>3678</v>
      </c>
      <c r="I507" s="25" t="s">
        <v>4493</v>
      </c>
      <c r="J507" s="28" t="s">
        <v>1918</v>
      </c>
      <c r="K507" s="28" t="s">
        <v>1904</v>
      </c>
      <c r="L507" s="29"/>
    </row>
    <row r="508" spans="1:12" ht="15.75" customHeight="1">
      <c r="A508" s="24" t="s">
        <v>4490</v>
      </c>
      <c r="B508" s="25" t="s">
        <v>3700</v>
      </c>
      <c r="C508" s="26" t="s">
        <v>4517</v>
      </c>
      <c r="D508" s="25" t="s">
        <v>3862</v>
      </c>
      <c r="E508" s="18">
        <v>3.7</v>
      </c>
      <c r="F508" s="24" t="s">
        <v>3676</v>
      </c>
      <c r="G508" s="25" t="s">
        <v>3688</v>
      </c>
      <c r="H508" s="25" t="s">
        <v>3678</v>
      </c>
      <c r="I508" s="25" t="s">
        <v>4493</v>
      </c>
      <c r="J508" s="28" t="s">
        <v>1922</v>
      </c>
      <c r="K508" s="28" t="s">
        <v>1904</v>
      </c>
      <c r="L508" s="29"/>
    </row>
    <row r="509" spans="1:12" ht="15.75" customHeight="1">
      <c r="A509" s="24" t="s">
        <v>4490</v>
      </c>
      <c r="B509" s="25" t="s">
        <v>3700</v>
      </c>
      <c r="C509" s="26" t="s">
        <v>4518</v>
      </c>
      <c r="D509" s="25" t="s">
        <v>4519</v>
      </c>
      <c r="E509" s="18">
        <v>29.09</v>
      </c>
      <c r="F509" s="24" t="s">
        <v>3676</v>
      </c>
      <c r="G509" s="25" t="s">
        <v>3677</v>
      </c>
      <c r="H509" s="25" t="s">
        <v>3678</v>
      </c>
      <c r="I509" s="25" t="s">
        <v>4493</v>
      </c>
      <c r="J509" s="28" t="s">
        <v>1922</v>
      </c>
      <c r="K509" s="28" t="s">
        <v>1904</v>
      </c>
      <c r="L509" s="29"/>
    </row>
    <row r="510" spans="1:12" ht="15.75" customHeight="1">
      <c r="A510" s="24" t="s">
        <v>4490</v>
      </c>
      <c r="B510" s="25" t="s">
        <v>3700</v>
      </c>
      <c r="C510" s="26" t="s">
        <v>4520</v>
      </c>
      <c r="D510" s="25" t="s">
        <v>38</v>
      </c>
      <c r="E510" s="18">
        <v>5.78</v>
      </c>
      <c r="F510" s="24" t="s">
        <v>3676</v>
      </c>
      <c r="G510" s="25" t="s">
        <v>3688</v>
      </c>
      <c r="H510" s="25" t="s">
        <v>3678</v>
      </c>
      <c r="I510" s="25" t="s">
        <v>4493</v>
      </c>
      <c r="J510" s="28" t="s">
        <v>1921</v>
      </c>
      <c r="K510" s="28" t="s">
        <v>1904</v>
      </c>
      <c r="L510" s="29"/>
    </row>
    <row r="511" spans="1:12" ht="15.75" customHeight="1">
      <c r="A511" s="24" t="s">
        <v>4490</v>
      </c>
      <c r="B511" s="25" t="s">
        <v>3700</v>
      </c>
      <c r="C511" s="26" t="s">
        <v>4521</v>
      </c>
      <c r="D511" s="25" t="s">
        <v>4522</v>
      </c>
      <c r="E511" s="18">
        <v>22.53</v>
      </c>
      <c r="F511" s="24" t="s">
        <v>3676</v>
      </c>
      <c r="G511" s="25" t="s">
        <v>3677</v>
      </c>
      <c r="H511" s="25" t="s">
        <v>3678</v>
      </c>
      <c r="I511" s="25" t="s">
        <v>4493</v>
      </c>
      <c r="J511" s="28" t="s">
        <v>1921</v>
      </c>
      <c r="K511" s="28" t="s">
        <v>1904</v>
      </c>
      <c r="L511" s="29"/>
    </row>
    <row r="512" spans="1:12" ht="15.75" customHeight="1">
      <c r="A512" s="24" t="s">
        <v>4490</v>
      </c>
      <c r="B512" s="25" t="s">
        <v>3700</v>
      </c>
      <c r="C512" s="26" t="s">
        <v>4523</v>
      </c>
      <c r="D512" s="25" t="s">
        <v>4524</v>
      </c>
      <c r="E512" s="18">
        <v>28.9</v>
      </c>
      <c r="F512" s="24" t="s">
        <v>3676</v>
      </c>
      <c r="G512" s="25" t="s">
        <v>3677</v>
      </c>
      <c r="H512" s="25" t="s">
        <v>3678</v>
      </c>
      <c r="I512" s="25" t="s">
        <v>4493</v>
      </c>
      <c r="J512" s="28" t="s">
        <v>1917</v>
      </c>
      <c r="K512" s="28" t="s">
        <v>1904</v>
      </c>
      <c r="L512" s="29"/>
    </row>
    <row r="513" spans="1:12" ht="15.75" customHeight="1">
      <c r="A513" s="24" t="s">
        <v>3762</v>
      </c>
      <c r="B513" s="25" t="s">
        <v>3700</v>
      </c>
      <c r="C513" s="26" t="s">
        <v>4525</v>
      </c>
      <c r="D513" s="25" t="s">
        <v>1453</v>
      </c>
      <c r="E513" s="18">
        <v>0.71</v>
      </c>
      <c r="F513" s="24" t="s">
        <v>3676</v>
      </c>
      <c r="G513" s="25" t="s">
        <v>3688</v>
      </c>
      <c r="H513" s="25" t="s">
        <v>3678</v>
      </c>
      <c r="I513" s="25" t="s">
        <v>3765</v>
      </c>
      <c r="J513" s="28" t="s">
        <v>1915</v>
      </c>
      <c r="K513" s="28" t="s">
        <v>1904</v>
      </c>
      <c r="L513" s="29"/>
    </row>
    <row r="514" spans="1:12" ht="15.75" customHeight="1">
      <c r="A514" s="24" t="s">
        <v>3762</v>
      </c>
      <c r="B514" s="25" t="s">
        <v>3700</v>
      </c>
      <c r="C514" s="26" t="s">
        <v>4526</v>
      </c>
      <c r="D514" s="25" t="s">
        <v>4527</v>
      </c>
      <c r="E514" s="18">
        <v>400.6</v>
      </c>
      <c r="F514" s="24" t="s">
        <v>3676</v>
      </c>
      <c r="G514" s="25" t="s">
        <v>3677</v>
      </c>
      <c r="H514" s="25" t="s">
        <v>3678</v>
      </c>
      <c r="I514" s="25" t="s">
        <v>3765</v>
      </c>
      <c r="J514" s="28" t="s">
        <v>1912</v>
      </c>
      <c r="K514" s="28" t="s">
        <v>1904</v>
      </c>
      <c r="L514" s="29"/>
    </row>
    <row r="515" spans="1:12" ht="15.75" customHeight="1">
      <c r="A515" s="24" t="s">
        <v>3762</v>
      </c>
      <c r="B515" s="25" t="s">
        <v>3700</v>
      </c>
      <c r="C515" s="26" t="s">
        <v>4528</v>
      </c>
      <c r="D515" s="25" t="s">
        <v>1066</v>
      </c>
      <c r="E515" s="18">
        <v>23.89</v>
      </c>
      <c r="F515" s="24" t="s">
        <v>3676</v>
      </c>
      <c r="G515" s="25" t="s">
        <v>3677</v>
      </c>
      <c r="H515" s="25" t="s">
        <v>3678</v>
      </c>
      <c r="I515" s="25" t="s">
        <v>3765</v>
      </c>
      <c r="J515" s="28" t="s">
        <v>1915</v>
      </c>
      <c r="K515" s="28" t="s">
        <v>1904</v>
      </c>
      <c r="L515" s="29"/>
    </row>
    <row r="516" spans="1:12" ht="15.75" customHeight="1">
      <c r="A516" s="24" t="s">
        <v>3762</v>
      </c>
      <c r="B516" s="25" t="s">
        <v>3700</v>
      </c>
      <c r="C516" s="26" t="s">
        <v>4529</v>
      </c>
      <c r="D516" s="25" t="s">
        <v>1080</v>
      </c>
      <c r="E516" s="18">
        <v>7.77</v>
      </c>
      <c r="F516" s="24" t="s">
        <v>3676</v>
      </c>
      <c r="G516" s="25" t="s">
        <v>3677</v>
      </c>
      <c r="H516" s="25" t="s">
        <v>3678</v>
      </c>
      <c r="I516" s="25" t="s">
        <v>3765</v>
      </c>
      <c r="J516" s="28" t="s">
        <v>1913</v>
      </c>
      <c r="K516" s="28" t="s">
        <v>1904</v>
      </c>
      <c r="L516" s="29"/>
    </row>
    <row r="517" spans="1:12" ht="15.75" customHeight="1">
      <c r="A517" s="24" t="s">
        <v>3762</v>
      </c>
      <c r="B517" s="25" t="s">
        <v>3700</v>
      </c>
      <c r="C517" s="26" t="s">
        <v>4530</v>
      </c>
      <c r="D517" s="25" t="s">
        <v>4531</v>
      </c>
      <c r="E517" s="18">
        <v>55.71</v>
      </c>
      <c r="F517" s="24" t="s">
        <v>3676</v>
      </c>
      <c r="G517" s="25" t="s">
        <v>3688</v>
      </c>
      <c r="H517" s="25" t="s">
        <v>3678</v>
      </c>
      <c r="I517" s="25" t="s">
        <v>3765</v>
      </c>
      <c r="J517" s="28" t="s">
        <v>1912</v>
      </c>
      <c r="K517" s="28" t="s">
        <v>1904</v>
      </c>
      <c r="L517" s="29"/>
    </row>
    <row r="518" spans="1:12" ht="15.75" customHeight="1">
      <c r="A518" s="24" t="s">
        <v>3762</v>
      </c>
      <c r="B518" s="25" t="s">
        <v>3700</v>
      </c>
      <c r="C518" s="26" t="s">
        <v>4532</v>
      </c>
      <c r="D518" s="25" t="s">
        <v>4533</v>
      </c>
      <c r="E518" s="18">
        <v>334.48</v>
      </c>
      <c r="F518" s="24" t="s">
        <v>3676</v>
      </c>
      <c r="G518" s="25" t="s">
        <v>3677</v>
      </c>
      <c r="H518" s="25" t="s">
        <v>3678</v>
      </c>
      <c r="I518" s="25" t="s">
        <v>3765</v>
      </c>
      <c r="J518" s="28" t="s">
        <v>1907</v>
      </c>
      <c r="K518" s="28" t="s">
        <v>1904</v>
      </c>
      <c r="L518" s="29"/>
    </row>
    <row r="519" spans="1:12" ht="15.75" customHeight="1">
      <c r="A519" s="24" t="s">
        <v>3762</v>
      </c>
      <c r="B519" s="25" t="s">
        <v>3700</v>
      </c>
      <c r="C519" s="26" t="s">
        <v>4534</v>
      </c>
      <c r="D519" s="25" t="s">
        <v>4535</v>
      </c>
      <c r="E519" s="18">
        <v>22.96</v>
      </c>
      <c r="F519" s="24" t="s">
        <v>3676</v>
      </c>
      <c r="G519" s="25" t="s">
        <v>3688</v>
      </c>
      <c r="H519" s="25" t="s">
        <v>3678</v>
      </c>
      <c r="I519" s="25" t="s">
        <v>3765</v>
      </c>
      <c r="J519" s="28" t="s">
        <v>1907</v>
      </c>
      <c r="K519" s="28" t="s">
        <v>1904</v>
      </c>
      <c r="L519" s="29"/>
    </row>
    <row r="520" spans="1:12" ht="15.75" customHeight="1">
      <c r="A520" s="24" t="s">
        <v>3762</v>
      </c>
      <c r="B520" s="25" t="s">
        <v>3700</v>
      </c>
      <c r="C520" s="26" t="s">
        <v>4536</v>
      </c>
      <c r="D520" s="25" t="s">
        <v>3916</v>
      </c>
      <c r="E520" s="18">
        <v>6.26</v>
      </c>
      <c r="F520" s="24" t="s">
        <v>3676</v>
      </c>
      <c r="G520" s="25" t="s">
        <v>3677</v>
      </c>
      <c r="H520" s="25" t="s">
        <v>3678</v>
      </c>
      <c r="I520" s="25" t="s">
        <v>3765</v>
      </c>
      <c r="J520" s="28" t="s">
        <v>1930</v>
      </c>
      <c r="K520" s="28" t="s">
        <v>1904</v>
      </c>
      <c r="L520" s="29"/>
    </row>
    <row r="521" spans="1:12" ht="15.75" customHeight="1">
      <c r="A521" s="24" t="s">
        <v>3762</v>
      </c>
      <c r="B521" s="25" t="s">
        <v>3700</v>
      </c>
      <c r="C521" s="26" t="s">
        <v>4537</v>
      </c>
      <c r="D521" s="25" t="s">
        <v>4538</v>
      </c>
      <c r="E521" s="18">
        <v>4.75</v>
      </c>
      <c r="F521" s="24" t="s">
        <v>3676</v>
      </c>
      <c r="G521" s="25" t="s">
        <v>3688</v>
      </c>
      <c r="H521" s="25" t="s">
        <v>3678</v>
      </c>
      <c r="I521" s="25" t="s">
        <v>3765</v>
      </c>
      <c r="J521" s="28" t="s">
        <v>1920</v>
      </c>
      <c r="K521" s="28" t="s">
        <v>1904</v>
      </c>
      <c r="L521" s="29"/>
    </row>
    <row r="522" spans="1:12" ht="15.75" customHeight="1">
      <c r="A522" s="24" t="s">
        <v>3762</v>
      </c>
      <c r="B522" s="25" t="s">
        <v>3700</v>
      </c>
      <c r="C522" s="26" t="s">
        <v>4539</v>
      </c>
      <c r="D522" s="25" t="s">
        <v>3904</v>
      </c>
      <c r="E522" s="18">
        <v>5.74</v>
      </c>
      <c r="F522" s="24" t="s">
        <v>3676</v>
      </c>
      <c r="G522" s="25" t="s">
        <v>3688</v>
      </c>
      <c r="H522" s="25" t="s">
        <v>3678</v>
      </c>
      <c r="I522" s="25" t="s">
        <v>3765</v>
      </c>
      <c r="J522" s="28" t="s">
        <v>1917</v>
      </c>
      <c r="K522" s="28" t="s">
        <v>1904</v>
      </c>
      <c r="L522" s="29"/>
    </row>
    <row r="523" spans="1:12" ht="15.75" customHeight="1">
      <c r="A523" s="24" t="s">
        <v>3762</v>
      </c>
      <c r="B523" s="25" t="s">
        <v>3700</v>
      </c>
      <c r="C523" s="26" t="s">
        <v>4540</v>
      </c>
      <c r="D523" s="25" t="s">
        <v>4541</v>
      </c>
      <c r="E523" s="18">
        <v>31.38</v>
      </c>
      <c r="F523" s="24" t="s">
        <v>3676</v>
      </c>
      <c r="G523" s="25" t="s">
        <v>3677</v>
      </c>
      <c r="H523" s="25" t="s">
        <v>3678</v>
      </c>
      <c r="I523" s="25" t="s">
        <v>3765</v>
      </c>
      <c r="J523" s="28" t="s">
        <v>1917</v>
      </c>
      <c r="K523" s="28" t="s">
        <v>1904</v>
      </c>
      <c r="L523" s="29"/>
    </row>
    <row r="524" spans="1:12" ht="15.75" customHeight="1">
      <c r="A524" s="24" t="s">
        <v>3762</v>
      </c>
      <c r="B524" s="25" t="s">
        <v>3700</v>
      </c>
      <c r="C524" s="26" t="s">
        <v>4542</v>
      </c>
      <c r="D524" s="25" t="s">
        <v>1025</v>
      </c>
      <c r="E524" s="18">
        <v>19.61</v>
      </c>
      <c r="F524" s="24" t="s">
        <v>3676</v>
      </c>
      <c r="G524" s="25" t="s">
        <v>3677</v>
      </c>
      <c r="H524" s="25" t="s">
        <v>3678</v>
      </c>
      <c r="I524" s="25" t="s">
        <v>3765</v>
      </c>
      <c r="J524" s="28" t="s">
        <v>1922</v>
      </c>
      <c r="K524" s="28" t="s">
        <v>1904</v>
      </c>
      <c r="L524" s="29"/>
    </row>
    <row r="525" spans="1:12" ht="15.75" customHeight="1">
      <c r="A525" s="24" t="s">
        <v>3762</v>
      </c>
      <c r="B525" s="25" t="s">
        <v>3700</v>
      </c>
      <c r="C525" s="26" t="s">
        <v>4543</v>
      </c>
      <c r="D525" s="25" t="s">
        <v>35</v>
      </c>
      <c r="E525" s="18">
        <v>2.9</v>
      </c>
      <c r="F525" s="24" t="s">
        <v>3676</v>
      </c>
      <c r="G525" s="25" t="s">
        <v>3688</v>
      </c>
      <c r="H525" s="25" t="s">
        <v>3678</v>
      </c>
      <c r="I525" s="25" t="s">
        <v>3765</v>
      </c>
      <c r="J525" s="28" t="s">
        <v>1922</v>
      </c>
      <c r="K525" s="28" t="s">
        <v>1904</v>
      </c>
      <c r="L525" s="29"/>
    </row>
    <row r="526" spans="1:12" ht="15.75" customHeight="1">
      <c r="A526" s="24" t="s">
        <v>3762</v>
      </c>
      <c r="B526" s="25" t="s">
        <v>3700</v>
      </c>
      <c r="C526" s="26" t="s">
        <v>4544</v>
      </c>
      <c r="D526" s="25" t="s">
        <v>3862</v>
      </c>
      <c r="E526" s="18">
        <v>3.71</v>
      </c>
      <c r="F526" s="24" t="s">
        <v>3676</v>
      </c>
      <c r="G526" s="25" t="s">
        <v>3688</v>
      </c>
      <c r="H526" s="25" t="s">
        <v>3678</v>
      </c>
      <c r="I526" s="25" t="s">
        <v>3765</v>
      </c>
      <c r="J526" s="28" t="s">
        <v>1921</v>
      </c>
      <c r="K526" s="28" t="s">
        <v>1904</v>
      </c>
      <c r="L526" s="29"/>
    </row>
    <row r="527" spans="1:12" ht="15.75" customHeight="1">
      <c r="A527" s="24" t="s">
        <v>3762</v>
      </c>
      <c r="B527" s="25" t="s">
        <v>3700</v>
      </c>
      <c r="C527" s="26" t="s">
        <v>4545</v>
      </c>
      <c r="D527" s="25" t="s">
        <v>4546</v>
      </c>
      <c r="E527" s="18">
        <v>27.24</v>
      </c>
      <c r="F527" s="24" t="s">
        <v>3676</v>
      </c>
      <c r="G527" s="25" t="s">
        <v>3677</v>
      </c>
      <c r="H527" s="25" t="s">
        <v>3678</v>
      </c>
      <c r="I527" s="25" t="s">
        <v>3765</v>
      </c>
      <c r="J527" s="28" t="s">
        <v>1921</v>
      </c>
      <c r="K527" s="28" t="s">
        <v>1904</v>
      </c>
      <c r="L527" s="29"/>
    </row>
    <row r="528" spans="1:12" ht="15.75" customHeight="1">
      <c r="A528" s="24" t="s">
        <v>3762</v>
      </c>
      <c r="B528" s="25" t="s">
        <v>3700</v>
      </c>
      <c r="C528" s="26" t="s">
        <v>4547</v>
      </c>
      <c r="D528" s="25" t="s">
        <v>1178</v>
      </c>
      <c r="E528" s="18">
        <v>8.31</v>
      </c>
      <c r="F528" s="24" t="s">
        <v>3676</v>
      </c>
      <c r="G528" s="25" t="s">
        <v>3677</v>
      </c>
      <c r="H528" s="25" t="s">
        <v>3678</v>
      </c>
      <c r="I528" s="25" t="s">
        <v>3765</v>
      </c>
      <c r="J528" s="28" t="s">
        <v>1931</v>
      </c>
      <c r="K528" s="28" t="s">
        <v>1904</v>
      </c>
      <c r="L528" s="29"/>
    </row>
    <row r="529" spans="1:12" ht="15.75" customHeight="1">
      <c r="A529" s="24" t="s">
        <v>3762</v>
      </c>
      <c r="B529" s="25" t="s">
        <v>3700</v>
      </c>
      <c r="C529" s="26" t="s">
        <v>4548</v>
      </c>
      <c r="D529" s="25" t="s">
        <v>4549</v>
      </c>
      <c r="E529" s="18">
        <v>12.63</v>
      </c>
      <c r="F529" s="24" t="s">
        <v>3676</v>
      </c>
      <c r="G529" s="25" t="s">
        <v>3688</v>
      </c>
      <c r="H529" s="25" t="s">
        <v>3678</v>
      </c>
      <c r="I529" s="25" t="s">
        <v>3765</v>
      </c>
      <c r="J529" s="28" t="s">
        <v>1931</v>
      </c>
      <c r="K529" s="28" t="s">
        <v>1904</v>
      </c>
      <c r="L529" s="29"/>
    </row>
    <row r="530" spans="1:12" ht="15.75" customHeight="1">
      <c r="A530" s="24" t="s">
        <v>3762</v>
      </c>
      <c r="B530" s="25" t="s">
        <v>3700</v>
      </c>
      <c r="C530" s="26" t="s">
        <v>4550</v>
      </c>
      <c r="D530" s="25" t="s">
        <v>4149</v>
      </c>
      <c r="E530" s="18">
        <v>11.7</v>
      </c>
      <c r="F530" s="24" t="s">
        <v>3676</v>
      </c>
      <c r="G530" s="25" t="s">
        <v>3688</v>
      </c>
      <c r="H530" s="25" t="s">
        <v>3678</v>
      </c>
      <c r="I530" s="25" t="s">
        <v>3765</v>
      </c>
      <c r="J530" s="28" t="s">
        <v>1926</v>
      </c>
      <c r="K530" s="28" t="s">
        <v>1904</v>
      </c>
      <c r="L530" s="29"/>
    </row>
    <row r="531" spans="1:12" ht="15.75" customHeight="1">
      <c r="A531" s="24" t="s">
        <v>3762</v>
      </c>
      <c r="B531" s="25" t="s">
        <v>3700</v>
      </c>
      <c r="C531" s="26" t="s">
        <v>4551</v>
      </c>
      <c r="D531" s="25" t="s">
        <v>1178</v>
      </c>
      <c r="E531" s="18">
        <v>8.33</v>
      </c>
      <c r="F531" s="24" t="s">
        <v>3676</v>
      </c>
      <c r="G531" s="25" t="s">
        <v>3677</v>
      </c>
      <c r="H531" s="25" t="s">
        <v>3678</v>
      </c>
      <c r="I531" s="25" t="s">
        <v>3765</v>
      </c>
      <c r="J531" s="28" t="s">
        <v>1926</v>
      </c>
      <c r="K531" s="28" t="s">
        <v>1904</v>
      </c>
      <c r="L531" s="29"/>
    </row>
    <row r="532" spans="1:12" ht="15.75" customHeight="1">
      <c r="A532" s="24" t="s">
        <v>3762</v>
      </c>
      <c r="B532" s="25" t="s">
        <v>3700</v>
      </c>
      <c r="C532" s="26" t="s">
        <v>4552</v>
      </c>
      <c r="D532" s="25" t="s">
        <v>4015</v>
      </c>
      <c r="E532" s="18">
        <v>12.23</v>
      </c>
      <c r="F532" s="24" t="s">
        <v>3676</v>
      </c>
      <c r="G532" s="25" t="s">
        <v>3677</v>
      </c>
      <c r="H532" s="25" t="s">
        <v>3678</v>
      </c>
      <c r="I532" s="25" t="s">
        <v>3765</v>
      </c>
      <c r="J532" s="28" t="s">
        <v>1919</v>
      </c>
      <c r="K532" s="28" t="s">
        <v>1904</v>
      </c>
      <c r="L532" s="29"/>
    </row>
    <row r="533" spans="1:12" ht="15.75" customHeight="1">
      <c r="A533" s="24" t="s">
        <v>3762</v>
      </c>
      <c r="B533" s="25" t="s">
        <v>3700</v>
      </c>
      <c r="C533" s="26" t="s">
        <v>4553</v>
      </c>
      <c r="D533" s="25" t="s">
        <v>1080</v>
      </c>
      <c r="E533" s="18">
        <v>7.76</v>
      </c>
      <c r="F533" s="24" t="s">
        <v>3676</v>
      </c>
      <c r="G533" s="25" t="s">
        <v>3677</v>
      </c>
      <c r="H533" s="25" t="s">
        <v>3678</v>
      </c>
      <c r="I533" s="25" t="s">
        <v>3765</v>
      </c>
      <c r="J533" s="28" t="s">
        <v>1924</v>
      </c>
      <c r="K533" s="28" t="s">
        <v>1904</v>
      </c>
      <c r="L533" s="29"/>
    </row>
    <row r="534" spans="1:12" ht="15.75" customHeight="1">
      <c r="A534" s="24" t="s">
        <v>3762</v>
      </c>
      <c r="B534" s="25" t="s">
        <v>3700</v>
      </c>
      <c r="C534" s="26" t="s">
        <v>4554</v>
      </c>
      <c r="D534" s="25" t="s">
        <v>3900</v>
      </c>
      <c r="E534" s="18">
        <v>12.69</v>
      </c>
      <c r="F534" s="24" t="s">
        <v>3676</v>
      </c>
      <c r="G534" s="25" t="s">
        <v>3688</v>
      </c>
      <c r="H534" s="25" t="s">
        <v>3678</v>
      </c>
      <c r="I534" s="25" t="s">
        <v>3765</v>
      </c>
      <c r="J534" s="28" t="s">
        <v>1924</v>
      </c>
      <c r="K534" s="28" t="s">
        <v>1904</v>
      </c>
      <c r="L534" s="29"/>
    </row>
    <row r="535" spans="1:12" ht="15.75" customHeight="1">
      <c r="A535" s="24" t="s">
        <v>3762</v>
      </c>
      <c r="B535" s="25" t="s">
        <v>3700</v>
      </c>
      <c r="C535" s="26" t="s">
        <v>4555</v>
      </c>
      <c r="D535" s="25" t="s">
        <v>4556</v>
      </c>
      <c r="E535" s="18">
        <v>5.79</v>
      </c>
      <c r="F535" s="24" t="s">
        <v>3676</v>
      </c>
      <c r="G535" s="25" t="s">
        <v>3688</v>
      </c>
      <c r="H535" s="25" t="s">
        <v>3678</v>
      </c>
      <c r="I535" s="25" t="s">
        <v>3765</v>
      </c>
      <c r="J535" s="28" t="s">
        <v>1918</v>
      </c>
      <c r="K535" s="28" t="s">
        <v>1904</v>
      </c>
      <c r="L535" s="29"/>
    </row>
    <row r="536" spans="1:12" ht="15.75" customHeight="1">
      <c r="A536" s="24" t="s">
        <v>3762</v>
      </c>
      <c r="B536" s="25" t="s">
        <v>3700</v>
      </c>
      <c r="C536" s="26" t="s">
        <v>4557</v>
      </c>
      <c r="D536" s="25" t="s">
        <v>4558</v>
      </c>
      <c r="E536" s="18">
        <v>20.18</v>
      </c>
      <c r="F536" s="24" t="s">
        <v>3676</v>
      </c>
      <c r="G536" s="25" t="s">
        <v>3677</v>
      </c>
      <c r="H536" s="25" t="s">
        <v>3678</v>
      </c>
      <c r="I536" s="25" t="s">
        <v>3765</v>
      </c>
      <c r="J536" s="28" t="s">
        <v>1918</v>
      </c>
      <c r="K536" s="28" t="s">
        <v>1904</v>
      </c>
      <c r="L536" s="29"/>
    </row>
    <row r="537" spans="1:12" ht="15.75" customHeight="1">
      <c r="A537" s="24" t="s">
        <v>3766</v>
      </c>
      <c r="B537" s="25" t="s">
        <v>3700</v>
      </c>
      <c r="C537" s="26" t="s">
        <v>4559</v>
      </c>
      <c r="D537" s="25" t="s">
        <v>4560</v>
      </c>
      <c r="E537" s="18">
        <v>52.75</v>
      </c>
      <c r="F537" s="24" t="s">
        <v>3676</v>
      </c>
      <c r="G537" s="25" t="s">
        <v>3677</v>
      </c>
      <c r="H537" s="25" t="s">
        <v>3678</v>
      </c>
      <c r="I537" s="25" t="s">
        <v>4561</v>
      </c>
      <c r="J537" s="28" t="s">
        <v>1912</v>
      </c>
      <c r="K537" s="28" t="s">
        <v>1904</v>
      </c>
      <c r="L537" s="29"/>
    </row>
    <row r="538" spans="1:12" ht="15.75" customHeight="1">
      <c r="A538" s="24" t="s">
        <v>3766</v>
      </c>
      <c r="B538" s="25" t="s">
        <v>3700</v>
      </c>
      <c r="C538" s="26" t="s">
        <v>4562</v>
      </c>
      <c r="D538" s="25" t="s">
        <v>4563</v>
      </c>
      <c r="E538" s="18">
        <v>16.489999999999998</v>
      </c>
      <c r="F538" s="24" t="s">
        <v>3676</v>
      </c>
      <c r="G538" s="25" t="s">
        <v>3688</v>
      </c>
      <c r="H538" s="25" t="s">
        <v>3678</v>
      </c>
      <c r="I538" s="25" t="s">
        <v>4561</v>
      </c>
      <c r="J538" s="28" t="s">
        <v>1912</v>
      </c>
      <c r="K538" s="28" t="s">
        <v>1904</v>
      </c>
      <c r="L538" s="29"/>
    </row>
    <row r="539" spans="1:12" ht="15.75" customHeight="1">
      <c r="A539" s="24" t="s">
        <v>3766</v>
      </c>
      <c r="B539" s="25" t="s">
        <v>3700</v>
      </c>
      <c r="C539" s="26" t="s">
        <v>4564</v>
      </c>
      <c r="D539" s="25" t="s">
        <v>4565</v>
      </c>
      <c r="E539" s="18">
        <v>27.62</v>
      </c>
      <c r="F539" s="24" t="s">
        <v>3676</v>
      </c>
      <c r="G539" s="25" t="s">
        <v>3688</v>
      </c>
      <c r="H539" s="25" t="s">
        <v>3678</v>
      </c>
      <c r="I539" s="25" t="s">
        <v>4561</v>
      </c>
      <c r="J539" s="28" t="s">
        <v>1920</v>
      </c>
      <c r="K539" s="28" t="s">
        <v>1904</v>
      </c>
      <c r="L539" s="29"/>
    </row>
    <row r="540" spans="1:12" ht="15.75" customHeight="1">
      <c r="A540" s="24" t="s">
        <v>3766</v>
      </c>
      <c r="B540" s="25" t="s">
        <v>3700</v>
      </c>
      <c r="C540" s="26" t="s">
        <v>4566</v>
      </c>
      <c r="D540" s="25" t="s">
        <v>4567</v>
      </c>
      <c r="E540" s="18">
        <v>5.15</v>
      </c>
      <c r="F540" s="24" t="s">
        <v>3676</v>
      </c>
      <c r="G540" s="25" t="s">
        <v>3688</v>
      </c>
      <c r="H540" s="25" t="s">
        <v>3678</v>
      </c>
      <c r="I540" s="25" t="s">
        <v>4561</v>
      </c>
      <c r="J540" s="28" t="s">
        <v>1924</v>
      </c>
      <c r="K540" s="28" t="s">
        <v>1904</v>
      </c>
      <c r="L540" s="29"/>
    </row>
    <row r="541" spans="1:12" ht="15.75" customHeight="1">
      <c r="A541" s="24" t="s">
        <v>3766</v>
      </c>
      <c r="B541" s="25" t="s">
        <v>3700</v>
      </c>
      <c r="C541" s="26" t="s">
        <v>4568</v>
      </c>
      <c r="D541" s="25" t="s">
        <v>1064</v>
      </c>
      <c r="E541" s="18">
        <v>24.7</v>
      </c>
      <c r="F541" s="24" t="s">
        <v>3676</v>
      </c>
      <c r="G541" s="25" t="s">
        <v>3677</v>
      </c>
      <c r="H541" s="25" t="s">
        <v>3678</v>
      </c>
      <c r="I541" s="25" t="s">
        <v>4561</v>
      </c>
      <c r="J541" s="28" t="s">
        <v>1924</v>
      </c>
      <c r="K541" s="28" t="s">
        <v>1904</v>
      </c>
      <c r="L541" s="29"/>
    </row>
    <row r="542" spans="1:12" ht="15.75" customHeight="1">
      <c r="A542" s="24" t="s">
        <v>3766</v>
      </c>
      <c r="B542" s="25" t="s">
        <v>3700</v>
      </c>
      <c r="C542" s="26" t="s">
        <v>4569</v>
      </c>
      <c r="D542" s="25" t="s">
        <v>4570</v>
      </c>
      <c r="E542" s="18">
        <v>3.12</v>
      </c>
      <c r="F542" s="24" t="s">
        <v>3676</v>
      </c>
      <c r="G542" s="25" t="s">
        <v>3688</v>
      </c>
      <c r="H542" s="25" t="s">
        <v>3678</v>
      </c>
      <c r="I542" s="25" t="s">
        <v>4561</v>
      </c>
      <c r="J542" s="28" t="s">
        <v>1913</v>
      </c>
      <c r="K542" s="28" t="s">
        <v>1904</v>
      </c>
      <c r="L542" s="29"/>
    </row>
    <row r="543" spans="1:12" ht="15.75" customHeight="1">
      <c r="A543" s="24" t="s">
        <v>3766</v>
      </c>
      <c r="B543" s="25" t="s">
        <v>3700</v>
      </c>
      <c r="C543" s="26" t="s">
        <v>4571</v>
      </c>
      <c r="D543" s="25" t="s">
        <v>4572</v>
      </c>
      <c r="E543" s="18">
        <v>38.119999999999997</v>
      </c>
      <c r="F543" s="24" t="s">
        <v>3676</v>
      </c>
      <c r="G543" s="25" t="s">
        <v>3677</v>
      </c>
      <c r="H543" s="25" t="s">
        <v>3678</v>
      </c>
      <c r="I543" s="25" t="s">
        <v>4561</v>
      </c>
      <c r="J543" s="28" t="s">
        <v>1913</v>
      </c>
      <c r="K543" s="28" t="s">
        <v>1904</v>
      </c>
      <c r="L543" s="29"/>
    </row>
    <row r="544" spans="1:12" ht="15.75" customHeight="1">
      <c r="A544" s="24" t="s">
        <v>3766</v>
      </c>
      <c r="B544" s="25" t="s">
        <v>3700</v>
      </c>
      <c r="C544" s="26" t="s">
        <v>4573</v>
      </c>
      <c r="D544" s="25" t="s">
        <v>4574</v>
      </c>
      <c r="E544" s="18">
        <v>4.34</v>
      </c>
      <c r="F544" s="24" t="s">
        <v>3676</v>
      </c>
      <c r="G544" s="25" t="s">
        <v>3688</v>
      </c>
      <c r="H544" s="25" t="s">
        <v>3678</v>
      </c>
      <c r="I544" s="25" t="s">
        <v>4561</v>
      </c>
      <c r="J544" s="28" t="s">
        <v>1930</v>
      </c>
      <c r="K544" s="28" t="s">
        <v>1904</v>
      </c>
      <c r="L544" s="29"/>
    </row>
    <row r="545" spans="1:12" ht="15.75" customHeight="1">
      <c r="A545" s="24" t="s">
        <v>3766</v>
      </c>
      <c r="B545" s="25" t="s">
        <v>3700</v>
      </c>
      <c r="C545" s="26" t="s">
        <v>4575</v>
      </c>
      <c r="D545" s="25" t="s">
        <v>4576</v>
      </c>
      <c r="E545" s="18">
        <v>22.29</v>
      </c>
      <c r="F545" s="24" t="s">
        <v>3676</v>
      </c>
      <c r="G545" s="25" t="s">
        <v>3677</v>
      </c>
      <c r="H545" s="25" t="s">
        <v>3678</v>
      </c>
      <c r="I545" s="25" t="s">
        <v>4561</v>
      </c>
      <c r="J545" s="28" t="s">
        <v>1930</v>
      </c>
      <c r="K545" s="28" t="s">
        <v>1904</v>
      </c>
      <c r="L545" s="29"/>
    </row>
    <row r="546" spans="1:12" ht="15.75" customHeight="1">
      <c r="A546" s="24" t="s">
        <v>3766</v>
      </c>
      <c r="B546" s="25" t="s">
        <v>3700</v>
      </c>
      <c r="C546" s="26" t="s">
        <v>4577</v>
      </c>
      <c r="D546" s="25" t="s">
        <v>4578</v>
      </c>
      <c r="E546" s="18">
        <v>34.229999999999997</v>
      </c>
      <c r="F546" s="24" t="s">
        <v>3676</v>
      </c>
      <c r="G546" s="25" t="s">
        <v>3677</v>
      </c>
      <c r="H546" s="25" t="s">
        <v>3678</v>
      </c>
      <c r="I546" s="25" t="s">
        <v>4561</v>
      </c>
      <c r="J546" s="28" t="s">
        <v>1907</v>
      </c>
      <c r="K546" s="28" t="s">
        <v>1904</v>
      </c>
      <c r="L546" s="29"/>
    </row>
    <row r="547" spans="1:12" ht="15.75" customHeight="1">
      <c r="A547" s="24" t="s">
        <v>3766</v>
      </c>
      <c r="B547" s="25" t="s">
        <v>3700</v>
      </c>
      <c r="C547" s="26" t="s">
        <v>4579</v>
      </c>
      <c r="D547" s="25" t="s">
        <v>4580</v>
      </c>
      <c r="E547" s="18">
        <v>16.12</v>
      </c>
      <c r="F547" s="24" t="s">
        <v>3676</v>
      </c>
      <c r="G547" s="25" t="s">
        <v>3688</v>
      </c>
      <c r="H547" s="25" t="s">
        <v>3678</v>
      </c>
      <c r="I547" s="25" t="s">
        <v>4561</v>
      </c>
      <c r="J547" s="28" t="s">
        <v>1907</v>
      </c>
      <c r="K547" s="28" t="s">
        <v>1904</v>
      </c>
      <c r="L547" s="29"/>
    </row>
    <row r="548" spans="1:12" ht="15.75" customHeight="1">
      <c r="A548" s="24" t="s">
        <v>3766</v>
      </c>
      <c r="B548" s="25" t="s">
        <v>3700</v>
      </c>
      <c r="C548" s="26" t="s">
        <v>4581</v>
      </c>
      <c r="D548" s="25" t="s">
        <v>4582</v>
      </c>
      <c r="E548" s="18">
        <v>6.21</v>
      </c>
      <c r="F548" s="24" t="s">
        <v>3676</v>
      </c>
      <c r="G548" s="25" t="s">
        <v>3688</v>
      </c>
      <c r="H548" s="25" t="s">
        <v>3678</v>
      </c>
      <c r="I548" s="25" t="s">
        <v>4561</v>
      </c>
      <c r="J548" s="28" t="s">
        <v>1933</v>
      </c>
      <c r="K548" s="28" t="s">
        <v>1904</v>
      </c>
      <c r="L548" s="29"/>
    </row>
    <row r="549" spans="1:12" ht="15.75" customHeight="1">
      <c r="A549" s="24" t="s">
        <v>3766</v>
      </c>
      <c r="B549" s="25" t="s">
        <v>3700</v>
      </c>
      <c r="C549" s="26" t="s">
        <v>4583</v>
      </c>
      <c r="D549" s="25" t="s">
        <v>1043</v>
      </c>
      <c r="E549" s="18">
        <v>28.91</v>
      </c>
      <c r="F549" s="24" t="s">
        <v>3676</v>
      </c>
      <c r="G549" s="25" t="s">
        <v>3677</v>
      </c>
      <c r="H549" s="25" t="s">
        <v>3678</v>
      </c>
      <c r="I549" s="25" t="s">
        <v>4561</v>
      </c>
      <c r="J549" s="28" t="s">
        <v>1933</v>
      </c>
      <c r="K549" s="28" t="s">
        <v>1904</v>
      </c>
      <c r="L549" s="29"/>
    </row>
    <row r="550" spans="1:12" ht="15.75" customHeight="1">
      <c r="A550" s="24" t="s">
        <v>3766</v>
      </c>
      <c r="B550" s="25" t="s">
        <v>3700</v>
      </c>
      <c r="C550" s="26" t="s">
        <v>4584</v>
      </c>
      <c r="D550" s="25" t="s">
        <v>4585</v>
      </c>
      <c r="E550" s="18">
        <v>2.91</v>
      </c>
      <c r="F550" s="24" t="s">
        <v>3676</v>
      </c>
      <c r="G550" s="25" t="s">
        <v>3688</v>
      </c>
      <c r="H550" s="25" t="s">
        <v>3678</v>
      </c>
      <c r="I550" s="25" t="s">
        <v>4561</v>
      </c>
      <c r="J550" s="28" t="s">
        <v>1921</v>
      </c>
      <c r="K550" s="28" t="s">
        <v>1904</v>
      </c>
      <c r="L550" s="29"/>
    </row>
    <row r="551" spans="1:12" ht="15.75" customHeight="1">
      <c r="A551" s="24" t="s">
        <v>3766</v>
      </c>
      <c r="B551" s="25" t="s">
        <v>3700</v>
      </c>
      <c r="C551" s="26" t="s">
        <v>4586</v>
      </c>
      <c r="D551" s="25" t="s">
        <v>1049</v>
      </c>
      <c r="E551" s="18">
        <v>32.049999999999997</v>
      </c>
      <c r="F551" s="24" t="s">
        <v>3676</v>
      </c>
      <c r="G551" s="25" t="s">
        <v>3677</v>
      </c>
      <c r="H551" s="25" t="s">
        <v>3678</v>
      </c>
      <c r="I551" s="25" t="s">
        <v>4561</v>
      </c>
      <c r="J551" s="28" t="s">
        <v>1921</v>
      </c>
      <c r="K551" s="28" t="s">
        <v>1904</v>
      </c>
      <c r="L551" s="29"/>
    </row>
    <row r="552" spans="1:12" ht="15.75" customHeight="1">
      <c r="A552" s="24" t="s">
        <v>3766</v>
      </c>
      <c r="B552" s="25" t="s">
        <v>3700</v>
      </c>
      <c r="C552" s="26" t="s">
        <v>4587</v>
      </c>
      <c r="D552" s="25" t="s">
        <v>3825</v>
      </c>
      <c r="E552" s="18">
        <v>2.89</v>
      </c>
      <c r="F552" s="24" t="s">
        <v>3676</v>
      </c>
      <c r="G552" s="25" t="s">
        <v>3688</v>
      </c>
      <c r="H552" s="25" t="s">
        <v>3678</v>
      </c>
      <c r="I552" s="25" t="s">
        <v>4561</v>
      </c>
      <c r="J552" s="28" t="s">
        <v>1926</v>
      </c>
      <c r="K552" s="28" t="s">
        <v>1904</v>
      </c>
      <c r="L552" s="29"/>
    </row>
    <row r="553" spans="1:12" ht="15.75" customHeight="1">
      <c r="A553" s="24" t="s">
        <v>3766</v>
      </c>
      <c r="B553" s="25" t="s">
        <v>3700</v>
      </c>
      <c r="C553" s="26" t="s">
        <v>4588</v>
      </c>
      <c r="D553" s="25" t="s">
        <v>1176</v>
      </c>
      <c r="E553" s="18">
        <v>7.42</v>
      </c>
      <c r="F553" s="24" t="s">
        <v>3676</v>
      </c>
      <c r="G553" s="25" t="s">
        <v>3677</v>
      </c>
      <c r="H553" s="25" t="s">
        <v>3678</v>
      </c>
      <c r="I553" s="25" t="s">
        <v>4561</v>
      </c>
      <c r="J553" s="28" t="s">
        <v>1926</v>
      </c>
      <c r="K553" s="28" t="s">
        <v>1904</v>
      </c>
      <c r="L553" s="29"/>
    </row>
    <row r="554" spans="1:12" ht="15.75" customHeight="1">
      <c r="A554" s="24" t="s">
        <v>3766</v>
      </c>
      <c r="B554" s="25" t="s">
        <v>3700</v>
      </c>
      <c r="C554" s="26" t="s">
        <v>4589</v>
      </c>
      <c r="D554" s="25" t="s">
        <v>4590</v>
      </c>
      <c r="E554" s="18">
        <v>25.7</v>
      </c>
      <c r="F554" s="24" t="s">
        <v>3676</v>
      </c>
      <c r="G554" s="25" t="s">
        <v>3688</v>
      </c>
      <c r="H554" s="25" t="s">
        <v>3678</v>
      </c>
      <c r="I554" s="25" t="s">
        <v>4561</v>
      </c>
      <c r="J554" s="28" t="s">
        <v>1919</v>
      </c>
      <c r="K554" s="28" t="s">
        <v>1904</v>
      </c>
      <c r="L554" s="29"/>
    </row>
    <row r="555" spans="1:12" ht="15.75" customHeight="1">
      <c r="A555" s="24" t="s">
        <v>3766</v>
      </c>
      <c r="B555" s="25" t="s">
        <v>3700</v>
      </c>
      <c r="C555" s="26" t="s">
        <v>4591</v>
      </c>
      <c r="D555" s="25" t="s">
        <v>4592</v>
      </c>
      <c r="E555" s="18">
        <v>5.31</v>
      </c>
      <c r="F555" s="24" t="s">
        <v>3676</v>
      </c>
      <c r="G555" s="25" t="s">
        <v>3677</v>
      </c>
      <c r="H555" s="25" t="s">
        <v>3678</v>
      </c>
      <c r="I555" s="25" t="s">
        <v>4561</v>
      </c>
      <c r="J555" s="28" t="s">
        <v>1919</v>
      </c>
      <c r="K555" s="28" t="s">
        <v>1904</v>
      </c>
      <c r="L555" s="29"/>
    </row>
    <row r="556" spans="1:12" ht="15.75" customHeight="1">
      <c r="A556" s="24" t="s">
        <v>3766</v>
      </c>
      <c r="B556" s="25" t="s">
        <v>3700</v>
      </c>
      <c r="C556" s="26" t="s">
        <v>4593</v>
      </c>
      <c r="D556" s="25" t="s">
        <v>4594</v>
      </c>
      <c r="E556" s="18">
        <v>3.07</v>
      </c>
      <c r="F556" s="24" t="s">
        <v>3676</v>
      </c>
      <c r="G556" s="25" t="s">
        <v>3688</v>
      </c>
      <c r="H556" s="25" t="s">
        <v>3678</v>
      </c>
      <c r="I556" s="25" t="s">
        <v>4561</v>
      </c>
      <c r="J556" s="28" t="s">
        <v>1918</v>
      </c>
      <c r="K556" s="28" t="s">
        <v>1904</v>
      </c>
      <c r="L556" s="29"/>
    </row>
    <row r="557" spans="1:12" ht="15.75" customHeight="1">
      <c r="A557" s="24" t="s">
        <v>3766</v>
      </c>
      <c r="B557" s="25" t="s">
        <v>3700</v>
      </c>
      <c r="C557" s="26" t="s">
        <v>4595</v>
      </c>
      <c r="D557" s="25" t="s">
        <v>4596</v>
      </c>
      <c r="E557" s="18">
        <v>20.66</v>
      </c>
      <c r="F557" s="24" t="s">
        <v>3676</v>
      </c>
      <c r="G557" s="25" t="s">
        <v>3677</v>
      </c>
      <c r="H557" s="25" t="s">
        <v>3678</v>
      </c>
      <c r="I557" s="25" t="s">
        <v>4561</v>
      </c>
      <c r="J557" s="28" t="s">
        <v>1918</v>
      </c>
      <c r="K557" s="28" t="s">
        <v>1904</v>
      </c>
      <c r="L557" s="29"/>
    </row>
    <row r="558" spans="1:12" ht="15.75" customHeight="1">
      <c r="A558" s="24" t="s">
        <v>3766</v>
      </c>
      <c r="B558" s="25" t="s">
        <v>3673</v>
      </c>
      <c r="C558" s="26" t="s">
        <v>4597</v>
      </c>
      <c r="D558" s="25" t="s">
        <v>4598</v>
      </c>
      <c r="E558" s="18">
        <v>1847.74</v>
      </c>
      <c r="F558" s="24" t="s">
        <v>3676</v>
      </c>
      <c r="G558" s="25" t="s">
        <v>3677</v>
      </c>
      <c r="H558" s="25" t="s">
        <v>3678</v>
      </c>
      <c r="I558" s="25"/>
      <c r="J558" s="28" t="s">
        <v>1908</v>
      </c>
      <c r="K558" s="28" t="s">
        <v>1904</v>
      </c>
      <c r="L558" s="29"/>
    </row>
    <row r="559" spans="1:12" ht="15.75" customHeight="1">
      <c r="A559" s="24" t="s">
        <v>3766</v>
      </c>
      <c r="B559" s="25" t="s">
        <v>3673</v>
      </c>
      <c r="C559" s="26" t="s">
        <v>4599</v>
      </c>
      <c r="D559" s="25" t="s">
        <v>4600</v>
      </c>
      <c r="E559" s="18">
        <v>2831.91</v>
      </c>
      <c r="F559" s="24" t="s">
        <v>3676</v>
      </c>
      <c r="G559" s="25" t="s">
        <v>3688</v>
      </c>
      <c r="H559" s="25" t="s">
        <v>3678</v>
      </c>
      <c r="I559" s="25"/>
      <c r="J559" s="28" t="s">
        <v>1910</v>
      </c>
      <c r="K559" s="28" t="s">
        <v>1904</v>
      </c>
      <c r="L559" s="29"/>
    </row>
    <row r="560" spans="1:12" ht="15.75" customHeight="1">
      <c r="A560" s="24" t="s">
        <v>3766</v>
      </c>
      <c r="B560" s="25" t="s">
        <v>3673</v>
      </c>
      <c r="C560" s="26" t="s">
        <v>4601</v>
      </c>
      <c r="D560" s="25" t="s">
        <v>2086</v>
      </c>
      <c r="E560" s="18">
        <v>1486.87</v>
      </c>
      <c r="F560" s="24" t="s">
        <v>3676</v>
      </c>
      <c r="G560" s="25" t="s">
        <v>3688</v>
      </c>
      <c r="H560" s="25" t="s">
        <v>3678</v>
      </c>
      <c r="I560" s="25"/>
      <c r="J560" s="28" t="s">
        <v>1910</v>
      </c>
      <c r="K560" s="28" t="s">
        <v>1904</v>
      </c>
      <c r="L560" s="29"/>
    </row>
    <row r="561" spans="1:12" ht="15.75" customHeight="1">
      <c r="A561" s="24" t="s">
        <v>4602</v>
      </c>
      <c r="B561" s="25" t="s">
        <v>3700</v>
      </c>
      <c r="C561" s="26" t="s">
        <v>4603</v>
      </c>
      <c r="D561" s="25" t="s">
        <v>1483</v>
      </c>
      <c r="E561" s="18">
        <v>11</v>
      </c>
      <c r="F561" s="24" t="s">
        <v>3676</v>
      </c>
      <c r="G561" s="25" t="s">
        <v>3688</v>
      </c>
      <c r="H561" s="25" t="s">
        <v>3678</v>
      </c>
      <c r="I561" s="25" t="s">
        <v>4604</v>
      </c>
      <c r="J561" s="28" t="s">
        <v>1920</v>
      </c>
      <c r="K561" s="28" t="s">
        <v>1904</v>
      </c>
      <c r="L561" s="29"/>
    </row>
    <row r="562" spans="1:12" ht="15.75" customHeight="1">
      <c r="A562" s="24" t="s">
        <v>4602</v>
      </c>
      <c r="B562" s="25" t="s">
        <v>3700</v>
      </c>
      <c r="C562" s="26" t="s">
        <v>4605</v>
      </c>
      <c r="D562" s="25" t="s">
        <v>4606</v>
      </c>
      <c r="E562" s="18">
        <v>2.77</v>
      </c>
      <c r="F562" s="24" t="s">
        <v>3676</v>
      </c>
      <c r="G562" s="25" t="s">
        <v>3688</v>
      </c>
      <c r="H562" s="25" t="s">
        <v>3678</v>
      </c>
      <c r="I562" s="25" t="s">
        <v>4604</v>
      </c>
      <c r="J562" s="28" t="s">
        <v>1912</v>
      </c>
      <c r="K562" s="28" t="s">
        <v>1904</v>
      </c>
      <c r="L562" s="29"/>
    </row>
    <row r="563" spans="1:12" ht="15.75" customHeight="1">
      <c r="A563" s="24" t="s">
        <v>4602</v>
      </c>
      <c r="B563" s="25" t="s">
        <v>3700</v>
      </c>
      <c r="C563" s="26" t="s">
        <v>4607</v>
      </c>
      <c r="D563" s="25" t="s">
        <v>4608</v>
      </c>
      <c r="E563" s="18">
        <v>8.01</v>
      </c>
      <c r="F563" s="24" t="s">
        <v>3676</v>
      </c>
      <c r="G563" s="25" t="s">
        <v>3688</v>
      </c>
      <c r="H563" s="25" t="s">
        <v>3678</v>
      </c>
      <c r="I563" s="25" t="s">
        <v>4604</v>
      </c>
      <c r="J563" s="28" t="s">
        <v>1913</v>
      </c>
      <c r="K563" s="28" t="s">
        <v>1904</v>
      </c>
      <c r="L563" s="29"/>
    </row>
    <row r="564" spans="1:12" ht="15.75" customHeight="1">
      <c r="A564" s="24" t="s">
        <v>4602</v>
      </c>
      <c r="B564" s="25" t="s">
        <v>3700</v>
      </c>
      <c r="C564" s="26" t="s">
        <v>4609</v>
      </c>
      <c r="D564" s="25" t="s">
        <v>1483</v>
      </c>
      <c r="E564" s="18">
        <v>11</v>
      </c>
      <c r="F564" s="24" t="s">
        <v>3676</v>
      </c>
      <c r="G564" s="25" t="s">
        <v>3688</v>
      </c>
      <c r="H564" s="25" t="s">
        <v>3678</v>
      </c>
      <c r="I564" s="25" t="s">
        <v>4604</v>
      </c>
      <c r="J564" s="28" t="s">
        <v>1932</v>
      </c>
      <c r="K564" s="28" t="s">
        <v>1904</v>
      </c>
      <c r="L564" s="29"/>
    </row>
    <row r="565" spans="1:12" ht="15.75" customHeight="1">
      <c r="A565" s="24" t="s">
        <v>4602</v>
      </c>
      <c r="B565" s="25" t="s">
        <v>3700</v>
      </c>
      <c r="C565" s="26" t="s">
        <v>4610</v>
      </c>
      <c r="D565" s="25" t="s">
        <v>4611</v>
      </c>
      <c r="E565" s="18">
        <v>16.239999999999998</v>
      </c>
      <c r="F565" s="24" t="s">
        <v>3676</v>
      </c>
      <c r="G565" s="25" t="s">
        <v>3677</v>
      </c>
      <c r="H565" s="25" t="s">
        <v>3678</v>
      </c>
      <c r="I565" s="25" t="s">
        <v>4604</v>
      </c>
      <c r="J565" s="28" t="s">
        <v>1918</v>
      </c>
      <c r="K565" s="28" t="s">
        <v>1904</v>
      </c>
      <c r="L565" s="29"/>
    </row>
    <row r="566" spans="1:12" ht="15.75" customHeight="1">
      <c r="A566" s="24" t="s">
        <v>4602</v>
      </c>
      <c r="B566" s="25" t="s">
        <v>3700</v>
      </c>
      <c r="C566" s="26" t="s">
        <v>4612</v>
      </c>
      <c r="D566" s="25" t="s">
        <v>4613</v>
      </c>
      <c r="E566" s="18">
        <v>12.27</v>
      </c>
      <c r="F566" s="24" t="s">
        <v>3676</v>
      </c>
      <c r="G566" s="25" t="s">
        <v>3688</v>
      </c>
      <c r="H566" s="25" t="s">
        <v>3678</v>
      </c>
      <c r="I566" s="25" t="s">
        <v>4604</v>
      </c>
      <c r="J566" s="28" t="s">
        <v>1918</v>
      </c>
      <c r="K566" s="28" t="s">
        <v>1904</v>
      </c>
      <c r="L566" s="29"/>
    </row>
    <row r="567" spans="1:12" ht="15.75" customHeight="1">
      <c r="A567" s="24" t="s">
        <v>4602</v>
      </c>
      <c r="B567" s="25" t="s">
        <v>3700</v>
      </c>
      <c r="C567" s="26" t="s">
        <v>4614</v>
      </c>
      <c r="D567" s="25" t="s">
        <v>4615</v>
      </c>
      <c r="E567" s="18">
        <v>8.1199999999999992</v>
      </c>
      <c r="F567" s="24" t="s">
        <v>3676</v>
      </c>
      <c r="G567" s="25" t="s">
        <v>3677</v>
      </c>
      <c r="H567" s="25" t="s">
        <v>3678</v>
      </c>
      <c r="I567" s="25" t="s">
        <v>4604</v>
      </c>
      <c r="J567" s="28" t="s">
        <v>1930</v>
      </c>
      <c r="K567" s="28" t="s">
        <v>1904</v>
      </c>
      <c r="L567" s="29"/>
    </row>
    <row r="568" spans="1:12" ht="15.75" customHeight="1">
      <c r="A568" s="24" t="s">
        <v>4602</v>
      </c>
      <c r="B568" s="25" t="s">
        <v>3700</v>
      </c>
      <c r="C568" s="26" t="s">
        <v>4616</v>
      </c>
      <c r="D568" s="25" t="s">
        <v>4574</v>
      </c>
      <c r="E568" s="18">
        <v>4.34</v>
      </c>
      <c r="F568" s="24" t="s">
        <v>3676</v>
      </c>
      <c r="G568" s="25" t="s">
        <v>3688</v>
      </c>
      <c r="H568" s="25" t="s">
        <v>3678</v>
      </c>
      <c r="I568" s="25" t="s">
        <v>4604</v>
      </c>
      <c r="J568" s="28" t="s">
        <v>1930</v>
      </c>
      <c r="K568" s="28" t="s">
        <v>1904</v>
      </c>
      <c r="L568" s="29"/>
    </row>
    <row r="569" spans="1:12" ht="15.75" customHeight="1">
      <c r="A569" s="24" t="s">
        <v>4602</v>
      </c>
      <c r="B569" s="25" t="s">
        <v>3700</v>
      </c>
      <c r="C569" s="26" t="s">
        <v>4617</v>
      </c>
      <c r="D569" s="25" t="s">
        <v>1003</v>
      </c>
      <c r="E569" s="18">
        <v>9.2200000000000006</v>
      </c>
      <c r="F569" s="24" t="s">
        <v>3676</v>
      </c>
      <c r="G569" s="25" t="s">
        <v>3677</v>
      </c>
      <c r="H569" s="25" t="s">
        <v>3678</v>
      </c>
      <c r="I569" s="25" t="s">
        <v>4604</v>
      </c>
      <c r="J569" s="28" t="s">
        <v>1907</v>
      </c>
      <c r="K569" s="28" t="s">
        <v>1904</v>
      </c>
      <c r="L569" s="29"/>
    </row>
    <row r="570" spans="1:12" ht="15.75" customHeight="1">
      <c r="A570" s="24" t="s">
        <v>4602</v>
      </c>
      <c r="B570" s="25" t="s">
        <v>3700</v>
      </c>
      <c r="C570" s="26" t="s">
        <v>4618</v>
      </c>
      <c r="D570" s="25" t="s">
        <v>4619</v>
      </c>
      <c r="E570" s="18">
        <v>3.7</v>
      </c>
      <c r="F570" s="24" t="s">
        <v>3676</v>
      </c>
      <c r="G570" s="25" t="s">
        <v>3688</v>
      </c>
      <c r="H570" s="25" t="s">
        <v>3678</v>
      </c>
      <c r="I570" s="25" t="s">
        <v>4604</v>
      </c>
      <c r="J570" s="28" t="s">
        <v>1907</v>
      </c>
      <c r="K570" s="28" t="s">
        <v>1904</v>
      </c>
      <c r="L570" s="29"/>
    </row>
    <row r="571" spans="1:12" ht="15.75" customHeight="1">
      <c r="A571" s="24" t="s">
        <v>4602</v>
      </c>
      <c r="B571" s="25" t="s">
        <v>3700</v>
      </c>
      <c r="C571" s="26" t="s">
        <v>4620</v>
      </c>
      <c r="D571" s="25" t="s">
        <v>1455</v>
      </c>
      <c r="E571" s="18">
        <v>0.02</v>
      </c>
      <c r="F571" s="24" t="s">
        <v>3676</v>
      </c>
      <c r="G571" s="25" t="s">
        <v>3688</v>
      </c>
      <c r="H571" s="25" t="s">
        <v>3678</v>
      </c>
      <c r="I571" s="25" t="s">
        <v>4604</v>
      </c>
      <c r="J571" s="28" t="s">
        <v>1933</v>
      </c>
      <c r="K571" s="28" t="s">
        <v>1904</v>
      </c>
      <c r="L571" s="29"/>
    </row>
    <row r="572" spans="1:12" ht="15.75" customHeight="1">
      <c r="A572" s="24" t="s">
        <v>4602</v>
      </c>
      <c r="B572" s="25" t="s">
        <v>3700</v>
      </c>
      <c r="C572" s="26" t="s">
        <v>4621</v>
      </c>
      <c r="D572" s="25" t="s">
        <v>992</v>
      </c>
      <c r="E572" s="18">
        <v>5.16</v>
      </c>
      <c r="F572" s="24" t="s">
        <v>3676</v>
      </c>
      <c r="G572" s="25" t="s">
        <v>3677</v>
      </c>
      <c r="H572" s="25" t="s">
        <v>3678</v>
      </c>
      <c r="I572" s="25" t="s">
        <v>4604</v>
      </c>
      <c r="J572" s="28" t="s">
        <v>1933</v>
      </c>
      <c r="K572" s="28" t="s">
        <v>1904</v>
      </c>
      <c r="L572" s="29"/>
    </row>
    <row r="573" spans="1:12" ht="15.75" customHeight="1">
      <c r="A573" s="24" t="s">
        <v>4602</v>
      </c>
      <c r="B573" s="25" t="s">
        <v>3700</v>
      </c>
      <c r="C573" s="26" t="s">
        <v>4622</v>
      </c>
      <c r="D573" s="25" t="s">
        <v>4623</v>
      </c>
      <c r="E573" s="18">
        <v>29.25</v>
      </c>
      <c r="F573" s="24" t="s">
        <v>3676</v>
      </c>
      <c r="G573" s="25" t="s">
        <v>3677</v>
      </c>
      <c r="H573" s="25" t="s">
        <v>3678</v>
      </c>
      <c r="I573" s="25" t="s">
        <v>4604</v>
      </c>
      <c r="J573" s="28" t="s">
        <v>1928</v>
      </c>
      <c r="K573" s="28" t="s">
        <v>1904</v>
      </c>
      <c r="L573" s="29"/>
    </row>
    <row r="574" spans="1:12" ht="15.75" customHeight="1">
      <c r="A574" s="24" t="s">
        <v>4602</v>
      </c>
      <c r="B574" s="25" t="s">
        <v>3700</v>
      </c>
      <c r="C574" s="26" t="s">
        <v>4624</v>
      </c>
      <c r="D574" s="25" t="s">
        <v>4625</v>
      </c>
      <c r="E574" s="18">
        <v>5.81</v>
      </c>
      <c r="F574" s="24" t="s">
        <v>3676</v>
      </c>
      <c r="G574" s="25" t="s">
        <v>3688</v>
      </c>
      <c r="H574" s="25" t="s">
        <v>3678</v>
      </c>
      <c r="I574" s="25" t="s">
        <v>4604</v>
      </c>
      <c r="J574" s="28" t="s">
        <v>1921</v>
      </c>
      <c r="K574" s="28" t="s">
        <v>1904</v>
      </c>
      <c r="L574" s="29"/>
    </row>
    <row r="575" spans="1:12" ht="15.75" customHeight="1">
      <c r="A575" s="24" t="s">
        <v>4602</v>
      </c>
      <c r="B575" s="25" t="s">
        <v>3700</v>
      </c>
      <c r="C575" s="26" t="s">
        <v>4626</v>
      </c>
      <c r="D575" s="25" t="s">
        <v>4188</v>
      </c>
      <c r="E575" s="18">
        <v>4.47</v>
      </c>
      <c r="F575" s="24" t="s">
        <v>3676</v>
      </c>
      <c r="G575" s="25" t="s">
        <v>3677</v>
      </c>
      <c r="H575" s="25" t="s">
        <v>3678</v>
      </c>
      <c r="I575" s="25" t="s">
        <v>4604</v>
      </c>
      <c r="J575" s="28" t="s">
        <v>1921</v>
      </c>
      <c r="K575" s="28" t="s">
        <v>1904</v>
      </c>
      <c r="L575" s="29"/>
    </row>
    <row r="576" spans="1:12" ht="15.75" customHeight="1">
      <c r="A576" s="24" t="s">
        <v>4602</v>
      </c>
      <c r="B576" s="25" t="s">
        <v>3700</v>
      </c>
      <c r="C576" s="26" t="s">
        <v>4627</v>
      </c>
      <c r="D576" s="25" t="s">
        <v>4514</v>
      </c>
      <c r="E576" s="18">
        <v>5.78</v>
      </c>
      <c r="F576" s="24" t="s">
        <v>3676</v>
      </c>
      <c r="G576" s="25" t="s">
        <v>3677</v>
      </c>
      <c r="H576" s="25" t="s">
        <v>3678</v>
      </c>
      <c r="I576" s="25" t="s">
        <v>4604</v>
      </c>
      <c r="J576" s="28" t="s">
        <v>1919</v>
      </c>
      <c r="K576" s="28" t="s">
        <v>1904</v>
      </c>
      <c r="L576" s="29"/>
    </row>
    <row r="577" spans="1:12" ht="15.75" customHeight="1">
      <c r="A577" s="24" t="s">
        <v>4602</v>
      </c>
      <c r="B577" s="25" t="s">
        <v>3700</v>
      </c>
      <c r="C577" s="26" t="s">
        <v>4628</v>
      </c>
      <c r="D577" s="25" t="s">
        <v>4629</v>
      </c>
      <c r="E577" s="18">
        <v>17.809999999999999</v>
      </c>
      <c r="F577" s="24" t="s">
        <v>3676</v>
      </c>
      <c r="G577" s="25" t="s">
        <v>3688</v>
      </c>
      <c r="H577" s="25" t="s">
        <v>3678</v>
      </c>
      <c r="I577" s="25" t="s">
        <v>4604</v>
      </c>
      <c r="J577" s="28" t="s">
        <v>1919</v>
      </c>
      <c r="K577" s="28" t="s">
        <v>1904</v>
      </c>
      <c r="L577" s="29"/>
    </row>
    <row r="578" spans="1:12" ht="15.75" customHeight="1">
      <c r="A578" s="24" t="s">
        <v>4630</v>
      </c>
      <c r="B578" s="25" t="s">
        <v>3700</v>
      </c>
      <c r="C578" s="26" t="s">
        <v>4631</v>
      </c>
      <c r="D578" s="25" t="s">
        <v>4632</v>
      </c>
      <c r="E578" s="18">
        <v>33.18</v>
      </c>
      <c r="F578" s="24" t="s">
        <v>3676</v>
      </c>
      <c r="G578" s="25" t="s">
        <v>3677</v>
      </c>
      <c r="H578" s="25" t="s">
        <v>3678</v>
      </c>
      <c r="I578" s="25" t="s">
        <v>4633</v>
      </c>
      <c r="J578" s="28" t="s">
        <v>1912</v>
      </c>
      <c r="K578" s="28" t="s">
        <v>1904</v>
      </c>
      <c r="L578" s="29"/>
    </row>
    <row r="579" spans="1:12" ht="15.75" customHeight="1">
      <c r="A579" s="24" t="s">
        <v>4630</v>
      </c>
      <c r="B579" s="25" t="s">
        <v>3700</v>
      </c>
      <c r="C579" s="26" t="s">
        <v>4634</v>
      </c>
      <c r="D579" s="25" t="s">
        <v>4635</v>
      </c>
      <c r="E579" s="18">
        <v>59.81</v>
      </c>
      <c r="F579" s="24" t="s">
        <v>3676</v>
      </c>
      <c r="G579" s="25" t="s">
        <v>3677</v>
      </c>
      <c r="H579" s="25" t="s">
        <v>3678</v>
      </c>
      <c r="I579" s="25" t="s">
        <v>4633</v>
      </c>
      <c r="J579" s="28" t="s">
        <v>1913</v>
      </c>
      <c r="K579" s="28" t="s">
        <v>1904</v>
      </c>
      <c r="L579" s="29"/>
    </row>
    <row r="580" spans="1:12" ht="15.75" customHeight="1">
      <c r="A580" s="24" t="s">
        <v>4630</v>
      </c>
      <c r="B580" s="25" t="s">
        <v>3700</v>
      </c>
      <c r="C580" s="26" t="s">
        <v>4636</v>
      </c>
      <c r="D580" s="25" t="s">
        <v>3825</v>
      </c>
      <c r="E580" s="18">
        <v>2.9</v>
      </c>
      <c r="F580" s="24" t="s">
        <v>3676</v>
      </c>
      <c r="G580" s="25" t="s">
        <v>3688</v>
      </c>
      <c r="H580" s="25" t="s">
        <v>3678</v>
      </c>
      <c r="I580" s="25" t="s">
        <v>4633</v>
      </c>
      <c r="J580" s="28" t="s">
        <v>1913</v>
      </c>
      <c r="K580" s="28" t="s">
        <v>1904</v>
      </c>
      <c r="L580" s="29"/>
    </row>
    <row r="581" spans="1:12" ht="15.75" customHeight="1">
      <c r="A581" s="24" t="s">
        <v>4630</v>
      </c>
      <c r="B581" s="25" t="s">
        <v>3700</v>
      </c>
      <c r="C581" s="26" t="s">
        <v>4637</v>
      </c>
      <c r="D581" s="25" t="s">
        <v>4146</v>
      </c>
      <c r="E581" s="18">
        <v>8.35</v>
      </c>
      <c r="F581" s="24" t="s">
        <v>3676</v>
      </c>
      <c r="G581" s="25" t="s">
        <v>3688</v>
      </c>
      <c r="H581" s="25" t="s">
        <v>3678</v>
      </c>
      <c r="I581" s="25" t="s">
        <v>4633</v>
      </c>
      <c r="J581" s="28" t="s">
        <v>1939</v>
      </c>
      <c r="K581" s="28" t="s">
        <v>1904</v>
      </c>
      <c r="L581" s="29"/>
    </row>
    <row r="582" spans="1:12" ht="15.75" customHeight="1">
      <c r="A582" s="24" t="s">
        <v>4630</v>
      </c>
      <c r="B582" s="25" t="s">
        <v>3700</v>
      </c>
      <c r="C582" s="26" t="s">
        <v>4638</v>
      </c>
      <c r="D582" s="25" t="s">
        <v>4639</v>
      </c>
      <c r="E582" s="18">
        <v>13.64</v>
      </c>
      <c r="F582" s="24" t="s">
        <v>3676</v>
      </c>
      <c r="G582" s="25" t="s">
        <v>3688</v>
      </c>
      <c r="H582" s="25" t="s">
        <v>3678</v>
      </c>
      <c r="I582" s="25" t="s">
        <v>4633</v>
      </c>
      <c r="J582" s="28" t="s">
        <v>1932</v>
      </c>
      <c r="K582" s="28" t="s">
        <v>1904</v>
      </c>
      <c r="L582" s="29"/>
    </row>
    <row r="583" spans="1:12" ht="15.75" customHeight="1">
      <c r="A583" s="24" t="s">
        <v>4630</v>
      </c>
      <c r="B583" s="25" t="s">
        <v>3700</v>
      </c>
      <c r="C583" s="26" t="s">
        <v>4640</v>
      </c>
      <c r="D583" s="25" t="s">
        <v>4641</v>
      </c>
      <c r="E583" s="18">
        <v>14.45</v>
      </c>
      <c r="F583" s="24" t="s">
        <v>3676</v>
      </c>
      <c r="G583" s="25" t="s">
        <v>3677</v>
      </c>
      <c r="H583" s="25" t="s">
        <v>3678</v>
      </c>
      <c r="I583" s="25" t="s">
        <v>4633</v>
      </c>
      <c r="J583" s="28" t="s">
        <v>1917</v>
      </c>
      <c r="K583" s="28" t="s">
        <v>1904</v>
      </c>
      <c r="L583" s="29"/>
    </row>
    <row r="584" spans="1:12" ht="15.75" customHeight="1">
      <c r="A584" s="24" t="s">
        <v>4630</v>
      </c>
      <c r="B584" s="25" t="s">
        <v>3700</v>
      </c>
      <c r="C584" s="26" t="s">
        <v>4642</v>
      </c>
      <c r="D584" s="25" t="s">
        <v>4643</v>
      </c>
      <c r="E584" s="18">
        <v>8.74</v>
      </c>
      <c r="F584" s="24" t="s">
        <v>3676</v>
      </c>
      <c r="G584" s="25" t="s">
        <v>3688</v>
      </c>
      <c r="H584" s="25" t="s">
        <v>3678</v>
      </c>
      <c r="I584" s="25" t="s">
        <v>4633</v>
      </c>
      <c r="J584" s="28" t="s">
        <v>1917</v>
      </c>
      <c r="K584" s="28" t="s">
        <v>1904</v>
      </c>
      <c r="L584" s="29"/>
    </row>
    <row r="585" spans="1:12" ht="15.75" customHeight="1">
      <c r="A585" s="24" t="s">
        <v>4630</v>
      </c>
      <c r="B585" s="25" t="s">
        <v>3700</v>
      </c>
      <c r="C585" s="26" t="s">
        <v>4644</v>
      </c>
      <c r="D585" s="25" t="s">
        <v>1485</v>
      </c>
      <c r="E585" s="18">
        <v>3.67</v>
      </c>
      <c r="F585" s="24" t="s">
        <v>3676</v>
      </c>
      <c r="G585" s="25" t="s">
        <v>3688</v>
      </c>
      <c r="H585" s="25" t="s">
        <v>3678</v>
      </c>
      <c r="I585" s="25" t="s">
        <v>4633</v>
      </c>
      <c r="J585" s="28" t="s">
        <v>1930</v>
      </c>
      <c r="K585" s="28" t="s">
        <v>1904</v>
      </c>
      <c r="L585" s="29"/>
    </row>
    <row r="586" spans="1:12" ht="15.75" customHeight="1">
      <c r="A586" s="24" t="s">
        <v>4630</v>
      </c>
      <c r="B586" s="25" t="s">
        <v>3700</v>
      </c>
      <c r="C586" s="26" t="s">
        <v>4645</v>
      </c>
      <c r="D586" s="25" t="s">
        <v>4615</v>
      </c>
      <c r="E586" s="18">
        <v>8.1</v>
      </c>
      <c r="F586" s="24" t="s">
        <v>3676</v>
      </c>
      <c r="G586" s="25" t="s">
        <v>3677</v>
      </c>
      <c r="H586" s="25" t="s">
        <v>3678</v>
      </c>
      <c r="I586" s="25" t="s">
        <v>4633</v>
      </c>
      <c r="J586" s="28" t="s">
        <v>1930</v>
      </c>
      <c r="K586" s="28" t="s">
        <v>1904</v>
      </c>
      <c r="L586" s="29"/>
    </row>
    <row r="587" spans="1:12" ht="15.75" customHeight="1">
      <c r="A587" s="24" t="s">
        <v>4630</v>
      </c>
      <c r="B587" s="25" t="s">
        <v>3700</v>
      </c>
      <c r="C587" s="26" t="s">
        <v>4646</v>
      </c>
      <c r="D587" s="25" t="s">
        <v>4647</v>
      </c>
      <c r="E587" s="18">
        <v>369.06</v>
      </c>
      <c r="F587" s="24" t="s">
        <v>3676</v>
      </c>
      <c r="G587" s="25" t="s">
        <v>3677</v>
      </c>
      <c r="H587" s="25" t="s">
        <v>3678</v>
      </c>
      <c r="I587" s="25" t="s">
        <v>4633</v>
      </c>
      <c r="J587" s="28" t="s">
        <v>1907</v>
      </c>
      <c r="K587" s="28" t="s">
        <v>1904</v>
      </c>
      <c r="L587" s="29"/>
    </row>
    <row r="588" spans="1:12" ht="15.75" customHeight="1">
      <c r="A588" s="24" t="s">
        <v>4630</v>
      </c>
      <c r="B588" s="25" t="s">
        <v>3700</v>
      </c>
      <c r="C588" s="26" t="s">
        <v>4648</v>
      </c>
      <c r="D588" s="25" t="s">
        <v>4649</v>
      </c>
      <c r="E588" s="18">
        <v>10.33</v>
      </c>
      <c r="F588" s="24" t="s">
        <v>3676</v>
      </c>
      <c r="G588" s="25" t="s">
        <v>3688</v>
      </c>
      <c r="H588" s="25" t="s">
        <v>3678</v>
      </c>
      <c r="I588" s="25" t="s">
        <v>4633</v>
      </c>
      <c r="J588" s="28" t="s">
        <v>1907</v>
      </c>
      <c r="K588" s="28" t="s">
        <v>1904</v>
      </c>
      <c r="L588" s="29"/>
    </row>
    <row r="589" spans="1:12" ht="15.75" customHeight="1">
      <c r="A589" s="24" t="s">
        <v>4630</v>
      </c>
      <c r="B589" s="25" t="s">
        <v>3700</v>
      </c>
      <c r="C589" s="26" t="s">
        <v>4650</v>
      </c>
      <c r="D589" s="25" t="s">
        <v>4651</v>
      </c>
      <c r="E589" s="18">
        <v>10.43</v>
      </c>
      <c r="F589" s="24" t="s">
        <v>3676</v>
      </c>
      <c r="G589" s="25" t="s">
        <v>3677</v>
      </c>
      <c r="H589" s="25" t="s">
        <v>3678</v>
      </c>
      <c r="I589" s="25" t="s">
        <v>4633</v>
      </c>
      <c r="J589" s="28" t="s">
        <v>1933</v>
      </c>
      <c r="K589" s="28" t="s">
        <v>1904</v>
      </c>
      <c r="L589" s="29"/>
    </row>
    <row r="590" spans="1:12" ht="15.75" customHeight="1">
      <c r="A590" s="24" t="s">
        <v>4630</v>
      </c>
      <c r="B590" s="25" t="s">
        <v>3700</v>
      </c>
      <c r="C590" s="26" t="s">
        <v>4652</v>
      </c>
      <c r="D590" s="25" t="s">
        <v>1485</v>
      </c>
      <c r="E590" s="18">
        <v>3.66</v>
      </c>
      <c r="F590" s="24" t="s">
        <v>3676</v>
      </c>
      <c r="G590" s="25" t="s">
        <v>3688</v>
      </c>
      <c r="H590" s="25" t="s">
        <v>3678</v>
      </c>
      <c r="I590" s="25" t="s">
        <v>4633</v>
      </c>
      <c r="J590" s="28" t="s">
        <v>1920</v>
      </c>
      <c r="K590" s="28" t="s">
        <v>1904</v>
      </c>
      <c r="L590" s="29"/>
    </row>
    <row r="591" spans="1:12" ht="15.75" customHeight="1">
      <c r="A591" s="24" t="s">
        <v>4630</v>
      </c>
      <c r="B591" s="25" t="s">
        <v>3700</v>
      </c>
      <c r="C591" s="26" t="s">
        <v>4653</v>
      </c>
      <c r="D591" s="25" t="s">
        <v>1102</v>
      </c>
      <c r="E591" s="18">
        <v>3.65</v>
      </c>
      <c r="F591" s="24" t="s">
        <v>3676</v>
      </c>
      <c r="G591" s="25" t="s">
        <v>3677</v>
      </c>
      <c r="H591" s="25" t="s">
        <v>3678</v>
      </c>
      <c r="I591" s="25" t="s">
        <v>4633</v>
      </c>
      <c r="J591" s="28" t="s">
        <v>1928</v>
      </c>
      <c r="K591" s="28" t="s">
        <v>1904</v>
      </c>
      <c r="L591" s="29"/>
    </row>
    <row r="592" spans="1:12" ht="15.75" customHeight="1">
      <c r="A592" s="24" t="s">
        <v>4630</v>
      </c>
      <c r="B592" s="25" t="s">
        <v>3700</v>
      </c>
      <c r="C592" s="26" t="s">
        <v>4654</v>
      </c>
      <c r="D592" s="25" t="s">
        <v>4655</v>
      </c>
      <c r="E592" s="18">
        <v>15.42</v>
      </c>
      <c r="F592" s="24" t="s">
        <v>3676</v>
      </c>
      <c r="G592" s="25" t="s">
        <v>3677</v>
      </c>
      <c r="H592" s="25" t="s">
        <v>3678</v>
      </c>
      <c r="I592" s="25" t="s">
        <v>4633</v>
      </c>
      <c r="J592" s="28" t="s">
        <v>1921</v>
      </c>
      <c r="K592" s="28" t="s">
        <v>1904</v>
      </c>
      <c r="L592" s="29"/>
    </row>
    <row r="593" spans="1:12" ht="15.75" customHeight="1">
      <c r="A593" s="24" t="s">
        <v>4630</v>
      </c>
      <c r="B593" s="25" t="s">
        <v>3700</v>
      </c>
      <c r="C593" s="26" t="s">
        <v>4656</v>
      </c>
      <c r="D593" s="25" t="s">
        <v>608</v>
      </c>
      <c r="E593" s="18">
        <v>3.42</v>
      </c>
      <c r="F593" s="24" t="s">
        <v>3676</v>
      </c>
      <c r="G593" s="25" t="s">
        <v>3688</v>
      </c>
      <c r="H593" s="25" t="s">
        <v>3678</v>
      </c>
      <c r="I593" s="25" t="s">
        <v>4633</v>
      </c>
      <c r="J593" s="28" t="s">
        <v>1921</v>
      </c>
      <c r="K593" s="28" t="s">
        <v>1904</v>
      </c>
      <c r="L593" s="29"/>
    </row>
    <row r="594" spans="1:12" ht="15.75" customHeight="1">
      <c r="A594" s="24" t="s">
        <v>4630</v>
      </c>
      <c r="B594" s="25" t="s">
        <v>3700</v>
      </c>
      <c r="C594" s="26" t="s">
        <v>4657</v>
      </c>
      <c r="D594" s="25" t="s">
        <v>1178</v>
      </c>
      <c r="E594" s="18">
        <v>7.99</v>
      </c>
      <c r="F594" s="24" t="s">
        <v>3676</v>
      </c>
      <c r="G594" s="25" t="s">
        <v>3677</v>
      </c>
      <c r="H594" s="25" t="s">
        <v>3678</v>
      </c>
      <c r="I594" s="25" t="s">
        <v>4633</v>
      </c>
      <c r="J594" s="28" t="s">
        <v>1919</v>
      </c>
      <c r="K594" s="28" t="s">
        <v>1904</v>
      </c>
      <c r="L594" s="29"/>
    </row>
    <row r="595" spans="1:12" ht="15.75" customHeight="1">
      <c r="A595" s="24" t="s">
        <v>4630</v>
      </c>
      <c r="B595" s="25" t="s">
        <v>3700</v>
      </c>
      <c r="C595" s="26" t="s">
        <v>4658</v>
      </c>
      <c r="D595" s="25" t="s">
        <v>4629</v>
      </c>
      <c r="E595" s="18">
        <v>19.25</v>
      </c>
      <c r="F595" s="24" t="s">
        <v>3676</v>
      </c>
      <c r="G595" s="25" t="s">
        <v>3688</v>
      </c>
      <c r="H595" s="25" t="s">
        <v>3678</v>
      </c>
      <c r="I595" s="25" t="s">
        <v>4633</v>
      </c>
      <c r="J595" s="28" t="s">
        <v>1919</v>
      </c>
      <c r="K595" s="28" t="s">
        <v>1904</v>
      </c>
      <c r="L595" s="29"/>
    </row>
    <row r="596" spans="1:12" ht="15.75" customHeight="1">
      <c r="A596" s="24" t="s">
        <v>4630</v>
      </c>
      <c r="B596" s="25" t="s">
        <v>3700</v>
      </c>
      <c r="C596" s="26" t="s">
        <v>4659</v>
      </c>
      <c r="D596" s="25" t="s">
        <v>4660</v>
      </c>
      <c r="E596" s="18">
        <v>4.9400000000000004</v>
      </c>
      <c r="F596" s="24" t="s">
        <v>3676</v>
      </c>
      <c r="G596" s="25" t="s">
        <v>3688</v>
      </c>
      <c r="H596" s="25" t="s">
        <v>3678</v>
      </c>
      <c r="I596" s="25" t="s">
        <v>4633</v>
      </c>
      <c r="J596" s="28" t="s">
        <v>1936</v>
      </c>
      <c r="K596" s="28" t="s">
        <v>1904</v>
      </c>
      <c r="L596" s="29"/>
    </row>
    <row r="597" spans="1:12" ht="15.75" customHeight="1">
      <c r="A597" s="24" t="s">
        <v>4630</v>
      </c>
      <c r="B597" s="25" t="s">
        <v>3700</v>
      </c>
      <c r="C597" s="26" t="s">
        <v>4661</v>
      </c>
      <c r="D597" s="25" t="s">
        <v>4662</v>
      </c>
      <c r="E597" s="18">
        <v>19.59</v>
      </c>
      <c r="F597" s="24" t="s">
        <v>3676</v>
      </c>
      <c r="G597" s="25" t="s">
        <v>3677</v>
      </c>
      <c r="H597" s="25" t="s">
        <v>3678</v>
      </c>
      <c r="I597" s="25" t="s">
        <v>4633</v>
      </c>
      <c r="J597" s="28" t="s">
        <v>1936</v>
      </c>
      <c r="K597" s="28" t="s">
        <v>1904</v>
      </c>
      <c r="L597" s="29"/>
    </row>
    <row r="598" spans="1:12" ht="15.75" customHeight="1">
      <c r="A598" s="24" t="s">
        <v>3774</v>
      </c>
      <c r="B598" s="25" t="s">
        <v>3700</v>
      </c>
      <c r="C598" s="26" t="s">
        <v>4663</v>
      </c>
      <c r="D598" s="25" t="s">
        <v>4664</v>
      </c>
      <c r="E598" s="18">
        <v>51.72</v>
      </c>
      <c r="F598" s="24" t="s">
        <v>3676</v>
      </c>
      <c r="G598" s="25" t="s">
        <v>3677</v>
      </c>
      <c r="H598" s="25" t="s">
        <v>3678</v>
      </c>
      <c r="I598" s="25" t="s">
        <v>3776</v>
      </c>
      <c r="J598" s="28" t="s">
        <v>1907</v>
      </c>
      <c r="K598" s="28" t="s">
        <v>1904</v>
      </c>
      <c r="L598" s="29"/>
    </row>
    <row r="599" spans="1:12" ht="15.75" customHeight="1">
      <c r="A599" s="24" t="s">
        <v>3774</v>
      </c>
      <c r="B599" s="25" t="s">
        <v>3700</v>
      </c>
      <c r="C599" s="26" t="s">
        <v>4665</v>
      </c>
      <c r="D599" s="25" t="s">
        <v>4666</v>
      </c>
      <c r="E599" s="18">
        <v>22.88</v>
      </c>
      <c r="F599" s="24" t="s">
        <v>3676</v>
      </c>
      <c r="G599" s="25" t="s">
        <v>3688</v>
      </c>
      <c r="H599" s="25" t="s">
        <v>3678</v>
      </c>
      <c r="I599" s="25" t="s">
        <v>3776</v>
      </c>
      <c r="J599" s="28" t="s">
        <v>1920</v>
      </c>
      <c r="K599" s="28" t="s">
        <v>1904</v>
      </c>
      <c r="L599" s="29"/>
    </row>
    <row r="600" spans="1:12" ht="15.75" customHeight="1">
      <c r="A600" s="24" t="s">
        <v>3774</v>
      </c>
      <c r="B600" s="25" t="s">
        <v>3700</v>
      </c>
      <c r="C600" s="26" t="s">
        <v>4667</v>
      </c>
      <c r="D600" s="25" t="s">
        <v>1775</v>
      </c>
      <c r="E600" s="18">
        <v>14.67</v>
      </c>
      <c r="F600" s="24" t="s">
        <v>3676</v>
      </c>
      <c r="G600" s="25" t="s">
        <v>3677</v>
      </c>
      <c r="H600" s="25" t="s">
        <v>3678</v>
      </c>
      <c r="I600" s="25" t="s">
        <v>3776</v>
      </c>
      <c r="J600" s="28" t="s">
        <v>1920</v>
      </c>
      <c r="K600" s="28" t="s">
        <v>1904</v>
      </c>
      <c r="L600" s="29"/>
    </row>
    <row r="601" spans="1:12" ht="15.75" customHeight="1">
      <c r="A601" s="24" t="s">
        <v>3774</v>
      </c>
      <c r="B601" s="25" t="s">
        <v>3700</v>
      </c>
      <c r="C601" s="26" t="s">
        <v>4668</v>
      </c>
      <c r="D601" s="25" t="s">
        <v>4669</v>
      </c>
      <c r="E601" s="18">
        <v>9.09</v>
      </c>
      <c r="F601" s="24" t="s">
        <v>3676</v>
      </c>
      <c r="G601" s="25" t="s">
        <v>3688</v>
      </c>
      <c r="H601" s="25" t="s">
        <v>3678</v>
      </c>
      <c r="I601" s="25" t="s">
        <v>3776</v>
      </c>
      <c r="J601" s="28" t="s">
        <v>1910</v>
      </c>
      <c r="K601" s="28" t="s">
        <v>1904</v>
      </c>
      <c r="L601" s="29"/>
    </row>
    <row r="602" spans="1:12" ht="15.75" customHeight="1">
      <c r="A602" s="24" t="s">
        <v>3774</v>
      </c>
      <c r="B602" s="25" t="s">
        <v>3700</v>
      </c>
      <c r="C602" s="26" t="s">
        <v>4670</v>
      </c>
      <c r="D602" s="25" t="s">
        <v>4671</v>
      </c>
      <c r="E602" s="18">
        <v>338</v>
      </c>
      <c r="F602" s="24" t="s">
        <v>3676</v>
      </c>
      <c r="G602" s="25" t="s">
        <v>3677</v>
      </c>
      <c r="H602" s="25" t="s">
        <v>3678</v>
      </c>
      <c r="I602" s="25" t="s">
        <v>3776</v>
      </c>
      <c r="J602" s="28" t="s">
        <v>1910</v>
      </c>
      <c r="K602" s="28" t="s">
        <v>1904</v>
      </c>
      <c r="L602" s="29"/>
    </row>
    <row r="603" spans="1:12" ht="15.75" customHeight="1">
      <c r="A603" s="24" t="s">
        <v>3774</v>
      </c>
      <c r="B603" s="25" t="s">
        <v>3700</v>
      </c>
      <c r="C603" s="26" t="s">
        <v>4672</v>
      </c>
      <c r="D603" s="25" t="s">
        <v>4673</v>
      </c>
      <c r="E603" s="18">
        <v>19.41</v>
      </c>
      <c r="F603" s="24" t="s">
        <v>3676</v>
      </c>
      <c r="G603" s="25" t="s">
        <v>3677</v>
      </c>
      <c r="H603" s="25" t="s">
        <v>3678</v>
      </c>
      <c r="I603" s="25" t="s">
        <v>3776</v>
      </c>
      <c r="J603" s="28" t="s">
        <v>1912</v>
      </c>
      <c r="K603" s="28" t="s">
        <v>1904</v>
      </c>
      <c r="L603" s="29"/>
    </row>
    <row r="604" spans="1:12" ht="15.75" customHeight="1">
      <c r="A604" s="24" t="s">
        <v>3774</v>
      </c>
      <c r="B604" s="25" t="s">
        <v>3700</v>
      </c>
      <c r="C604" s="26" t="s">
        <v>4674</v>
      </c>
      <c r="D604" s="25" t="s">
        <v>4675</v>
      </c>
      <c r="E604" s="18">
        <v>0</v>
      </c>
      <c r="F604" s="24" t="s">
        <v>3676</v>
      </c>
      <c r="G604" s="25" t="s">
        <v>3813</v>
      </c>
      <c r="H604" s="25" t="s">
        <v>3678</v>
      </c>
      <c r="I604" s="25" t="s">
        <v>3776</v>
      </c>
      <c r="J604" s="28" t="s">
        <v>1907</v>
      </c>
      <c r="K604" s="28" t="s">
        <v>1904</v>
      </c>
      <c r="L604" s="29"/>
    </row>
    <row r="605" spans="1:12" ht="15.75" customHeight="1">
      <c r="A605" s="24" t="s">
        <v>3774</v>
      </c>
      <c r="B605" s="25" t="s">
        <v>3700</v>
      </c>
      <c r="C605" s="26" t="s">
        <v>4676</v>
      </c>
      <c r="D605" s="25" t="s">
        <v>4677</v>
      </c>
      <c r="E605" s="18">
        <v>8</v>
      </c>
      <c r="F605" s="24" t="s">
        <v>3676</v>
      </c>
      <c r="G605" s="25" t="s">
        <v>3688</v>
      </c>
      <c r="H605" s="25" t="s">
        <v>3678</v>
      </c>
      <c r="I605" s="25" t="s">
        <v>3776</v>
      </c>
      <c r="J605" s="28" t="s">
        <v>1907</v>
      </c>
      <c r="K605" s="28" t="s">
        <v>1904</v>
      </c>
      <c r="L605" s="29"/>
    </row>
    <row r="606" spans="1:12" ht="15.75" customHeight="1">
      <c r="A606" s="24" t="s">
        <v>3774</v>
      </c>
      <c r="B606" s="25" t="s">
        <v>3700</v>
      </c>
      <c r="C606" s="26" t="s">
        <v>4678</v>
      </c>
      <c r="D606" s="25" t="s">
        <v>1461</v>
      </c>
      <c r="E606" s="18">
        <v>1.8</v>
      </c>
      <c r="F606" s="24" t="s">
        <v>3676</v>
      </c>
      <c r="G606" s="25" t="s">
        <v>3688</v>
      </c>
      <c r="H606" s="25" t="s">
        <v>3678</v>
      </c>
      <c r="I606" s="25" t="s">
        <v>3776</v>
      </c>
      <c r="J606" s="28" t="s">
        <v>1933</v>
      </c>
      <c r="K606" s="28" t="s">
        <v>1904</v>
      </c>
      <c r="L606" s="29"/>
    </row>
    <row r="607" spans="1:12" ht="15.75" customHeight="1">
      <c r="A607" s="24" t="s">
        <v>3774</v>
      </c>
      <c r="B607" s="25" t="s">
        <v>3700</v>
      </c>
      <c r="C607" s="26" t="s">
        <v>4679</v>
      </c>
      <c r="D607" s="25" t="s">
        <v>992</v>
      </c>
      <c r="E607" s="18">
        <v>5.1100000000000003</v>
      </c>
      <c r="F607" s="24" t="s">
        <v>3676</v>
      </c>
      <c r="G607" s="25" t="s">
        <v>3677</v>
      </c>
      <c r="H607" s="25" t="s">
        <v>3678</v>
      </c>
      <c r="I607" s="25" t="s">
        <v>3776</v>
      </c>
      <c r="J607" s="28" t="s">
        <v>1933</v>
      </c>
      <c r="K607" s="28" t="s">
        <v>1904</v>
      </c>
      <c r="L607" s="29"/>
    </row>
    <row r="608" spans="1:12" ht="15.75" customHeight="1">
      <c r="A608" s="24" t="s">
        <v>3774</v>
      </c>
      <c r="B608" s="25" t="s">
        <v>3700</v>
      </c>
      <c r="C608" s="26" t="s">
        <v>4680</v>
      </c>
      <c r="D608" s="25" t="s">
        <v>4681</v>
      </c>
      <c r="E608" s="18">
        <v>14.61</v>
      </c>
      <c r="F608" s="24" t="s">
        <v>3676</v>
      </c>
      <c r="G608" s="25" t="s">
        <v>3688</v>
      </c>
      <c r="H608" s="25" t="s">
        <v>3678</v>
      </c>
      <c r="I608" s="25" t="s">
        <v>3776</v>
      </c>
      <c r="J608" s="28" t="s">
        <v>1932</v>
      </c>
      <c r="K608" s="28" t="s">
        <v>1904</v>
      </c>
      <c r="L608" s="29"/>
    </row>
    <row r="609" spans="1:12" ht="15.75" customHeight="1">
      <c r="A609" s="24" t="s">
        <v>3774</v>
      </c>
      <c r="B609" s="25" t="s">
        <v>3700</v>
      </c>
      <c r="C609" s="26" t="s">
        <v>4682</v>
      </c>
      <c r="D609" s="25" t="s">
        <v>4683</v>
      </c>
      <c r="E609" s="18">
        <v>3.03</v>
      </c>
      <c r="F609" s="24" t="s">
        <v>3676</v>
      </c>
      <c r="G609" s="25" t="s">
        <v>3688</v>
      </c>
      <c r="H609" s="25" t="s">
        <v>3678</v>
      </c>
      <c r="I609" s="25" t="s">
        <v>3776</v>
      </c>
      <c r="J609" s="28" t="s">
        <v>1913</v>
      </c>
      <c r="K609" s="28" t="s">
        <v>1904</v>
      </c>
      <c r="L609" s="29"/>
    </row>
    <row r="610" spans="1:12" ht="15.75" customHeight="1">
      <c r="A610" s="24" t="s">
        <v>3774</v>
      </c>
      <c r="B610" s="25" t="s">
        <v>3700</v>
      </c>
      <c r="C610" s="26" t="s">
        <v>4684</v>
      </c>
      <c r="D610" s="25" t="s">
        <v>4685</v>
      </c>
      <c r="E610" s="18">
        <v>43.93</v>
      </c>
      <c r="F610" s="24" t="s">
        <v>3676</v>
      </c>
      <c r="G610" s="25" t="s">
        <v>3677</v>
      </c>
      <c r="H610" s="25" t="s">
        <v>3678</v>
      </c>
      <c r="I610" s="25" t="s">
        <v>3776</v>
      </c>
      <c r="J610" s="28" t="s">
        <v>1913</v>
      </c>
      <c r="K610" s="28" t="s">
        <v>1904</v>
      </c>
      <c r="L610" s="29"/>
    </row>
    <row r="611" spans="1:12" ht="15.75" customHeight="1">
      <c r="A611" s="24" t="s">
        <v>3774</v>
      </c>
      <c r="B611" s="25" t="s">
        <v>3700</v>
      </c>
      <c r="C611" s="26" t="s">
        <v>4686</v>
      </c>
      <c r="D611" s="25" t="s">
        <v>1003</v>
      </c>
      <c r="E611" s="18">
        <v>9.24</v>
      </c>
      <c r="F611" s="24" t="s">
        <v>3676</v>
      </c>
      <c r="G611" s="25" t="s">
        <v>3677</v>
      </c>
      <c r="H611" s="25" t="s">
        <v>3678</v>
      </c>
      <c r="I611" s="25" t="s">
        <v>3776</v>
      </c>
      <c r="J611" s="28" t="s">
        <v>1939</v>
      </c>
      <c r="K611" s="28" t="s">
        <v>1904</v>
      </c>
      <c r="L611" s="29"/>
    </row>
    <row r="612" spans="1:12" ht="15.75" customHeight="1">
      <c r="A612" s="24" t="s">
        <v>3774</v>
      </c>
      <c r="B612" s="25" t="s">
        <v>3700</v>
      </c>
      <c r="C612" s="26" t="s">
        <v>4687</v>
      </c>
      <c r="D612" s="25" t="s">
        <v>3957</v>
      </c>
      <c r="E612" s="18">
        <v>10.92</v>
      </c>
      <c r="F612" s="24" t="s">
        <v>3676</v>
      </c>
      <c r="G612" s="25" t="s">
        <v>3688</v>
      </c>
      <c r="H612" s="25" t="s">
        <v>3678</v>
      </c>
      <c r="I612" s="25" t="s">
        <v>3776</v>
      </c>
      <c r="J612" s="28" t="s">
        <v>1939</v>
      </c>
      <c r="K612" s="28" t="s">
        <v>1904</v>
      </c>
      <c r="L612" s="29"/>
    </row>
    <row r="613" spans="1:12" ht="15.75" customHeight="1">
      <c r="A613" s="24" t="s">
        <v>3774</v>
      </c>
      <c r="B613" s="25" t="s">
        <v>3700</v>
      </c>
      <c r="C613" s="26" t="s">
        <v>4688</v>
      </c>
      <c r="D613" s="25" t="s">
        <v>4689</v>
      </c>
      <c r="E613" s="18">
        <v>22.26</v>
      </c>
      <c r="F613" s="24" t="s">
        <v>3676</v>
      </c>
      <c r="G613" s="25" t="s">
        <v>3677</v>
      </c>
      <c r="H613" s="25" t="s">
        <v>3678</v>
      </c>
      <c r="I613" s="25" t="s">
        <v>3776</v>
      </c>
      <c r="J613" s="28" t="s">
        <v>1917</v>
      </c>
      <c r="K613" s="28" t="s">
        <v>1904</v>
      </c>
      <c r="L613" s="29"/>
    </row>
    <row r="614" spans="1:12" ht="15.75" customHeight="1">
      <c r="A614" s="24" t="s">
        <v>3774</v>
      </c>
      <c r="B614" s="25" t="s">
        <v>3700</v>
      </c>
      <c r="C614" s="26" t="s">
        <v>4690</v>
      </c>
      <c r="D614" s="25" t="s">
        <v>3904</v>
      </c>
      <c r="E614" s="18">
        <v>5.75</v>
      </c>
      <c r="F614" s="24" t="s">
        <v>3676</v>
      </c>
      <c r="G614" s="25" t="s">
        <v>3688</v>
      </c>
      <c r="H614" s="25" t="s">
        <v>3678</v>
      </c>
      <c r="I614" s="25" t="s">
        <v>3776</v>
      </c>
      <c r="J614" s="28" t="s">
        <v>1917</v>
      </c>
      <c r="K614" s="28" t="s">
        <v>1904</v>
      </c>
      <c r="L614" s="29"/>
    </row>
    <row r="615" spans="1:12" ht="15.75" customHeight="1">
      <c r="A615" s="24" t="s">
        <v>3774</v>
      </c>
      <c r="B615" s="25" t="s">
        <v>3700</v>
      </c>
      <c r="C615" s="26" t="s">
        <v>4691</v>
      </c>
      <c r="D615" s="25" t="s">
        <v>4692</v>
      </c>
      <c r="E615" s="18">
        <v>24.23</v>
      </c>
      <c r="F615" s="24" t="s">
        <v>3676</v>
      </c>
      <c r="G615" s="25" t="s">
        <v>3677</v>
      </c>
      <c r="H615" s="25" t="s">
        <v>3678</v>
      </c>
      <c r="I615" s="25" t="s">
        <v>3776</v>
      </c>
      <c r="J615" s="28" t="s">
        <v>1928</v>
      </c>
      <c r="K615" s="28" t="s">
        <v>1904</v>
      </c>
      <c r="L615" s="29"/>
    </row>
    <row r="616" spans="1:12" ht="15.75" customHeight="1">
      <c r="A616" s="24" t="s">
        <v>3774</v>
      </c>
      <c r="B616" s="25" t="s">
        <v>3700</v>
      </c>
      <c r="C616" s="26" t="s">
        <v>4693</v>
      </c>
      <c r="D616" s="25" t="s">
        <v>132</v>
      </c>
      <c r="E616" s="18">
        <v>2.41</v>
      </c>
      <c r="F616" s="24" t="s">
        <v>3676</v>
      </c>
      <c r="G616" s="25" t="s">
        <v>3677</v>
      </c>
      <c r="H616" s="25" t="s">
        <v>3678</v>
      </c>
      <c r="I616" s="25" t="s">
        <v>3776</v>
      </c>
      <c r="J616" s="28" t="s">
        <v>1942</v>
      </c>
      <c r="K616" s="28" t="s">
        <v>1904</v>
      </c>
      <c r="L616" s="29"/>
    </row>
    <row r="617" spans="1:12" ht="15.75" customHeight="1">
      <c r="A617" s="24" t="s">
        <v>3774</v>
      </c>
      <c r="B617" s="25" t="s">
        <v>3700</v>
      </c>
      <c r="C617" s="26" t="s">
        <v>4694</v>
      </c>
      <c r="D617" s="25" t="s">
        <v>4677</v>
      </c>
      <c r="E617" s="18">
        <v>8.01</v>
      </c>
      <c r="F617" s="24" t="s">
        <v>3676</v>
      </c>
      <c r="G617" s="25" t="s">
        <v>3688</v>
      </c>
      <c r="H617" s="25" t="s">
        <v>3678</v>
      </c>
      <c r="I617" s="25" t="s">
        <v>3776</v>
      </c>
      <c r="J617" s="28" t="s">
        <v>1942</v>
      </c>
      <c r="K617" s="28" t="s">
        <v>1904</v>
      </c>
      <c r="L617" s="29"/>
    </row>
    <row r="618" spans="1:12" ht="15.75" customHeight="1">
      <c r="A618" s="24" t="s">
        <v>3774</v>
      </c>
      <c r="B618" s="25" t="s">
        <v>3700</v>
      </c>
      <c r="C618" s="26" t="s">
        <v>4695</v>
      </c>
      <c r="D618" s="25" t="s">
        <v>4696</v>
      </c>
      <c r="E618" s="18">
        <v>16.010000000000002</v>
      </c>
      <c r="F618" s="24" t="s">
        <v>3676</v>
      </c>
      <c r="G618" s="25" t="s">
        <v>3688</v>
      </c>
      <c r="H618" s="25" t="s">
        <v>3678</v>
      </c>
      <c r="I618" s="25" t="s">
        <v>3776</v>
      </c>
      <c r="J618" s="28" t="s">
        <v>1936</v>
      </c>
      <c r="K618" s="28" t="s">
        <v>1904</v>
      </c>
      <c r="L618" s="29"/>
    </row>
    <row r="619" spans="1:12" ht="15.75" customHeight="1">
      <c r="A619" s="24" t="s">
        <v>3774</v>
      </c>
      <c r="B619" s="25" t="s">
        <v>3700</v>
      </c>
      <c r="C619" s="26" t="s">
        <v>4697</v>
      </c>
      <c r="D619" s="25" t="s">
        <v>4698</v>
      </c>
      <c r="E619" s="18">
        <v>15.31</v>
      </c>
      <c r="F619" s="24" t="s">
        <v>3676</v>
      </c>
      <c r="G619" s="25" t="s">
        <v>3677</v>
      </c>
      <c r="H619" s="25" t="s">
        <v>3678</v>
      </c>
      <c r="I619" s="25" t="s">
        <v>3776</v>
      </c>
      <c r="J619" s="28" t="s">
        <v>1936</v>
      </c>
      <c r="K619" s="28" t="s">
        <v>1904</v>
      </c>
      <c r="L619" s="29"/>
    </row>
    <row r="620" spans="1:12" ht="15.75" customHeight="1">
      <c r="A620" s="24" t="s">
        <v>3774</v>
      </c>
      <c r="B620" s="25" t="s">
        <v>3700</v>
      </c>
      <c r="C620" s="26" t="s">
        <v>4699</v>
      </c>
      <c r="D620" s="25" t="s">
        <v>4700</v>
      </c>
      <c r="E620" s="18">
        <v>2.9</v>
      </c>
      <c r="F620" s="24" t="s">
        <v>3676</v>
      </c>
      <c r="G620" s="25" t="s">
        <v>3688</v>
      </c>
      <c r="H620" s="25" t="s">
        <v>3678</v>
      </c>
      <c r="I620" s="25" t="s">
        <v>3776</v>
      </c>
      <c r="J620" s="28" t="s">
        <v>1928</v>
      </c>
      <c r="K620" s="28" t="s">
        <v>1904</v>
      </c>
      <c r="L620" s="29"/>
    </row>
    <row r="621" spans="1:12" ht="15.75" customHeight="1">
      <c r="A621" s="24" t="s">
        <v>3774</v>
      </c>
      <c r="B621" s="25" t="s">
        <v>3700</v>
      </c>
      <c r="C621" s="26" t="s">
        <v>4701</v>
      </c>
      <c r="D621" s="25" t="s">
        <v>1178</v>
      </c>
      <c r="E621" s="18">
        <v>8</v>
      </c>
      <c r="F621" s="24" t="s">
        <v>3676</v>
      </c>
      <c r="G621" s="25" t="s">
        <v>3677</v>
      </c>
      <c r="H621" s="25" t="s">
        <v>3678</v>
      </c>
      <c r="I621" s="25" t="s">
        <v>3776</v>
      </c>
      <c r="J621" s="28" t="s">
        <v>1926</v>
      </c>
      <c r="K621" s="28" t="s">
        <v>1904</v>
      </c>
      <c r="L621" s="29"/>
    </row>
    <row r="622" spans="1:12" ht="15.75" customHeight="1">
      <c r="A622" s="24" t="s">
        <v>3774</v>
      </c>
      <c r="B622" s="25" t="s">
        <v>3700</v>
      </c>
      <c r="C622" s="26" t="s">
        <v>4702</v>
      </c>
      <c r="D622" s="25" t="s">
        <v>3825</v>
      </c>
      <c r="E622" s="18">
        <v>5.8</v>
      </c>
      <c r="F622" s="24" t="s">
        <v>3676</v>
      </c>
      <c r="G622" s="25" t="s">
        <v>3688</v>
      </c>
      <c r="H622" s="25" t="s">
        <v>3678</v>
      </c>
      <c r="I622" s="25" t="s">
        <v>3776</v>
      </c>
      <c r="J622" s="28" t="s">
        <v>1926</v>
      </c>
      <c r="K622" s="28" t="s">
        <v>1904</v>
      </c>
      <c r="L622" s="29"/>
    </row>
    <row r="623" spans="1:12" ht="15.75" customHeight="1">
      <c r="A623" s="24" t="s">
        <v>3777</v>
      </c>
      <c r="B623" s="25" t="s">
        <v>3700</v>
      </c>
      <c r="C623" s="26" t="s">
        <v>4703</v>
      </c>
      <c r="D623" s="25" t="s">
        <v>4704</v>
      </c>
      <c r="E623" s="18">
        <v>2.71</v>
      </c>
      <c r="F623" s="24" t="s">
        <v>3676</v>
      </c>
      <c r="G623" s="25" t="s">
        <v>3688</v>
      </c>
      <c r="H623" s="25" t="s">
        <v>3678</v>
      </c>
      <c r="I623" s="25" t="s">
        <v>3780</v>
      </c>
      <c r="J623" s="28" t="s">
        <v>1920</v>
      </c>
      <c r="K623" s="28" t="s">
        <v>1904</v>
      </c>
      <c r="L623" s="29"/>
    </row>
    <row r="624" spans="1:12" ht="15.75" customHeight="1">
      <c r="A624" s="24" t="s">
        <v>3777</v>
      </c>
      <c r="B624" s="25" t="s">
        <v>3700</v>
      </c>
      <c r="C624" s="26" t="s">
        <v>4705</v>
      </c>
      <c r="D624" s="25" t="s">
        <v>4706</v>
      </c>
      <c r="E624" s="18">
        <v>46.17</v>
      </c>
      <c r="F624" s="24" t="s">
        <v>3676</v>
      </c>
      <c r="G624" s="25" t="s">
        <v>3677</v>
      </c>
      <c r="H624" s="25" t="s">
        <v>3678</v>
      </c>
      <c r="I624" s="25" t="s">
        <v>3780</v>
      </c>
      <c r="J624" s="28" t="s">
        <v>1912</v>
      </c>
      <c r="K624" s="28" t="s">
        <v>1904</v>
      </c>
      <c r="L624" s="29"/>
    </row>
    <row r="625" spans="1:12" ht="15.75" customHeight="1">
      <c r="A625" s="24" t="s">
        <v>3777</v>
      </c>
      <c r="B625" s="25" t="s">
        <v>3700</v>
      </c>
      <c r="C625" s="26" t="s">
        <v>4707</v>
      </c>
      <c r="D625" s="25" t="s">
        <v>4708</v>
      </c>
      <c r="E625" s="18">
        <v>14.82</v>
      </c>
      <c r="F625" s="24" t="s">
        <v>3676</v>
      </c>
      <c r="G625" s="25" t="s">
        <v>3688</v>
      </c>
      <c r="H625" s="25" t="s">
        <v>3678</v>
      </c>
      <c r="I625" s="25" t="s">
        <v>3780</v>
      </c>
      <c r="J625" s="28" t="s">
        <v>1912</v>
      </c>
      <c r="K625" s="28" t="s">
        <v>1904</v>
      </c>
      <c r="L625" s="29"/>
    </row>
    <row r="626" spans="1:12" ht="15.75" customHeight="1">
      <c r="A626" s="24" t="s">
        <v>3777</v>
      </c>
      <c r="B626" s="25" t="s">
        <v>3700</v>
      </c>
      <c r="C626" s="26" t="s">
        <v>4709</v>
      </c>
      <c r="D626" s="25" t="s">
        <v>4710</v>
      </c>
      <c r="E626" s="18">
        <v>505.93</v>
      </c>
      <c r="F626" s="24" t="s">
        <v>3676</v>
      </c>
      <c r="G626" s="25" t="s">
        <v>3688</v>
      </c>
      <c r="H626" s="25" t="s">
        <v>3678</v>
      </c>
      <c r="I626" s="25" t="s">
        <v>3780</v>
      </c>
      <c r="J626" s="28" t="s">
        <v>1907</v>
      </c>
      <c r="K626" s="28" t="s">
        <v>1904</v>
      </c>
      <c r="L626" s="29"/>
    </row>
    <row r="627" spans="1:12" ht="15.75" customHeight="1">
      <c r="A627" s="24" t="s">
        <v>3777</v>
      </c>
      <c r="B627" s="25" t="s">
        <v>3700</v>
      </c>
      <c r="C627" s="26" t="s">
        <v>4711</v>
      </c>
      <c r="D627" s="25" t="s">
        <v>4712</v>
      </c>
      <c r="E627" s="18">
        <v>2858.23</v>
      </c>
      <c r="F627" s="24" t="s">
        <v>3676</v>
      </c>
      <c r="G627" s="25" t="s">
        <v>3677</v>
      </c>
      <c r="H627" s="25" t="s">
        <v>3678</v>
      </c>
      <c r="I627" s="25" t="s">
        <v>3780</v>
      </c>
      <c r="J627" s="28" t="s">
        <v>1907</v>
      </c>
      <c r="K627" s="28" t="s">
        <v>1904</v>
      </c>
      <c r="L627" s="29"/>
    </row>
    <row r="628" spans="1:12" ht="15.75" customHeight="1">
      <c r="A628" s="24" t="s">
        <v>3777</v>
      </c>
      <c r="B628" s="25" t="s">
        <v>3700</v>
      </c>
      <c r="C628" s="26" t="s">
        <v>4713</v>
      </c>
      <c r="D628" s="25" t="s">
        <v>4714</v>
      </c>
      <c r="E628" s="18">
        <v>41.52</v>
      </c>
      <c r="F628" s="24" t="s">
        <v>3676</v>
      </c>
      <c r="G628" s="25" t="s">
        <v>3813</v>
      </c>
      <c r="H628" s="25" t="s">
        <v>3678</v>
      </c>
      <c r="I628" s="25" t="s">
        <v>3780</v>
      </c>
      <c r="J628" s="28" t="s">
        <v>1907</v>
      </c>
      <c r="K628" s="28" t="s">
        <v>1904</v>
      </c>
      <c r="L628" s="29"/>
    </row>
    <row r="629" spans="1:12" ht="15.75" customHeight="1">
      <c r="A629" s="24" t="s">
        <v>3777</v>
      </c>
      <c r="B629" s="25" t="s">
        <v>3700</v>
      </c>
      <c r="C629" s="26" t="s">
        <v>4715</v>
      </c>
      <c r="D629" s="25" t="s">
        <v>4716</v>
      </c>
      <c r="E629" s="18">
        <v>5.61</v>
      </c>
      <c r="F629" s="24" t="s">
        <v>3676</v>
      </c>
      <c r="G629" s="25" t="s">
        <v>3688</v>
      </c>
      <c r="H629" s="25" t="s">
        <v>3678</v>
      </c>
      <c r="I629" s="25" t="s">
        <v>3780</v>
      </c>
      <c r="J629" s="28" t="s">
        <v>1913</v>
      </c>
      <c r="K629" s="28" t="s">
        <v>1904</v>
      </c>
      <c r="L629" s="29"/>
    </row>
    <row r="630" spans="1:12" ht="15.75" customHeight="1">
      <c r="A630" s="24" t="s">
        <v>3777</v>
      </c>
      <c r="B630" s="25" t="s">
        <v>3700</v>
      </c>
      <c r="C630" s="26" t="s">
        <v>4717</v>
      </c>
      <c r="D630" s="25" t="s">
        <v>4718</v>
      </c>
      <c r="E630" s="18">
        <v>37.799999999999997</v>
      </c>
      <c r="F630" s="24" t="s">
        <v>3676</v>
      </c>
      <c r="G630" s="25" t="s">
        <v>3677</v>
      </c>
      <c r="H630" s="25" t="s">
        <v>3678</v>
      </c>
      <c r="I630" s="25" t="s">
        <v>3780</v>
      </c>
      <c r="J630" s="28" t="s">
        <v>1913</v>
      </c>
      <c r="K630" s="28" t="s">
        <v>1904</v>
      </c>
      <c r="L630" s="29"/>
    </row>
    <row r="631" spans="1:12" ht="15.75" customHeight="1">
      <c r="A631" s="24" t="s">
        <v>3777</v>
      </c>
      <c r="B631" s="25" t="s">
        <v>3700</v>
      </c>
      <c r="C631" s="26" t="s">
        <v>4719</v>
      </c>
      <c r="D631" s="25" t="s">
        <v>4720</v>
      </c>
      <c r="E631" s="18">
        <v>18.41</v>
      </c>
      <c r="F631" s="24" t="s">
        <v>3676</v>
      </c>
      <c r="G631" s="25" t="s">
        <v>3688</v>
      </c>
      <c r="H631" s="25" t="s">
        <v>3678</v>
      </c>
      <c r="I631" s="25" t="s">
        <v>3780</v>
      </c>
      <c r="J631" s="28" t="s">
        <v>1914</v>
      </c>
      <c r="K631" s="28" t="s">
        <v>1904</v>
      </c>
      <c r="L631" s="29"/>
    </row>
    <row r="632" spans="1:12" ht="15.75" customHeight="1">
      <c r="A632" s="24" t="s">
        <v>3777</v>
      </c>
      <c r="B632" s="25" t="s">
        <v>3700</v>
      </c>
      <c r="C632" s="26" t="s">
        <v>4721</v>
      </c>
      <c r="D632" s="25" t="s">
        <v>4722</v>
      </c>
      <c r="E632" s="18">
        <v>9.42</v>
      </c>
      <c r="F632" s="24" t="s">
        <v>3676</v>
      </c>
      <c r="G632" s="25" t="s">
        <v>3677</v>
      </c>
      <c r="H632" s="25" t="s">
        <v>3678</v>
      </c>
      <c r="I632" s="25" t="s">
        <v>3780</v>
      </c>
      <c r="J632" s="28" t="s">
        <v>1914</v>
      </c>
      <c r="K632" s="28" t="s">
        <v>1904</v>
      </c>
      <c r="L632" s="29"/>
    </row>
    <row r="633" spans="1:12" ht="15.75" customHeight="1">
      <c r="A633" s="24" t="s">
        <v>3777</v>
      </c>
      <c r="B633" s="25" t="s">
        <v>3700</v>
      </c>
      <c r="C633" s="26" t="s">
        <v>4723</v>
      </c>
      <c r="D633" s="25" t="s">
        <v>1485</v>
      </c>
      <c r="E633" s="18">
        <v>3.66</v>
      </c>
      <c r="F633" s="24" t="s">
        <v>3676</v>
      </c>
      <c r="G633" s="25" t="s">
        <v>3688</v>
      </c>
      <c r="H633" s="25" t="s">
        <v>3678</v>
      </c>
      <c r="I633" s="25" t="s">
        <v>3780</v>
      </c>
      <c r="J633" s="28" t="s">
        <v>1932</v>
      </c>
      <c r="K633" s="28" t="s">
        <v>1904</v>
      </c>
      <c r="L633" s="29"/>
    </row>
    <row r="634" spans="1:12" ht="15.75" customHeight="1">
      <c r="A634" s="24" t="s">
        <v>3777</v>
      </c>
      <c r="B634" s="25" t="s">
        <v>3700</v>
      </c>
      <c r="C634" s="26" t="s">
        <v>4724</v>
      </c>
      <c r="D634" s="25" t="s">
        <v>3904</v>
      </c>
      <c r="E634" s="18">
        <v>5.76</v>
      </c>
      <c r="F634" s="24" t="s">
        <v>3676</v>
      </c>
      <c r="G634" s="25" t="s">
        <v>3688</v>
      </c>
      <c r="H634" s="25" t="s">
        <v>3678</v>
      </c>
      <c r="I634" s="25" t="s">
        <v>3780</v>
      </c>
      <c r="J634" s="28" t="s">
        <v>1917</v>
      </c>
      <c r="K634" s="28" t="s">
        <v>1904</v>
      </c>
      <c r="L634" s="29"/>
    </row>
    <row r="635" spans="1:12" ht="15.75" customHeight="1">
      <c r="A635" s="24" t="s">
        <v>3777</v>
      </c>
      <c r="B635" s="25" t="s">
        <v>3700</v>
      </c>
      <c r="C635" s="26" t="s">
        <v>4725</v>
      </c>
      <c r="D635" s="25" t="s">
        <v>4726</v>
      </c>
      <c r="E635" s="18">
        <v>22.63</v>
      </c>
      <c r="F635" s="24" t="s">
        <v>3676</v>
      </c>
      <c r="G635" s="25" t="s">
        <v>3677</v>
      </c>
      <c r="H635" s="25" t="s">
        <v>3678</v>
      </c>
      <c r="I635" s="25" t="s">
        <v>3780</v>
      </c>
      <c r="J635" s="28" t="s">
        <v>1917</v>
      </c>
      <c r="K635" s="28" t="s">
        <v>1904</v>
      </c>
      <c r="L635" s="29"/>
    </row>
    <row r="636" spans="1:12" ht="15.75" customHeight="1">
      <c r="A636" s="24" t="s">
        <v>3777</v>
      </c>
      <c r="B636" s="25" t="s">
        <v>3700</v>
      </c>
      <c r="C636" s="26" t="s">
        <v>4727</v>
      </c>
      <c r="D636" s="25" t="s">
        <v>1377</v>
      </c>
      <c r="E636" s="18">
        <v>5.0999999999999996</v>
      </c>
      <c r="F636" s="24" t="s">
        <v>3676</v>
      </c>
      <c r="G636" s="25" t="s">
        <v>3688</v>
      </c>
      <c r="H636" s="25" t="s">
        <v>3678</v>
      </c>
      <c r="I636" s="25" t="s">
        <v>3780</v>
      </c>
      <c r="J636" s="28" t="s">
        <v>1942</v>
      </c>
      <c r="K636" s="28" t="s">
        <v>1904</v>
      </c>
      <c r="L636" s="29"/>
    </row>
    <row r="637" spans="1:12" ht="15.75" customHeight="1">
      <c r="A637" s="24" t="s">
        <v>3777</v>
      </c>
      <c r="B637" s="25" t="s">
        <v>3700</v>
      </c>
      <c r="C637" s="26" t="s">
        <v>4728</v>
      </c>
      <c r="D637" s="25" t="s">
        <v>1164</v>
      </c>
      <c r="E637" s="18">
        <v>6.78</v>
      </c>
      <c r="F637" s="24" t="s">
        <v>3676</v>
      </c>
      <c r="G637" s="25" t="s">
        <v>3677</v>
      </c>
      <c r="H637" s="25" t="s">
        <v>3678</v>
      </c>
      <c r="I637" s="25" t="s">
        <v>3780</v>
      </c>
      <c r="J637" s="28" t="s">
        <v>1926</v>
      </c>
      <c r="K637" s="28" t="s">
        <v>1904</v>
      </c>
      <c r="L637" s="29"/>
    </row>
    <row r="638" spans="1:12" ht="15.75" customHeight="1">
      <c r="A638" s="24" t="s">
        <v>3777</v>
      </c>
      <c r="B638" s="25" t="s">
        <v>3700</v>
      </c>
      <c r="C638" s="26" t="s">
        <v>4729</v>
      </c>
      <c r="D638" s="25" t="s">
        <v>3900</v>
      </c>
      <c r="E638" s="18">
        <v>10.78</v>
      </c>
      <c r="F638" s="24" t="s">
        <v>3676</v>
      </c>
      <c r="G638" s="25" t="s">
        <v>3688</v>
      </c>
      <c r="H638" s="25" t="s">
        <v>3678</v>
      </c>
      <c r="I638" s="25" t="s">
        <v>3780</v>
      </c>
      <c r="J638" s="28" t="s">
        <v>1926</v>
      </c>
      <c r="K638" s="28" t="s">
        <v>1904</v>
      </c>
      <c r="L638" s="29"/>
    </row>
    <row r="639" spans="1:12" ht="15.75" customHeight="1">
      <c r="A639" s="24" t="s">
        <v>3777</v>
      </c>
      <c r="B639" s="25" t="s">
        <v>3700</v>
      </c>
      <c r="C639" s="26" t="s">
        <v>4730</v>
      </c>
      <c r="D639" s="25" t="s">
        <v>1171</v>
      </c>
      <c r="E639" s="18">
        <v>8.02</v>
      </c>
      <c r="F639" s="24" t="s">
        <v>3676</v>
      </c>
      <c r="G639" s="25" t="s">
        <v>3677</v>
      </c>
      <c r="H639" s="25" t="s">
        <v>3678</v>
      </c>
      <c r="I639" s="25" t="s">
        <v>3780</v>
      </c>
      <c r="J639" s="28" t="s">
        <v>1921</v>
      </c>
      <c r="K639" s="28" t="s">
        <v>1904</v>
      </c>
      <c r="L639" s="29"/>
    </row>
    <row r="640" spans="1:12" ht="15.75" customHeight="1">
      <c r="A640" s="24" t="s">
        <v>3777</v>
      </c>
      <c r="B640" s="25" t="s">
        <v>3700</v>
      </c>
      <c r="C640" s="26" t="s">
        <v>4731</v>
      </c>
      <c r="D640" s="25" t="s">
        <v>4732</v>
      </c>
      <c r="E640" s="18">
        <v>10.62</v>
      </c>
      <c r="F640" s="24" t="s">
        <v>3676</v>
      </c>
      <c r="G640" s="25" t="s">
        <v>3688</v>
      </c>
      <c r="H640" s="25" t="s">
        <v>3678</v>
      </c>
      <c r="I640" s="25" t="s">
        <v>3780</v>
      </c>
      <c r="J640" s="28" t="s">
        <v>1921</v>
      </c>
      <c r="K640" s="28" t="s">
        <v>1904</v>
      </c>
      <c r="L640" s="29"/>
    </row>
    <row r="641" spans="1:12" ht="15.75" customHeight="1">
      <c r="A641" s="24" t="s">
        <v>3777</v>
      </c>
      <c r="B641" s="25" t="s">
        <v>3700</v>
      </c>
      <c r="C641" s="26" t="s">
        <v>4733</v>
      </c>
      <c r="D641" s="25" t="s">
        <v>4734</v>
      </c>
      <c r="E641" s="18">
        <v>5.07</v>
      </c>
      <c r="F641" s="24" t="s">
        <v>3676</v>
      </c>
      <c r="G641" s="25" t="s">
        <v>3688</v>
      </c>
      <c r="H641" s="25" t="s">
        <v>3678</v>
      </c>
      <c r="I641" s="25" t="s">
        <v>3780</v>
      </c>
      <c r="J641" s="28" t="s">
        <v>1936</v>
      </c>
      <c r="K641" s="28" t="s">
        <v>1904</v>
      </c>
      <c r="L641" s="29"/>
    </row>
    <row r="642" spans="1:12" ht="15.75" customHeight="1">
      <c r="A642" s="24" t="s">
        <v>3777</v>
      </c>
      <c r="B642" s="25" t="s">
        <v>3700</v>
      </c>
      <c r="C642" s="26" t="s">
        <v>4735</v>
      </c>
      <c r="D642" s="25" t="s">
        <v>4341</v>
      </c>
      <c r="E642" s="18">
        <v>15.56</v>
      </c>
      <c r="F642" s="24" t="s">
        <v>3676</v>
      </c>
      <c r="G642" s="25" t="s">
        <v>3677</v>
      </c>
      <c r="H642" s="25" t="s">
        <v>3678</v>
      </c>
      <c r="I642" s="25" t="s">
        <v>3780</v>
      </c>
      <c r="J642" s="28" t="s">
        <v>1936</v>
      </c>
      <c r="K642" s="28" t="s">
        <v>1904</v>
      </c>
      <c r="L642" s="29"/>
    </row>
    <row r="643" spans="1:12" ht="15.75" customHeight="1">
      <c r="A643" s="24" t="s">
        <v>3777</v>
      </c>
      <c r="B643" s="25" t="s">
        <v>3700</v>
      </c>
      <c r="C643" s="26" t="s">
        <v>4736</v>
      </c>
      <c r="D643" s="25" t="s">
        <v>4737</v>
      </c>
      <c r="E643" s="18">
        <v>18.329999999999998</v>
      </c>
      <c r="F643" s="24" t="s">
        <v>3676</v>
      </c>
      <c r="G643" s="25" t="s">
        <v>3677</v>
      </c>
      <c r="H643" s="25" t="s">
        <v>3678</v>
      </c>
      <c r="I643" s="25" t="s">
        <v>3780</v>
      </c>
      <c r="J643" s="28" t="s">
        <v>1918</v>
      </c>
      <c r="K643" s="28" t="s">
        <v>1904</v>
      </c>
      <c r="L643" s="29"/>
    </row>
    <row r="644" spans="1:12" ht="15.75" customHeight="1">
      <c r="A644" s="24" t="s">
        <v>3777</v>
      </c>
      <c r="B644" s="25" t="s">
        <v>3700</v>
      </c>
      <c r="C644" s="26" t="s">
        <v>4738</v>
      </c>
      <c r="D644" s="25" t="s">
        <v>3825</v>
      </c>
      <c r="E644" s="18">
        <v>5.8</v>
      </c>
      <c r="F644" s="24" t="s">
        <v>3676</v>
      </c>
      <c r="G644" s="25" t="s">
        <v>3688</v>
      </c>
      <c r="H644" s="25" t="s">
        <v>3678</v>
      </c>
      <c r="I644" s="25" t="s">
        <v>3780</v>
      </c>
      <c r="J644" s="28" t="s">
        <v>1918</v>
      </c>
      <c r="K644" s="28" t="s">
        <v>1904</v>
      </c>
      <c r="L644" s="29"/>
    </row>
    <row r="645" spans="1:12" ht="15.75" customHeight="1">
      <c r="A645" s="24" t="s">
        <v>3782</v>
      </c>
      <c r="B645" s="25" t="s">
        <v>3700</v>
      </c>
      <c r="C645" s="26" t="s">
        <v>4739</v>
      </c>
      <c r="D645" s="25" t="s">
        <v>4740</v>
      </c>
      <c r="E645" s="18">
        <v>88.06</v>
      </c>
      <c r="F645" s="24" t="s">
        <v>3676</v>
      </c>
      <c r="G645" s="25" t="s">
        <v>3677</v>
      </c>
      <c r="H645" s="25" t="s">
        <v>3678</v>
      </c>
      <c r="I645" s="25" t="s">
        <v>3785</v>
      </c>
      <c r="J645" s="28" t="s">
        <v>1912</v>
      </c>
      <c r="K645" s="28" t="s">
        <v>1904</v>
      </c>
      <c r="L645" s="29"/>
    </row>
    <row r="646" spans="1:12" ht="15.75" customHeight="1">
      <c r="A646" s="24" t="s">
        <v>3782</v>
      </c>
      <c r="B646" s="25" t="s">
        <v>3700</v>
      </c>
      <c r="C646" s="26" t="s">
        <v>4741</v>
      </c>
      <c r="D646" s="25" t="s">
        <v>4742</v>
      </c>
      <c r="E646" s="18">
        <v>39.21</v>
      </c>
      <c r="F646" s="24" t="s">
        <v>3676</v>
      </c>
      <c r="G646" s="25" t="s">
        <v>3677</v>
      </c>
      <c r="H646" s="25" t="s">
        <v>3678</v>
      </c>
      <c r="I646" s="25" t="s">
        <v>3785</v>
      </c>
      <c r="J646" s="28" t="s">
        <v>1915</v>
      </c>
      <c r="K646" s="28" t="s">
        <v>1904</v>
      </c>
      <c r="L646" s="29"/>
    </row>
    <row r="647" spans="1:12" ht="15.75" customHeight="1">
      <c r="A647" s="24" t="s">
        <v>3782</v>
      </c>
      <c r="B647" s="25" t="s">
        <v>3700</v>
      </c>
      <c r="C647" s="26" t="s">
        <v>4743</v>
      </c>
      <c r="D647" s="25" t="s">
        <v>4744</v>
      </c>
      <c r="E647" s="18">
        <v>76.3</v>
      </c>
      <c r="F647" s="24" t="s">
        <v>3676</v>
      </c>
      <c r="G647" s="25" t="s">
        <v>3688</v>
      </c>
      <c r="H647" s="25" t="s">
        <v>3678</v>
      </c>
      <c r="I647" s="25" t="s">
        <v>3785</v>
      </c>
      <c r="J647" s="28" t="s">
        <v>1907</v>
      </c>
      <c r="K647" s="28" t="s">
        <v>1904</v>
      </c>
      <c r="L647" s="29"/>
    </row>
    <row r="648" spans="1:12" ht="15.75" customHeight="1">
      <c r="A648" s="24" t="s">
        <v>3782</v>
      </c>
      <c r="B648" s="25" t="s">
        <v>3700</v>
      </c>
      <c r="C648" s="26" t="s">
        <v>4745</v>
      </c>
      <c r="D648" s="25" t="s">
        <v>4746</v>
      </c>
      <c r="E648" s="18">
        <v>409.15</v>
      </c>
      <c r="F648" s="24" t="s">
        <v>3676</v>
      </c>
      <c r="G648" s="25" t="s">
        <v>3677</v>
      </c>
      <c r="H648" s="25" t="s">
        <v>3678</v>
      </c>
      <c r="I648" s="25" t="s">
        <v>3785</v>
      </c>
      <c r="J648" s="28" t="s">
        <v>1907</v>
      </c>
      <c r="K648" s="28" t="s">
        <v>1904</v>
      </c>
      <c r="L648" s="29"/>
    </row>
    <row r="649" spans="1:12" ht="15.75" customHeight="1">
      <c r="A649" s="24" t="s">
        <v>3782</v>
      </c>
      <c r="B649" s="25" t="s">
        <v>3700</v>
      </c>
      <c r="C649" s="26" t="s">
        <v>4747</v>
      </c>
      <c r="D649" s="25" t="s">
        <v>396</v>
      </c>
      <c r="E649" s="18">
        <v>0</v>
      </c>
      <c r="F649" s="24" t="s">
        <v>3676</v>
      </c>
      <c r="G649" s="25" t="s">
        <v>3813</v>
      </c>
      <c r="H649" s="25" t="s">
        <v>3678</v>
      </c>
      <c r="I649" s="25" t="s">
        <v>3785</v>
      </c>
      <c r="J649" s="28" t="s">
        <v>1907</v>
      </c>
      <c r="K649" s="28" t="s">
        <v>1904</v>
      </c>
      <c r="L649" s="29"/>
    </row>
    <row r="650" spans="1:12" ht="15.75" customHeight="1">
      <c r="A650" s="24" t="s">
        <v>3782</v>
      </c>
      <c r="B650" s="25" t="s">
        <v>3700</v>
      </c>
      <c r="C650" s="26" t="s">
        <v>4748</v>
      </c>
      <c r="D650" s="25" t="s">
        <v>634</v>
      </c>
      <c r="E650" s="18">
        <v>0</v>
      </c>
      <c r="F650" s="24" t="s">
        <v>3676</v>
      </c>
      <c r="G650" s="25" t="s">
        <v>3688</v>
      </c>
      <c r="H650" s="25" t="s">
        <v>3678</v>
      </c>
      <c r="I650" s="25" t="s">
        <v>3785</v>
      </c>
      <c r="J650" s="28" t="s">
        <v>1912</v>
      </c>
      <c r="K650" s="28" t="s">
        <v>1904</v>
      </c>
      <c r="L650" s="29"/>
    </row>
    <row r="651" spans="1:12" ht="15.75" customHeight="1">
      <c r="A651" s="24" t="s">
        <v>3782</v>
      </c>
      <c r="B651" s="25" t="s">
        <v>3700</v>
      </c>
      <c r="C651" s="26" t="s">
        <v>4749</v>
      </c>
      <c r="D651" s="25" t="s">
        <v>1171</v>
      </c>
      <c r="E651" s="18">
        <v>8.1300000000000008</v>
      </c>
      <c r="F651" s="24" t="s">
        <v>3676</v>
      </c>
      <c r="G651" s="25" t="s">
        <v>3677</v>
      </c>
      <c r="H651" s="25" t="s">
        <v>3678</v>
      </c>
      <c r="I651" s="25" t="s">
        <v>3785</v>
      </c>
      <c r="J651" s="28" t="s">
        <v>1919</v>
      </c>
      <c r="K651" s="28" t="s">
        <v>1904</v>
      </c>
      <c r="L651" s="29"/>
    </row>
    <row r="652" spans="1:12" ht="15.75" customHeight="1">
      <c r="A652" s="24" t="s">
        <v>3782</v>
      </c>
      <c r="B652" s="25" t="s">
        <v>3700</v>
      </c>
      <c r="C652" s="26" t="s">
        <v>4750</v>
      </c>
      <c r="D652" s="25" t="s">
        <v>4629</v>
      </c>
      <c r="E652" s="18">
        <v>25.67</v>
      </c>
      <c r="F652" s="24" t="s">
        <v>3676</v>
      </c>
      <c r="G652" s="25" t="s">
        <v>3688</v>
      </c>
      <c r="H652" s="25" t="s">
        <v>3678</v>
      </c>
      <c r="I652" s="25" t="s">
        <v>3785</v>
      </c>
      <c r="J652" s="28" t="s">
        <v>1919</v>
      </c>
      <c r="K652" s="28" t="s">
        <v>1904</v>
      </c>
      <c r="L652" s="29"/>
    </row>
    <row r="653" spans="1:12" ht="15.75" customHeight="1">
      <c r="A653" s="24" t="s">
        <v>3782</v>
      </c>
      <c r="B653" s="25" t="s">
        <v>3700</v>
      </c>
      <c r="C653" s="26" t="s">
        <v>4751</v>
      </c>
      <c r="D653" s="25" t="s">
        <v>1438</v>
      </c>
      <c r="E653" s="18">
        <v>9.3800000000000008</v>
      </c>
      <c r="F653" s="24" t="s">
        <v>3676</v>
      </c>
      <c r="G653" s="25" t="s">
        <v>3688</v>
      </c>
      <c r="H653" s="25" t="s">
        <v>3678</v>
      </c>
      <c r="I653" s="25" t="s">
        <v>3785</v>
      </c>
      <c r="J653" s="28" t="s">
        <v>1913</v>
      </c>
      <c r="K653" s="28" t="s">
        <v>1904</v>
      </c>
      <c r="L653" s="29"/>
    </row>
    <row r="654" spans="1:12" ht="15.75" customHeight="1">
      <c r="A654" s="24" t="s">
        <v>3782</v>
      </c>
      <c r="B654" s="25" t="s">
        <v>3700</v>
      </c>
      <c r="C654" s="26" t="s">
        <v>4752</v>
      </c>
      <c r="D654" s="25" t="s">
        <v>958</v>
      </c>
      <c r="E654" s="18">
        <v>17.170000000000002</v>
      </c>
      <c r="F654" s="24" t="s">
        <v>3676</v>
      </c>
      <c r="G654" s="25" t="s">
        <v>3677</v>
      </c>
      <c r="H654" s="25" t="s">
        <v>3678</v>
      </c>
      <c r="I654" s="25" t="s">
        <v>3785</v>
      </c>
      <c r="J654" s="28" t="s">
        <v>1914</v>
      </c>
      <c r="K654" s="28" t="s">
        <v>1904</v>
      </c>
      <c r="L654" s="29"/>
    </row>
    <row r="655" spans="1:12" ht="15.75" customHeight="1">
      <c r="A655" s="24" t="s">
        <v>3782</v>
      </c>
      <c r="B655" s="25" t="s">
        <v>3700</v>
      </c>
      <c r="C655" s="26" t="s">
        <v>4753</v>
      </c>
      <c r="D655" s="25" t="s">
        <v>3871</v>
      </c>
      <c r="E655" s="18">
        <v>5.7</v>
      </c>
      <c r="F655" s="24" t="s">
        <v>3676</v>
      </c>
      <c r="G655" s="25" t="s">
        <v>3688</v>
      </c>
      <c r="H655" s="25" t="s">
        <v>3678</v>
      </c>
      <c r="I655" s="25" t="s">
        <v>3785</v>
      </c>
      <c r="J655" s="28" t="s">
        <v>1914</v>
      </c>
      <c r="K655" s="28" t="s">
        <v>1904</v>
      </c>
      <c r="L655" s="29"/>
    </row>
    <row r="656" spans="1:12" ht="15.75" customHeight="1">
      <c r="A656" s="24" t="s">
        <v>3782</v>
      </c>
      <c r="B656" s="25" t="s">
        <v>3700</v>
      </c>
      <c r="C656" s="26" t="s">
        <v>4754</v>
      </c>
      <c r="D656" s="25" t="s">
        <v>4541</v>
      </c>
      <c r="E656" s="18">
        <v>32.08</v>
      </c>
      <c r="F656" s="24" t="s">
        <v>3676</v>
      </c>
      <c r="G656" s="25" t="s">
        <v>3677</v>
      </c>
      <c r="H656" s="25" t="s">
        <v>3678</v>
      </c>
      <c r="I656" s="25" t="s">
        <v>3785</v>
      </c>
      <c r="J656" s="28" t="s">
        <v>1917</v>
      </c>
      <c r="K656" s="28" t="s">
        <v>1904</v>
      </c>
      <c r="L656" s="29"/>
    </row>
    <row r="657" spans="1:12" ht="15.75" customHeight="1">
      <c r="A657" s="24" t="s">
        <v>3782</v>
      </c>
      <c r="B657" s="25" t="s">
        <v>3700</v>
      </c>
      <c r="C657" s="26" t="s">
        <v>4755</v>
      </c>
      <c r="D657" s="25" t="s">
        <v>4756</v>
      </c>
      <c r="E657" s="18">
        <v>8.66</v>
      </c>
      <c r="F657" s="24" t="s">
        <v>3676</v>
      </c>
      <c r="G657" s="25" t="s">
        <v>3688</v>
      </c>
      <c r="H657" s="25" t="s">
        <v>3678</v>
      </c>
      <c r="I657" s="25" t="s">
        <v>3785</v>
      </c>
      <c r="J657" s="28" t="s">
        <v>1917</v>
      </c>
      <c r="K657" s="28" t="s">
        <v>1904</v>
      </c>
      <c r="L657" s="29"/>
    </row>
    <row r="658" spans="1:12" ht="15.75" customHeight="1">
      <c r="A658" s="24" t="s">
        <v>3782</v>
      </c>
      <c r="B658" s="25" t="s">
        <v>3700</v>
      </c>
      <c r="C658" s="26" t="s">
        <v>4757</v>
      </c>
      <c r="D658" s="25" t="s">
        <v>4615</v>
      </c>
      <c r="E658" s="18">
        <v>8.11</v>
      </c>
      <c r="F658" s="24" t="s">
        <v>3676</v>
      </c>
      <c r="G658" s="25" t="s">
        <v>3677</v>
      </c>
      <c r="H658" s="25" t="s">
        <v>3678</v>
      </c>
      <c r="I658" s="25" t="s">
        <v>3785</v>
      </c>
      <c r="J658" s="28" t="s">
        <v>1930</v>
      </c>
      <c r="K658" s="28" t="s">
        <v>1904</v>
      </c>
      <c r="L658" s="29"/>
    </row>
    <row r="659" spans="1:12" ht="15.75" customHeight="1">
      <c r="A659" s="24" t="s">
        <v>3782</v>
      </c>
      <c r="B659" s="25" t="s">
        <v>3700</v>
      </c>
      <c r="C659" s="26" t="s">
        <v>4758</v>
      </c>
      <c r="D659" s="25" t="s">
        <v>4759</v>
      </c>
      <c r="E659" s="18">
        <v>10.95</v>
      </c>
      <c r="F659" s="24" t="s">
        <v>3676</v>
      </c>
      <c r="G659" s="25" t="s">
        <v>3677</v>
      </c>
      <c r="H659" s="25" t="s">
        <v>3678</v>
      </c>
      <c r="I659" s="25" t="s">
        <v>3785</v>
      </c>
      <c r="J659" s="28" t="s">
        <v>1933</v>
      </c>
      <c r="K659" s="28" t="s">
        <v>1904</v>
      </c>
      <c r="L659" s="29"/>
    </row>
    <row r="660" spans="1:12" ht="15.75" customHeight="1">
      <c r="A660" s="24" t="s">
        <v>3782</v>
      </c>
      <c r="B660" s="25" t="s">
        <v>3700</v>
      </c>
      <c r="C660" s="26" t="s">
        <v>4760</v>
      </c>
      <c r="D660" s="25" t="s">
        <v>4761</v>
      </c>
      <c r="E660" s="18">
        <v>3.76</v>
      </c>
      <c r="F660" s="24" t="s">
        <v>3676</v>
      </c>
      <c r="G660" s="25" t="s">
        <v>3688</v>
      </c>
      <c r="H660" s="25" t="s">
        <v>3678</v>
      </c>
      <c r="I660" s="25" t="s">
        <v>3785</v>
      </c>
      <c r="J660" s="28" t="s">
        <v>1921</v>
      </c>
      <c r="K660" s="28" t="s">
        <v>1904</v>
      </c>
      <c r="L660" s="29"/>
    </row>
    <row r="661" spans="1:12" ht="15.75" customHeight="1">
      <c r="A661" s="24" t="s">
        <v>3782</v>
      </c>
      <c r="B661" s="25" t="s">
        <v>3700</v>
      </c>
      <c r="C661" s="26" t="s">
        <v>4762</v>
      </c>
      <c r="D661" s="25" t="s">
        <v>4763</v>
      </c>
      <c r="E661" s="18">
        <v>25.3</v>
      </c>
      <c r="F661" s="24" t="s">
        <v>3676</v>
      </c>
      <c r="G661" s="25" t="s">
        <v>3677</v>
      </c>
      <c r="H661" s="25" t="s">
        <v>3678</v>
      </c>
      <c r="I661" s="25" t="s">
        <v>3785</v>
      </c>
      <c r="J661" s="28" t="s">
        <v>1921</v>
      </c>
      <c r="K661" s="28" t="s">
        <v>1904</v>
      </c>
      <c r="L661" s="29"/>
    </row>
    <row r="662" spans="1:12" ht="15.75" customHeight="1">
      <c r="A662" s="24" t="s">
        <v>3782</v>
      </c>
      <c r="B662" s="25" t="s">
        <v>3700</v>
      </c>
      <c r="C662" s="26" t="s">
        <v>4764</v>
      </c>
      <c r="D662" s="25" t="s">
        <v>1377</v>
      </c>
      <c r="E662" s="18">
        <v>5.0999999999999996</v>
      </c>
      <c r="F662" s="24" t="s">
        <v>3676</v>
      </c>
      <c r="G662" s="25" t="s">
        <v>3688</v>
      </c>
      <c r="H662" s="25" t="s">
        <v>3678</v>
      </c>
      <c r="I662" s="25" t="s">
        <v>3785</v>
      </c>
      <c r="J662" s="28" t="s">
        <v>1942</v>
      </c>
      <c r="K662" s="28" t="s">
        <v>1904</v>
      </c>
      <c r="L662" s="29"/>
    </row>
    <row r="663" spans="1:12" ht="15.75" customHeight="1">
      <c r="A663" s="24" t="s">
        <v>3782</v>
      </c>
      <c r="B663" s="25" t="s">
        <v>3700</v>
      </c>
      <c r="C663" s="26" t="s">
        <v>4765</v>
      </c>
      <c r="D663" s="25" t="s">
        <v>1278</v>
      </c>
      <c r="E663" s="18">
        <v>11.33</v>
      </c>
      <c r="F663" s="24" t="s">
        <v>3676</v>
      </c>
      <c r="G663" s="25" t="s">
        <v>3688</v>
      </c>
      <c r="H663" s="25" t="s">
        <v>3678</v>
      </c>
      <c r="I663" s="25" t="s">
        <v>3785</v>
      </c>
      <c r="J663" s="28" t="s">
        <v>1915</v>
      </c>
      <c r="K663" s="28" t="s">
        <v>1904</v>
      </c>
      <c r="L663" s="29"/>
    </row>
    <row r="664" spans="1:12" ht="15.75" customHeight="1">
      <c r="A664" s="24" t="s">
        <v>3782</v>
      </c>
      <c r="B664" s="25" t="s">
        <v>3700</v>
      </c>
      <c r="C664" s="26" t="s">
        <v>4766</v>
      </c>
      <c r="D664" s="25" t="s">
        <v>1759</v>
      </c>
      <c r="E664" s="18">
        <v>7.89</v>
      </c>
      <c r="F664" s="24" t="s">
        <v>3676</v>
      </c>
      <c r="G664" s="25" t="s">
        <v>3677</v>
      </c>
      <c r="H664" s="25" t="s">
        <v>3678</v>
      </c>
      <c r="I664" s="25" t="s">
        <v>3785</v>
      </c>
      <c r="J664" s="28" t="s">
        <v>1916</v>
      </c>
      <c r="K664" s="28" t="s">
        <v>1904</v>
      </c>
      <c r="L664" s="29"/>
    </row>
    <row r="665" spans="1:12" ht="15.75" customHeight="1">
      <c r="A665" s="24" t="s">
        <v>3782</v>
      </c>
      <c r="B665" s="25" t="s">
        <v>3700</v>
      </c>
      <c r="C665" s="26" t="s">
        <v>4767</v>
      </c>
      <c r="D665" s="25" t="s">
        <v>3900</v>
      </c>
      <c r="E665" s="18">
        <v>7.89</v>
      </c>
      <c r="F665" s="24" t="s">
        <v>3676</v>
      </c>
      <c r="G665" s="25" t="s">
        <v>3688</v>
      </c>
      <c r="H665" s="25" t="s">
        <v>3678</v>
      </c>
      <c r="I665" s="25" t="s">
        <v>3785</v>
      </c>
      <c r="J665" s="28" t="s">
        <v>1926</v>
      </c>
      <c r="K665" s="28" t="s">
        <v>1904</v>
      </c>
      <c r="L665" s="29"/>
    </row>
    <row r="666" spans="1:12" ht="15.75" customHeight="1">
      <c r="A666" s="24" t="s">
        <v>3782</v>
      </c>
      <c r="B666" s="25" t="s">
        <v>3700</v>
      </c>
      <c r="C666" s="26" t="s">
        <v>4768</v>
      </c>
      <c r="D666" s="25" t="s">
        <v>1178</v>
      </c>
      <c r="E666" s="18">
        <v>8.14</v>
      </c>
      <c r="F666" s="24" t="s">
        <v>3676</v>
      </c>
      <c r="G666" s="25" t="s">
        <v>3677</v>
      </c>
      <c r="H666" s="25" t="s">
        <v>3678</v>
      </c>
      <c r="I666" s="25" t="s">
        <v>3785</v>
      </c>
      <c r="J666" s="28" t="s">
        <v>1926</v>
      </c>
      <c r="K666" s="28" t="s">
        <v>1904</v>
      </c>
      <c r="L666" s="29"/>
    </row>
    <row r="667" spans="1:12" ht="15.75" customHeight="1">
      <c r="A667" s="24" t="s">
        <v>3782</v>
      </c>
      <c r="B667" s="25" t="s">
        <v>3700</v>
      </c>
      <c r="C667" s="26" t="s">
        <v>4769</v>
      </c>
      <c r="D667" s="25" t="s">
        <v>4770</v>
      </c>
      <c r="E667" s="18">
        <v>8.39</v>
      </c>
      <c r="F667" s="24" t="s">
        <v>3676</v>
      </c>
      <c r="G667" s="25" t="s">
        <v>3688</v>
      </c>
      <c r="H667" s="25" t="s">
        <v>3678</v>
      </c>
      <c r="I667" s="25" t="s">
        <v>3785</v>
      </c>
      <c r="J667" s="28" t="s">
        <v>1920</v>
      </c>
      <c r="K667" s="28" t="s">
        <v>1904</v>
      </c>
      <c r="L667" s="29"/>
    </row>
    <row r="668" spans="1:12" ht="15.75" customHeight="1">
      <c r="A668" s="24" t="s">
        <v>3782</v>
      </c>
      <c r="B668" s="25" t="s">
        <v>3700</v>
      </c>
      <c r="C668" s="26" t="s">
        <v>4771</v>
      </c>
      <c r="D668" s="25" t="s">
        <v>1176</v>
      </c>
      <c r="E668" s="18">
        <v>7.49</v>
      </c>
      <c r="F668" s="24" t="s">
        <v>3676</v>
      </c>
      <c r="G668" s="25" t="s">
        <v>3677</v>
      </c>
      <c r="H668" s="25" t="s">
        <v>3678</v>
      </c>
      <c r="I668" s="25" t="s">
        <v>3785</v>
      </c>
      <c r="J668" s="28" t="s">
        <v>1918</v>
      </c>
      <c r="K668" s="28" t="s">
        <v>1904</v>
      </c>
      <c r="L668" s="29"/>
    </row>
    <row r="669" spans="1:12" ht="15.75" customHeight="1">
      <c r="A669" s="24" t="s">
        <v>3782</v>
      </c>
      <c r="B669" s="25" t="s">
        <v>3700</v>
      </c>
      <c r="C669" s="26" t="s">
        <v>4772</v>
      </c>
      <c r="D669" s="25" t="s">
        <v>4773</v>
      </c>
      <c r="E669" s="18">
        <v>11.97</v>
      </c>
      <c r="F669" s="24" t="s">
        <v>3676</v>
      </c>
      <c r="G669" s="25" t="s">
        <v>3688</v>
      </c>
      <c r="H669" s="25" t="s">
        <v>3678</v>
      </c>
      <c r="I669" s="25" t="s">
        <v>3785</v>
      </c>
      <c r="J669" s="28" t="s">
        <v>1918</v>
      </c>
      <c r="K669" s="28" t="s">
        <v>1904</v>
      </c>
      <c r="L669" s="29"/>
    </row>
    <row r="670" spans="1:12" ht="15.75" customHeight="1">
      <c r="A670" s="24" t="s">
        <v>3782</v>
      </c>
      <c r="B670" s="25" t="s">
        <v>3700</v>
      </c>
      <c r="C670" s="26" t="s">
        <v>4774</v>
      </c>
      <c r="D670" s="25" t="s">
        <v>4775</v>
      </c>
      <c r="E670" s="18">
        <v>21.94</v>
      </c>
      <c r="F670" s="24" t="s">
        <v>3676</v>
      </c>
      <c r="G670" s="25" t="s">
        <v>3677</v>
      </c>
      <c r="H670" s="25" t="s">
        <v>3678</v>
      </c>
      <c r="I670" s="25" t="s">
        <v>3785</v>
      </c>
      <c r="J670" s="28" t="s">
        <v>1936</v>
      </c>
      <c r="K670" s="28" t="s">
        <v>1904</v>
      </c>
      <c r="L670" s="29"/>
    </row>
    <row r="671" spans="1:12" ht="15.75" customHeight="1">
      <c r="A671" s="24" t="s">
        <v>3782</v>
      </c>
      <c r="B671" s="25" t="s">
        <v>3700</v>
      </c>
      <c r="C671" s="26" t="s">
        <v>4776</v>
      </c>
      <c r="D671" s="25" t="s">
        <v>4734</v>
      </c>
      <c r="E671" s="18">
        <v>5.07</v>
      </c>
      <c r="F671" s="24" t="s">
        <v>3676</v>
      </c>
      <c r="G671" s="25" t="s">
        <v>3688</v>
      </c>
      <c r="H671" s="25" t="s">
        <v>3678</v>
      </c>
      <c r="I671" s="25" t="s">
        <v>3785</v>
      </c>
      <c r="J671" s="28" t="s">
        <v>1936</v>
      </c>
      <c r="K671" s="28" t="s">
        <v>1904</v>
      </c>
      <c r="L671" s="29"/>
    </row>
    <row r="672" spans="1:12" ht="15.75" customHeight="1">
      <c r="A672" s="24" t="s">
        <v>3782</v>
      </c>
      <c r="B672" s="25" t="s">
        <v>3673</v>
      </c>
      <c r="C672" s="26" t="s">
        <v>4777</v>
      </c>
      <c r="D672" s="25" t="s">
        <v>4778</v>
      </c>
      <c r="E672" s="18">
        <v>5.95</v>
      </c>
      <c r="F672" s="24" t="s">
        <v>3676</v>
      </c>
      <c r="G672" s="25" t="s">
        <v>3688</v>
      </c>
      <c r="H672" s="25" t="s">
        <v>3678</v>
      </c>
      <c r="I672" s="25" t="s">
        <v>4779</v>
      </c>
      <c r="J672" s="28" t="s">
        <v>1944</v>
      </c>
      <c r="K672" s="28" t="s">
        <v>1904</v>
      </c>
      <c r="L672" s="29"/>
    </row>
    <row r="673" spans="1:12" ht="15.75" customHeight="1">
      <c r="A673" s="24" t="s">
        <v>3788</v>
      </c>
      <c r="B673" s="25" t="s">
        <v>3700</v>
      </c>
      <c r="C673" s="26" t="s">
        <v>4780</v>
      </c>
      <c r="D673" s="25" t="s">
        <v>4781</v>
      </c>
      <c r="E673" s="18">
        <v>182.33</v>
      </c>
      <c r="F673" s="24" t="s">
        <v>3676</v>
      </c>
      <c r="G673" s="25" t="s">
        <v>3677</v>
      </c>
      <c r="H673" s="25" t="s">
        <v>3678</v>
      </c>
      <c r="I673" s="25" t="s">
        <v>3791</v>
      </c>
      <c r="J673" s="28" t="s">
        <v>1912</v>
      </c>
      <c r="K673" s="28" t="s">
        <v>1904</v>
      </c>
      <c r="L673" s="29"/>
    </row>
    <row r="674" spans="1:12" ht="15.75" customHeight="1">
      <c r="A674" s="24" t="s">
        <v>3788</v>
      </c>
      <c r="B674" s="25" t="s">
        <v>3700</v>
      </c>
      <c r="C674" s="26" t="s">
        <v>4782</v>
      </c>
      <c r="D674" s="25" t="s">
        <v>366</v>
      </c>
      <c r="E674" s="18">
        <v>0</v>
      </c>
      <c r="F674" s="24" t="s">
        <v>3676</v>
      </c>
      <c r="G674" s="25" t="s">
        <v>3813</v>
      </c>
      <c r="H674" s="25" t="s">
        <v>3678</v>
      </c>
      <c r="I674" s="25" t="s">
        <v>3791</v>
      </c>
      <c r="J674" s="28" t="s">
        <v>1912</v>
      </c>
      <c r="K674" s="28" t="s">
        <v>1904</v>
      </c>
      <c r="L674" s="29"/>
    </row>
    <row r="675" spans="1:12" ht="15.75" customHeight="1">
      <c r="A675" s="24" t="s">
        <v>3788</v>
      </c>
      <c r="B675" s="25" t="s">
        <v>3700</v>
      </c>
      <c r="C675" s="26" t="s">
        <v>4783</v>
      </c>
      <c r="D675" s="25" t="s">
        <v>4784</v>
      </c>
      <c r="E675" s="18">
        <v>40.880000000000003</v>
      </c>
      <c r="F675" s="24" t="s">
        <v>3676</v>
      </c>
      <c r="G675" s="25" t="s">
        <v>3688</v>
      </c>
      <c r="H675" s="25" t="s">
        <v>3678</v>
      </c>
      <c r="I675" s="25" t="s">
        <v>3791</v>
      </c>
      <c r="J675" s="28" t="s">
        <v>1912</v>
      </c>
      <c r="K675" s="28" t="s">
        <v>1904</v>
      </c>
      <c r="L675" s="29"/>
    </row>
    <row r="676" spans="1:12" ht="15.75" customHeight="1">
      <c r="A676" s="24" t="s">
        <v>3788</v>
      </c>
      <c r="B676" s="25" t="s">
        <v>3700</v>
      </c>
      <c r="C676" s="26" t="s">
        <v>4785</v>
      </c>
      <c r="D676" s="25" t="s">
        <v>4786</v>
      </c>
      <c r="E676" s="18">
        <v>25.69</v>
      </c>
      <c r="F676" s="24" t="s">
        <v>3676</v>
      </c>
      <c r="G676" s="25" t="s">
        <v>3677</v>
      </c>
      <c r="H676" s="25" t="s">
        <v>3678</v>
      </c>
      <c r="I676" s="25" t="s">
        <v>3791</v>
      </c>
      <c r="J676" s="28" t="s">
        <v>1917</v>
      </c>
      <c r="K676" s="28" t="s">
        <v>1904</v>
      </c>
      <c r="L676" s="29"/>
    </row>
    <row r="677" spans="1:12" ht="15.75" customHeight="1">
      <c r="A677" s="24" t="s">
        <v>3788</v>
      </c>
      <c r="B677" s="25" t="s">
        <v>3700</v>
      </c>
      <c r="C677" s="26" t="s">
        <v>4787</v>
      </c>
      <c r="D677" s="25" t="s">
        <v>3904</v>
      </c>
      <c r="E677" s="18">
        <v>5.77</v>
      </c>
      <c r="F677" s="24" t="s">
        <v>3676</v>
      </c>
      <c r="G677" s="25" t="s">
        <v>3688</v>
      </c>
      <c r="H677" s="25" t="s">
        <v>3678</v>
      </c>
      <c r="I677" s="25" t="s">
        <v>3791</v>
      </c>
      <c r="J677" s="28" t="s">
        <v>1917</v>
      </c>
      <c r="K677" s="28" t="s">
        <v>1904</v>
      </c>
      <c r="L677" s="29"/>
    </row>
    <row r="678" spans="1:12" ht="15.75" customHeight="1">
      <c r="A678" s="24" t="s">
        <v>3788</v>
      </c>
      <c r="B678" s="25" t="s">
        <v>3700</v>
      </c>
      <c r="C678" s="26" t="s">
        <v>4788</v>
      </c>
      <c r="D678" s="25" t="s">
        <v>1057</v>
      </c>
      <c r="E678" s="18">
        <v>11.07</v>
      </c>
      <c r="F678" s="24" t="s">
        <v>3676</v>
      </c>
      <c r="G678" s="25" t="s">
        <v>3677</v>
      </c>
      <c r="H678" s="25" t="s">
        <v>3678</v>
      </c>
      <c r="I678" s="25" t="s">
        <v>3791</v>
      </c>
      <c r="J678" s="28" t="s">
        <v>1930</v>
      </c>
      <c r="K678" s="28" t="s">
        <v>1904</v>
      </c>
      <c r="L678" s="29"/>
    </row>
    <row r="679" spans="1:12" ht="15.75" customHeight="1">
      <c r="A679" s="24" t="s">
        <v>3788</v>
      </c>
      <c r="B679" s="25" t="s">
        <v>3700</v>
      </c>
      <c r="C679" s="26" t="s">
        <v>4789</v>
      </c>
      <c r="D679" s="25" t="s">
        <v>4790</v>
      </c>
      <c r="E679" s="18">
        <v>4.38</v>
      </c>
      <c r="F679" s="24" t="s">
        <v>3676</v>
      </c>
      <c r="G679" s="25" t="s">
        <v>3688</v>
      </c>
      <c r="H679" s="25" t="s">
        <v>3678</v>
      </c>
      <c r="I679" s="25" t="s">
        <v>3791</v>
      </c>
      <c r="J679" s="28" t="s">
        <v>1930</v>
      </c>
      <c r="K679" s="28" t="s">
        <v>1904</v>
      </c>
      <c r="L679" s="29"/>
    </row>
    <row r="680" spans="1:12" ht="15.75" customHeight="1">
      <c r="A680" s="24" t="s">
        <v>3788</v>
      </c>
      <c r="B680" s="25" t="s">
        <v>3700</v>
      </c>
      <c r="C680" s="26" t="s">
        <v>4791</v>
      </c>
      <c r="D680" s="25" t="s">
        <v>1775</v>
      </c>
      <c r="E680" s="18">
        <v>3.67</v>
      </c>
      <c r="F680" s="24" t="s">
        <v>3676</v>
      </c>
      <c r="G680" s="25" t="s">
        <v>3677</v>
      </c>
      <c r="H680" s="25" t="s">
        <v>3678</v>
      </c>
      <c r="I680" s="25" t="s">
        <v>3791</v>
      </c>
      <c r="J680" s="28" t="s">
        <v>1916</v>
      </c>
      <c r="K680" s="28" t="s">
        <v>1904</v>
      </c>
      <c r="L680" s="29"/>
    </row>
    <row r="681" spans="1:12" ht="15.75" customHeight="1">
      <c r="A681" s="24" t="s">
        <v>3788</v>
      </c>
      <c r="B681" s="25" t="s">
        <v>3700</v>
      </c>
      <c r="C681" s="26" t="s">
        <v>4792</v>
      </c>
      <c r="D681" s="25" t="s">
        <v>4793</v>
      </c>
      <c r="E681" s="18">
        <v>22.69</v>
      </c>
      <c r="F681" s="24" t="s">
        <v>3676</v>
      </c>
      <c r="G681" s="25" t="s">
        <v>3677</v>
      </c>
      <c r="H681" s="25" t="s">
        <v>3678</v>
      </c>
      <c r="I681" s="25" t="s">
        <v>3791</v>
      </c>
      <c r="J681" s="28" t="s">
        <v>1936</v>
      </c>
      <c r="K681" s="28" t="s">
        <v>1904</v>
      </c>
      <c r="L681" s="29"/>
    </row>
    <row r="682" spans="1:12" ht="15.75" customHeight="1">
      <c r="A682" s="24" t="s">
        <v>3788</v>
      </c>
      <c r="B682" s="25" t="s">
        <v>3700</v>
      </c>
      <c r="C682" s="26" t="s">
        <v>4794</v>
      </c>
      <c r="D682" s="25" t="s">
        <v>3883</v>
      </c>
      <c r="E682" s="18">
        <v>4.9800000000000004</v>
      </c>
      <c r="F682" s="24" t="s">
        <v>3676</v>
      </c>
      <c r="G682" s="25" t="s">
        <v>3688</v>
      </c>
      <c r="H682" s="25" t="s">
        <v>3678</v>
      </c>
      <c r="I682" s="25" t="s">
        <v>3791</v>
      </c>
      <c r="J682" s="28" t="s">
        <v>1936</v>
      </c>
      <c r="K682" s="28" t="s">
        <v>1904</v>
      </c>
      <c r="L682" s="29"/>
    </row>
    <row r="683" spans="1:12" ht="15.75" customHeight="1">
      <c r="A683" s="24" t="s">
        <v>3788</v>
      </c>
      <c r="B683" s="25" t="s">
        <v>3700</v>
      </c>
      <c r="C683" s="26" t="s">
        <v>4795</v>
      </c>
      <c r="D683" s="25" t="s">
        <v>384</v>
      </c>
      <c r="E683" s="18">
        <v>0</v>
      </c>
      <c r="F683" s="24" t="s">
        <v>3676</v>
      </c>
      <c r="G683" s="25" t="s">
        <v>3813</v>
      </c>
      <c r="H683" s="25" t="s">
        <v>3678</v>
      </c>
      <c r="I683" s="25" t="s">
        <v>3791</v>
      </c>
      <c r="J683" s="28" t="s">
        <v>1907</v>
      </c>
      <c r="K683" s="28" t="s">
        <v>1904</v>
      </c>
      <c r="L683" s="29"/>
    </row>
    <row r="684" spans="1:12" ht="15.75" customHeight="1">
      <c r="A684" s="24" t="s">
        <v>3788</v>
      </c>
      <c r="B684" s="25" t="s">
        <v>3700</v>
      </c>
      <c r="C684" s="26" t="s">
        <v>4796</v>
      </c>
      <c r="D684" s="25" t="s">
        <v>4514</v>
      </c>
      <c r="E684" s="18">
        <v>5.8</v>
      </c>
      <c r="F684" s="24" t="s">
        <v>3676</v>
      </c>
      <c r="G684" s="25" t="s">
        <v>3677</v>
      </c>
      <c r="H684" s="25" t="s">
        <v>3678</v>
      </c>
      <c r="I684" s="25" t="s">
        <v>3791</v>
      </c>
      <c r="J684" s="28" t="s">
        <v>1919</v>
      </c>
      <c r="K684" s="28" t="s">
        <v>1904</v>
      </c>
      <c r="L684" s="29"/>
    </row>
    <row r="685" spans="1:12" ht="15.75" customHeight="1">
      <c r="A685" s="24" t="s">
        <v>3788</v>
      </c>
      <c r="B685" s="25" t="s">
        <v>3700</v>
      </c>
      <c r="C685" s="26" t="s">
        <v>4797</v>
      </c>
      <c r="D685" s="25" t="s">
        <v>4629</v>
      </c>
      <c r="E685" s="18">
        <v>19.239999999999998</v>
      </c>
      <c r="F685" s="24" t="s">
        <v>3676</v>
      </c>
      <c r="G685" s="25" t="s">
        <v>3688</v>
      </c>
      <c r="H685" s="25" t="s">
        <v>3678</v>
      </c>
      <c r="I685" s="25" t="s">
        <v>3791</v>
      </c>
      <c r="J685" s="28" t="s">
        <v>1919</v>
      </c>
      <c r="K685" s="28" t="s">
        <v>1904</v>
      </c>
      <c r="L685" s="29"/>
    </row>
    <row r="686" spans="1:12" ht="15.75" customHeight="1">
      <c r="A686" s="24" t="s">
        <v>3788</v>
      </c>
      <c r="B686" s="25" t="s">
        <v>3700</v>
      </c>
      <c r="C686" s="26" t="s">
        <v>4798</v>
      </c>
      <c r="D686" s="25" t="s">
        <v>3900</v>
      </c>
      <c r="E686" s="18">
        <v>7.87</v>
      </c>
      <c r="F686" s="24" t="s">
        <v>3676</v>
      </c>
      <c r="G686" s="25" t="s">
        <v>3688</v>
      </c>
      <c r="H686" s="25" t="s">
        <v>3678</v>
      </c>
      <c r="I686" s="25" t="s">
        <v>3791</v>
      </c>
      <c r="J686" s="28" t="s">
        <v>1926</v>
      </c>
      <c r="K686" s="28" t="s">
        <v>1904</v>
      </c>
      <c r="L686" s="29"/>
    </row>
    <row r="687" spans="1:12" ht="15.75" customHeight="1">
      <c r="A687" s="24" t="s">
        <v>3788</v>
      </c>
      <c r="B687" s="25" t="s">
        <v>3700</v>
      </c>
      <c r="C687" s="26" t="s">
        <v>4799</v>
      </c>
      <c r="D687" s="25" t="s">
        <v>999</v>
      </c>
      <c r="E687" s="18">
        <v>12.03</v>
      </c>
      <c r="F687" s="24" t="s">
        <v>3676</v>
      </c>
      <c r="G687" s="25" t="s">
        <v>3677</v>
      </c>
      <c r="H687" s="25" t="s">
        <v>3678</v>
      </c>
      <c r="I687" s="25" t="s">
        <v>3791</v>
      </c>
      <c r="J687" s="28" t="s">
        <v>1926</v>
      </c>
      <c r="K687" s="28" t="s">
        <v>1904</v>
      </c>
      <c r="L687" s="29"/>
    </row>
    <row r="688" spans="1:12" ht="15.75" customHeight="1">
      <c r="A688" s="24" t="s">
        <v>3788</v>
      </c>
      <c r="B688" s="25" t="s">
        <v>3700</v>
      </c>
      <c r="C688" s="26" t="s">
        <v>4800</v>
      </c>
      <c r="D688" s="25" t="s">
        <v>4585</v>
      </c>
      <c r="E688" s="18">
        <v>2.91</v>
      </c>
      <c r="F688" s="24" t="s">
        <v>3676</v>
      </c>
      <c r="G688" s="25" t="s">
        <v>3688</v>
      </c>
      <c r="H688" s="25" t="s">
        <v>3678</v>
      </c>
      <c r="I688" s="25" t="s">
        <v>3791</v>
      </c>
      <c r="J688" s="28" t="s">
        <v>1921</v>
      </c>
      <c r="K688" s="28" t="s">
        <v>1904</v>
      </c>
      <c r="L688" s="29"/>
    </row>
    <row r="689" spans="1:12" ht="15.75" customHeight="1">
      <c r="A689" s="24" t="s">
        <v>3788</v>
      </c>
      <c r="B689" s="25" t="s">
        <v>3700</v>
      </c>
      <c r="C689" s="26" t="s">
        <v>4801</v>
      </c>
      <c r="D689" s="25" t="s">
        <v>4802</v>
      </c>
      <c r="E689" s="18">
        <v>24.54</v>
      </c>
      <c r="F689" s="24" t="s">
        <v>3676</v>
      </c>
      <c r="G689" s="25" t="s">
        <v>3677</v>
      </c>
      <c r="H689" s="25" t="s">
        <v>3678</v>
      </c>
      <c r="I689" s="25" t="s">
        <v>3791</v>
      </c>
      <c r="J689" s="28" t="s">
        <v>1921</v>
      </c>
      <c r="K689" s="28" t="s">
        <v>1904</v>
      </c>
      <c r="L689" s="29"/>
    </row>
    <row r="690" spans="1:12" ht="15.75" customHeight="1">
      <c r="A690" s="24" t="s">
        <v>3788</v>
      </c>
      <c r="B690" s="25" t="s">
        <v>3700</v>
      </c>
      <c r="C690" s="26" t="s">
        <v>4803</v>
      </c>
      <c r="D690" s="25" t="s">
        <v>1049</v>
      </c>
      <c r="E690" s="18">
        <v>32.06</v>
      </c>
      <c r="F690" s="24" t="s">
        <v>3676</v>
      </c>
      <c r="G690" s="25" t="s">
        <v>3677</v>
      </c>
      <c r="H690" s="25" t="s">
        <v>3678</v>
      </c>
      <c r="I690" s="25" t="s">
        <v>3791</v>
      </c>
      <c r="J690" s="28" t="s">
        <v>1918</v>
      </c>
      <c r="K690" s="28" t="s">
        <v>1904</v>
      </c>
      <c r="L690" s="29"/>
    </row>
    <row r="691" spans="1:12" ht="15.75" customHeight="1">
      <c r="A691" s="24" t="s">
        <v>3788</v>
      </c>
      <c r="B691" s="25" t="s">
        <v>3700</v>
      </c>
      <c r="C691" s="26" t="s">
        <v>4804</v>
      </c>
      <c r="D691" s="25" t="s">
        <v>3825</v>
      </c>
      <c r="E691" s="18">
        <v>5.8</v>
      </c>
      <c r="F691" s="24" t="s">
        <v>3676</v>
      </c>
      <c r="G691" s="25" t="s">
        <v>3688</v>
      </c>
      <c r="H691" s="25" t="s">
        <v>3678</v>
      </c>
      <c r="I691" s="25" t="s">
        <v>3791</v>
      </c>
      <c r="J691" s="28" t="s">
        <v>1918</v>
      </c>
      <c r="K691" s="28" t="s">
        <v>1904</v>
      </c>
      <c r="L691" s="29"/>
    </row>
    <row r="692" spans="1:12" ht="15.75" customHeight="1">
      <c r="A692" s="24" t="s">
        <v>3681</v>
      </c>
      <c r="B692" s="25" t="s">
        <v>3673</v>
      </c>
      <c r="C692" s="26" t="s">
        <v>4805</v>
      </c>
      <c r="D692" s="25" t="s">
        <v>4806</v>
      </c>
      <c r="E692" s="18">
        <v>3753.56</v>
      </c>
      <c r="F692" s="24" t="s">
        <v>3676</v>
      </c>
      <c r="G692" s="25" t="s">
        <v>3677</v>
      </c>
      <c r="H692" s="25" t="s">
        <v>3678</v>
      </c>
      <c r="I692" s="25"/>
      <c r="J692" s="28" t="s">
        <v>1908</v>
      </c>
      <c r="K692" s="28" t="s">
        <v>1904</v>
      </c>
      <c r="L692" s="29"/>
    </row>
    <row r="693" spans="1:12" ht="15.75" customHeight="1">
      <c r="A693" s="24" t="s">
        <v>3681</v>
      </c>
      <c r="B693" s="25" t="s">
        <v>3700</v>
      </c>
      <c r="C693" s="26" t="s">
        <v>4807</v>
      </c>
      <c r="D693" s="25" t="s">
        <v>1051</v>
      </c>
      <c r="E693" s="18">
        <v>37.659999999999997</v>
      </c>
      <c r="F693" s="24" t="s">
        <v>3676</v>
      </c>
      <c r="G693" s="25" t="s">
        <v>3677</v>
      </c>
      <c r="H693" s="25" t="s">
        <v>3678</v>
      </c>
      <c r="I693" s="25" t="s">
        <v>4808</v>
      </c>
      <c r="J693" s="28" t="s">
        <v>1915</v>
      </c>
      <c r="K693" s="28" t="s">
        <v>1904</v>
      </c>
      <c r="L693" s="29"/>
    </row>
    <row r="694" spans="1:12" ht="15.75" customHeight="1">
      <c r="A694" s="24" t="s">
        <v>3681</v>
      </c>
      <c r="B694" s="25" t="s">
        <v>3700</v>
      </c>
      <c r="C694" s="26" t="s">
        <v>4809</v>
      </c>
      <c r="D694" s="25" t="s">
        <v>4133</v>
      </c>
      <c r="E694" s="18">
        <v>5.33</v>
      </c>
      <c r="F694" s="24" t="s">
        <v>3676</v>
      </c>
      <c r="G694" s="25" t="s">
        <v>3688</v>
      </c>
      <c r="H694" s="25" t="s">
        <v>3678</v>
      </c>
      <c r="I694" s="25" t="s">
        <v>4808</v>
      </c>
      <c r="J694" s="28" t="s">
        <v>1907</v>
      </c>
      <c r="K694" s="28" t="s">
        <v>1904</v>
      </c>
      <c r="L694" s="29"/>
    </row>
    <row r="695" spans="1:12" ht="15.75" customHeight="1">
      <c r="A695" s="24" t="s">
        <v>3681</v>
      </c>
      <c r="B695" s="25" t="s">
        <v>3700</v>
      </c>
      <c r="C695" s="26" t="s">
        <v>4810</v>
      </c>
      <c r="D695" s="25" t="s">
        <v>1164</v>
      </c>
      <c r="E695" s="18">
        <v>6.81</v>
      </c>
      <c r="F695" s="24" t="s">
        <v>3676</v>
      </c>
      <c r="G695" s="25" t="s">
        <v>3677</v>
      </c>
      <c r="H695" s="25" t="s">
        <v>3678</v>
      </c>
      <c r="I695" s="25" t="s">
        <v>4808</v>
      </c>
      <c r="J695" s="28" t="s">
        <v>1907</v>
      </c>
      <c r="K695" s="28" t="s">
        <v>1904</v>
      </c>
      <c r="L695" s="29"/>
    </row>
    <row r="696" spans="1:12" ht="15.75" customHeight="1">
      <c r="A696" s="24" t="s">
        <v>3681</v>
      </c>
      <c r="B696" s="25" t="s">
        <v>3700</v>
      </c>
      <c r="C696" s="26" t="s">
        <v>4811</v>
      </c>
      <c r="D696" s="25" t="s">
        <v>1485</v>
      </c>
      <c r="E696" s="18">
        <v>3.66</v>
      </c>
      <c r="F696" s="24" t="s">
        <v>3676</v>
      </c>
      <c r="G696" s="25" t="s">
        <v>3688</v>
      </c>
      <c r="H696" s="25" t="s">
        <v>3678</v>
      </c>
      <c r="I696" s="25" t="s">
        <v>4808</v>
      </c>
      <c r="J696" s="28" t="s">
        <v>1920</v>
      </c>
      <c r="K696" s="28" t="s">
        <v>1904</v>
      </c>
      <c r="L696" s="29"/>
    </row>
    <row r="697" spans="1:12" ht="15.75" customHeight="1">
      <c r="A697" s="24" t="s">
        <v>3681</v>
      </c>
      <c r="B697" s="25" t="s">
        <v>3700</v>
      </c>
      <c r="C697" s="26" t="s">
        <v>4812</v>
      </c>
      <c r="D697" s="25" t="s">
        <v>3957</v>
      </c>
      <c r="E697" s="18">
        <v>8.2899999999999991</v>
      </c>
      <c r="F697" s="24" t="s">
        <v>3676</v>
      </c>
      <c r="G697" s="25" t="s">
        <v>3688</v>
      </c>
      <c r="H697" s="25" t="s">
        <v>3678</v>
      </c>
      <c r="I697" s="25" t="s">
        <v>4808</v>
      </c>
      <c r="J697" s="28" t="s">
        <v>1930</v>
      </c>
      <c r="K697" s="28" t="s">
        <v>1904</v>
      </c>
      <c r="L697" s="29"/>
    </row>
    <row r="698" spans="1:12" ht="15.75" customHeight="1">
      <c r="A698" s="24" t="s">
        <v>3681</v>
      </c>
      <c r="B698" s="25" t="s">
        <v>3700</v>
      </c>
      <c r="C698" s="26" t="s">
        <v>4813</v>
      </c>
      <c r="D698" s="25" t="s">
        <v>4814</v>
      </c>
      <c r="E698" s="18">
        <v>116.82</v>
      </c>
      <c r="F698" s="24" t="s">
        <v>3676</v>
      </c>
      <c r="G698" s="25" t="s">
        <v>3677</v>
      </c>
      <c r="H698" s="25" t="s">
        <v>3678</v>
      </c>
      <c r="I698" s="25" t="s">
        <v>4808</v>
      </c>
      <c r="J698" s="28" t="s">
        <v>1913</v>
      </c>
      <c r="K698" s="28" t="s">
        <v>1904</v>
      </c>
      <c r="L698" s="29"/>
    </row>
    <row r="699" spans="1:12" ht="15.75" customHeight="1">
      <c r="A699" s="24" t="s">
        <v>3681</v>
      </c>
      <c r="B699" s="25" t="s">
        <v>3700</v>
      </c>
      <c r="C699" s="26" t="s">
        <v>4815</v>
      </c>
      <c r="D699" s="25" t="s">
        <v>3825</v>
      </c>
      <c r="E699" s="18">
        <v>3.16</v>
      </c>
      <c r="F699" s="24" t="s">
        <v>3676</v>
      </c>
      <c r="G699" s="25" t="s">
        <v>3688</v>
      </c>
      <c r="H699" s="25" t="s">
        <v>3678</v>
      </c>
      <c r="I699" s="25" t="s">
        <v>4808</v>
      </c>
      <c r="J699" s="28" t="s">
        <v>1913</v>
      </c>
      <c r="K699" s="28" t="s">
        <v>1904</v>
      </c>
      <c r="L699" s="29"/>
    </row>
    <row r="700" spans="1:12" ht="15.75" customHeight="1">
      <c r="A700" s="24" t="s">
        <v>3681</v>
      </c>
      <c r="B700" s="25" t="s">
        <v>3700</v>
      </c>
      <c r="C700" s="26" t="s">
        <v>4816</v>
      </c>
      <c r="D700" s="25" t="s">
        <v>3862</v>
      </c>
      <c r="E700" s="18">
        <v>3.99</v>
      </c>
      <c r="F700" s="24" t="s">
        <v>3676</v>
      </c>
      <c r="G700" s="25" t="s">
        <v>3688</v>
      </c>
      <c r="H700" s="25" t="s">
        <v>3678</v>
      </c>
      <c r="I700" s="25" t="s">
        <v>4808</v>
      </c>
      <c r="J700" s="28" t="s">
        <v>1928</v>
      </c>
      <c r="K700" s="28" t="s">
        <v>1904</v>
      </c>
      <c r="L700" s="29"/>
    </row>
    <row r="701" spans="1:12" ht="15.75" customHeight="1">
      <c r="A701" s="24" t="s">
        <v>3681</v>
      </c>
      <c r="B701" s="25" t="s">
        <v>3700</v>
      </c>
      <c r="C701" s="26" t="s">
        <v>4817</v>
      </c>
      <c r="D701" s="25" t="s">
        <v>4818</v>
      </c>
      <c r="E701" s="18">
        <v>11.89</v>
      </c>
      <c r="F701" s="24" t="s">
        <v>3676</v>
      </c>
      <c r="G701" s="25" t="s">
        <v>3677</v>
      </c>
      <c r="H701" s="25" t="s">
        <v>3678</v>
      </c>
      <c r="I701" s="25" t="s">
        <v>4808</v>
      </c>
      <c r="J701" s="28" t="s">
        <v>1928</v>
      </c>
      <c r="K701" s="28" t="s">
        <v>1904</v>
      </c>
      <c r="L701" s="29"/>
    </row>
    <row r="702" spans="1:12" ht="15.75" customHeight="1">
      <c r="A702" s="24" t="s">
        <v>3681</v>
      </c>
      <c r="B702" s="25" t="s">
        <v>3700</v>
      </c>
      <c r="C702" s="26" t="s">
        <v>4819</v>
      </c>
      <c r="D702" s="25" t="s">
        <v>1003</v>
      </c>
      <c r="E702" s="18">
        <v>9.32</v>
      </c>
      <c r="F702" s="24" t="s">
        <v>3676</v>
      </c>
      <c r="G702" s="25" t="s">
        <v>3677</v>
      </c>
      <c r="H702" s="25" t="s">
        <v>3678</v>
      </c>
      <c r="I702" s="25" t="s">
        <v>4808</v>
      </c>
      <c r="J702" s="28" t="s">
        <v>1942</v>
      </c>
      <c r="K702" s="28" t="s">
        <v>1904</v>
      </c>
      <c r="L702" s="29"/>
    </row>
    <row r="703" spans="1:12" ht="15.75" customHeight="1">
      <c r="A703" s="24" t="s">
        <v>3681</v>
      </c>
      <c r="B703" s="25" t="s">
        <v>3700</v>
      </c>
      <c r="C703" s="26" t="s">
        <v>4820</v>
      </c>
      <c r="D703" s="25" t="s">
        <v>3825</v>
      </c>
      <c r="E703" s="18">
        <v>3.17</v>
      </c>
      <c r="F703" s="24" t="s">
        <v>3676</v>
      </c>
      <c r="G703" s="25" t="s">
        <v>3688</v>
      </c>
      <c r="H703" s="25" t="s">
        <v>3678</v>
      </c>
      <c r="I703" s="25" t="s">
        <v>4808</v>
      </c>
      <c r="J703" s="28" t="s">
        <v>1942</v>
      </c>
      <c r="K703" s="28" t="s">
        <v>1904</v>
      </c>
      <c r="L703" s="29"/>
    </row>
    <row r="704" spans="1:12" ht="15.75" customHeight="1">
      <c r="A704" s="24" t="s">
        <v>3681</v>
      </c>
      <c r="B704" s="25" t="s">
        <v>3700</v>
      </c>
      <c r="C704" s="26" t="s">
        <v>4821</v>
      </c>
      <c r="D704" s="25" t="s">
        <v>1802</v>
      </c>
      <c r="E704" s="18">
        <v>8.08</v>
      </c>
      <c r="F704" s="24" t="s">
        <v>3676</v>
      </c>
      <c r="G704" s="25" t="s">
        <v>3677</v>
      </c>
      <c r="H704" s="25" t="s">
        <v>3678</v>
      </c>
      <c r="I704" s="25" t="s">
        <v>4808</v>
      </c>
      <c r="J704" s="28" t="s">
        <v>1912</v>
      </c>
      <c r="K704" s="28" t="s">
        <v>1904</v>
      </c>
      <c r="L704" s="29"/>
    </row>
    <row r="705" spans="1:12" ht="15.75" customHeight="1">
      <c r="A705" s="24" t="s">
        <v>3681</v>
      </c>
      <c r="B705" s="25" t="s">
        <v>3700</v>
      </c>
      <c r="C705" s="26" t="s">
        <v>4822</v>
      </c>
      <c r="D705" s="25" t="s">
        <v>4823</v>
      </c>
      <c r="E705" s="18">
        <v>24.26</v>
      </c>
      <c r="F705" s="24" t="s">
        <v>3676</v>
      </c>
      <c r="G705" s="25" t="s">
        <v>3677</v>
      </c>
      <c r="H705" s="25" t="s">
        <v>3678</v>
      </c>
      <c r="I705" s="25" t="s">
        <v>4808</v>
      </c>
      <c r="J705" s="28" t="s">
        <v>1914</v>
      </c>
      <c r="K705" s="28" t="s">
        <v>1904</v>
      </c>
      <c r="L705" s="29"/>
    </row>
    <row r="706" spans="1:12" ht="15.75" customHeight="1">
      <c r="A706" s="24" t="s">
        <v>3681</v>
      </c>
      <c r="B706" s="25" t="s">
        <v>3700</v>
      </c>
      <c r="C706" s="26" t="s">
        <v>4824</v>
      </c>
      <c r="D706" s="25" t="s">
        <v>4825</v>
      </c>
      <c r="E706" s="18">
        <v>8.6999999999999993</v>
      </c>
      <c r="F706" s="24" t="s">
        <v>3676</v>
      </c>
      <c r="G706" s="25" t="s">
        <v>3688</v>
      </c>
      <c r="H706" s="25" t="s">
        <v>3678</v>
      </c>
      <c r="I706" s="25" t="s">
        <v>4808</v>
      </c>
      <c r="J706" s="28" t="s">
        <v>1914</v>
      </c>
      <c r="K706" s="28" t="s">
        <v>1904</v>
      </c>
      <c r="L706" s="29"/>
    </row>
    <row r="707" spans="1:12" ht="15.75" customHeight="1">
      <c r="A707" s="24" t="s">
        <v>3681</v>
      </c>
      <c r="B707" s="25" t="s">
        <v>3700</v>
      </c>
      <c r="C707" s="26" t="s">
        <v>4826</v>
      </c>
      <c r="D707" s="25" t="s">
        <v>4827</v>
      </c>
      <c r="E707" s="18">
        <v>10.37</v>
      </c>
      <c r="F707" s="24" t="s">
        <v>3676</v>
      </c>
      <c r="G707" s="25" t="s">
        <v>3677</v>
      </c>
      <c r="H707" s="25" t="s">
        <v>3678</v>
      </c>
      <c r="I707" s="25" t="s">
        <v>4808</v>
      </c>
      <c r="J707" s="28" t="s">
        <v>1921</v>
      </c>
      <c r="K707" s="28" t="s">
        <v>1904</v>
      </c>
      <c r="L707" s="29"/>
    </row>
    <row r="708" spans="1:12" ht="15.75" customHeight="1">
      <c r="A708" s="24" t="s">
        <v>3681</v>
      </c>
      <c r="B708" s="25" t="s">
        <v>3700</v>
      </c>
      <c r="C708" s="26" t="s">
        <v>4828</v>
      </c>
      <c r="D708" s="25" t="s">
        <v>4829</v>
      </c>
      <c r="E708" s="18">
        <v>2.12</v>
      </c>
      <c r="F708" s="24" t="s">
        <v>3676</v>
      </c>
      <c r="G708" s="25" t="s">
        <v>3688</v>
      </c>
      <c r="H708" s="25" t="s">
        <v>3678</v>
      </c>
      <c r="I708" s="25" t="s">
        <v>4808</v>
      </c>
      <c r="J708" s="28" t="s">
        <v>1921</v>
      </c>
      <c r="K708" s="28" t="s">
        <v>1904</v>
      </c>
      <c r="L708" s="29"/>
    </row>
    <row r="709" spans="1:12" ht="15.75" customHeight="1">
      <c r="A709" s="24" t="s">
        <v>3681</v>
      </c>
      <c r="B709" s="25" t="s">
        <v>3700</v>
      </c>
      <c r="C709" s="26" t="s">
        <v>4830</v>
      </c>
      <c r="D709" s="25" t="s">
        <v>4831</v>
      </c>
      <c r="E709" s="18">
        <v>22.42</v>
      </c>
      <c r="F709" s="24" t="s">
        <v>3676</v>
      </c>
      <c r="G709" s="25" t="s">
        <v>3688</v>
      </c>
      <c r="H709" s="25" t="s">
        <v>3678</v>
      </c>
      <c r="I709" s="25" t="s">
        <v>4808</v>
      </c>
      <c r="J709" s="28" t="s">
        <v>1919</v>
      </c>
      <c r="K709" s="28" t="s">
        <v>1904</v>
      </c>
      <c r="L709" s="29"/>
    </row>
    <row r="710" spans="1:12" ht="15.75" customHeight="1">
      <c r="A710" s="24" t="s">
        <v>3681</v>
      </c>
      <c r="B710" s="25" t="s">
        <v>3700</v>
      </c>
      <c r="C710" s="26" t="s">
        <v>4832</v>
      </c>
      <c r="D710" s="25" t="s">
        <v>4833</v>
      </c>
      <c r="E710" s="18">
        <v>7.76</v>
      </c>
      <c r="F710" s="24" t="s">
        <v>3676</v>
      </c>
      <c r="G710" s="25" t="s">
        <v>3677</v>
      </c>
      <c r="H710" s="25" t="s">
        <v>3678</v>
      </c>
      <c r="I710" s="25" t="s">
        <v>4808</v>
      </c>
      <c r="J710" s="28" t="s">
        <v>1919</v>
      </c>
      <c r="K710" s="28" t="s">
        <v>1904</v>
      </c>
      <c r="L710" s="29"/>
    </row>
    <row r="711" spans="1:12" ht="15.75" customHeight="1">
      <c r="A711" s="24" t="s">
        <v>3681</v>
      </c>
      <c r="B711" s="25" t="s">
        <v>3700</v>
      </c>
      <c r="C711" s="26" t="s">
        <v>4834</v>
      </c>
      <c r="D711" s="25" t="s">
        <v>3825</v>
      </c>
      <c r="E711" s="18">
        <v>6.34</v>
      </c>
      <c r="F711" s="24" t="s">
        <v>3676</v>
      </c>
      <c r="G711" s="25" t="s">
        <v>3688</v>
      </c>
      <c r="H711" s="25" t="s">
        <v>3678</v>
      </c>
      <c r="I711" s="25" t="s">
        <v>4808</v>
      </c>
      <c r="J711" s="28" t="s">
        <v>1918</v>
      </c>
      <c r="K711" s="28" t="s">
        <v>1904</v>
      </c>
      <c r="L711" s="29"/>
    </row>
    <row r="712" spans="1:12" ht="15.75" customHeight="1">
      <c r="A712" s="24" t="s">
        <v>3681</v>
      </c>
      <c r="B712" s="25" t="s">
        <v>3700</v>
      </c>
      <c r="C712" s="26" t="s">
        <v>4835</v>
      </c>
      <c r="D712" s="25" t="s">
        <v>4341</v>
      </c>
      <c r="E712" s="18">
        <v>15.65</v>
      </c>
      <c r="F712" s="24" t="s">
        <v>3676</v>
      </c>
      <c r="G712" s="25" t="s">
        <v>3677</v>
      </c>
      <c r="H712" s="25" t="s">
        <v>3678</v>
      </c>
      <c r="I712" s="25" t="s">
        <v>4808</v>
      </c>
      <c r="J712" s="28" t="s">
        <v>1918</v>
      </c>
      <c r="K712" s="28" t="s">
        <v>1904</v>
      </c>
      <c r="L712" s="29"/>
    </row>
    <row r="713" spans="1:12" ht="15.75" customHeight="1">
      <c r="A713" s="24" t="s">
        <v>3681</v>
      </c>
      <c r="B713" s="25" t="s">
        <v>3700</v>
      </c>
      <c r="C713" s="26" t="s">
        <v>4836</v>
      </c>
      <c r="D713" s="25" t="s">
        <v>4837</v>
      </c>
      <c r="E713" s="18">
        <v>22.87</v>
      </c>
      <c r="F713" s="24" t="s">
        <v>3676</v>
      </c>
      <c r="G713" s="25" t="s">
        <v>3677</v>
      </c>
      <c r="H713" s="25" t="s">
        <v>3678</v>
      </c>
      <c r="I713" s="25" t="s">
        <v>4808</v>
      </c>
      <c r="J713" s="28" t="s">
        <v>1936</v>
      </c>
      <c r="K713" s="28" t="s">
        <v>1904</v>
      </c>
      <c r="L713" s="29"/>
    </row>
    <row r="714" spans="1:12" ht="15.75" customHeight="1">
      <c r="A714" s="34" t="s">
        <v>3681</v>
      </c>
      <c r="B714" s="35" t="s">
        <v>3673</v>
      </c>
      <c r="C714" s="36" t="s">
        <v>4838</v>
      </c>
      <c r="D714" s="35" t="s">
        <v>4839</v>
      </c>
      <c r="E714" s="37">
        <v>41.95</v>
      </c>
      <c r="F714" s="34" t="s">
        <v>3676</v>
      </c>
      <c r="G714" s="35" t="s">
        <v>3677</v>
      </c>
      <c r="H714" s="35" t="s">
        <v>3678</v>
      </c>
      <c r="I714" s="35"/>
      <c r="J714" s="43" t="s">
        <v>1916</v>
      </c>
      <c r="K714" s="43" t="s">
        <v>1904</v>
      </c>
      <c r="L714" s="44"/>
    </row>
    <row r="715" spans="1:12" ht="12.75" customHeight="1">
      <c r="A715" s="38"/>
      <c r="B715" s="38"/>
      <c r="C715" s="39">
        <v>710</v>
      </c>
      <c r="D715" s="40"/>
      <c r="E715" s="41">
        <v>56612.61</v>
      </c>
      <c r="F715" s="42"/>
      <c r="G715" s="42"/>
      <c r="H715" s="42"/>
      <c r="I715" s="42"/>
      <c r="J715" s="42"/>
      <c r="K715" s="4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5" master="" otherUserPermission="visible"/>
  <rangeList sheetStid="13" master="" otherUserPermission="visible"/>
  <rangeList sheetStid="12" master="" otherUserPermission="visible"/>
  <rangeList sheetStid="2" master="" otherUserPermission="visible"/>
  <rangeList sheetStid="3" master="" otherUserPermission="visible"/>
  <rangeList sheetStid="8" master="" otherUserPermission="visible"/>
  <rangeList sheetStid="9" master="" otherUserPermission="visible"/>
  <rangeList sheetStid="10" master="" otherUserPermission="visible"/>
  <rangeList sheetStid="7" master="" otherUserPermission="visible"/>
  <rangeList sheetStid="11"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itemwise Sales </vt:lpstr>
      <vt:lpstr>COGS Pivot</vt:lpstr>
      <vt:lpstr>Dasboard</vt:lpstr>
      <vt:lpstr>Main Data</vt:lpstr>
      <vt:lpstr>Cost Centrwise Theo Cogs</vt:lpstr>
      <vt:lpstr>Stock Variance Bar.</vt:lpstr>
      <vt:lpstr>Stock Variance Kitchen</vt:lpstr>
      <vt:lpstr>Stock Movement Pastry</vt:lpstr>
      <vt:lpstr>Wtite offs</vt:lpstr>
      <vt:lpstr>Reworking - John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Dhiraj Ribambelle</dc:creator>
  <cp:lastModifiedBy>Dhiraj Ribambelle</cp:lastModifiedBy>
  <dcterms:created xsi:type="dcterms:W3CDTF">2015-06-05T18:17:00Z</dcterms:created>
  <dcterms:modified xsi:type="dcterms:W3CDTF">2025-07-07T03:36:50Z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56137A5836BD4AEABC6A606E1B3BDD8A_12</vt:lpwstr>
  </property>
  <property fmtid="{D5CDD505-2E9C-101B-9397-08002B2CF9AE}" pid="3" name="KSOProductBuildVer">
    <vt:lpwstr>1033-12.2.0.21546</vt:lpwstr>
  </property>
</Properties>
</file>