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solver_typ" localSheetId="0" hidden="1">2</definedName>
    <definedName name="solver_ver" localSheetId="0" hidden="1">17</definedName>
  </definedNames>
  <calcPr calcId="145621"/>
</workbook>
</file>

<file path=xl/calcChain.xml><?xml version="1.0" encoding="utf-8"?>
<calcChain xmlns="http://schemas.openxmlformats.org/spreadsheetml/2006/main">
  <c r="B11" i="3" l="1"/>
  <c r="C11" i="3" s="1"/>
  <c r="C6" i="3"/>
  <c r="D6" i="3"/>
  <c r="E6" i="3"/>
  <c r="F6" i="3"/>
  <c r="G6" i="3"/>
  <c r="B6" i="3"/>
  <c r="C5" i="3"/>
  <c r="D5" i="3"/>
  <c r="E5" i="3"/>
  <c r="F5" i="3"/>
  <c r="G5" i="3"/>
  <c r="B5" i="3"/>
  <c r="C3" i="3"/>
  <c r="D3" i="3"/>
  <c r="E3" i="3"/>
  <c r="F3" i="3"/>
  <c r="G3" i="3"/>
  <c r="B3" i="3"/>
  <c r="H6" i="1" l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5" i="1"/>
  <c r="H4" i="1"/>
  <c r="I4" i="1" s="1"/>
  <c r="J4" i="1" s="1"/>
  <c r="K4" i="1" s="1"/>
  <c r="L4" i="1" s="1"/>
  <c r="O4" i="1" s="1"/>
  <c r="C4" i="1"/>
  <c r="C5" i="1" s="1"/>
  <c r="C6" i="1" s="1"/>
  <c r="C7" i="1" s="1"/>
  <c r="C8" i="1" s="1"/>
  <c r="D3" i="1"/>
  <c r="D4" i="1" s="1"/>
  <c r="D5" i="1" s="1"/>
  <c r="D6" i="1" s="1"/>
  <c r="D7" i="1" s="1"/>
  <c r="D8" i="1" s="1"/>
  <c r="H33" i="1" l="1"/>
  <c r="H29" i="1"/>
  <c r="H25" i="1"/>
  <c r="H21" i="1"/>
  <c r="H17" i="1"/>
  <c r="H13" i="1"/>
  <c r="H9" i="1"/>
  <c r="H31" i="1"/>
  <c r="H27" i="1"/>
  <c r="H23" i="1"/>
  <c r="H19" i="1"/>
  <c r="H15" i="1"/>
  <c r="H11" i="1"/>
  <c r="H7" i="1"/>
  <c r="M4" i="1"/>
  <c r="N4" i="1" s="1"/>
  <c r="F5" i="1" l="1"/>
  <c r="G5" i="1" s="1"/>
  <c r="I5" i="1" s="1"/>
  <c r="K5" i="1" s="1"/>
  <c r="L5" i="1" l="1"/>
  <c r="O5" i="1" s="1"/>
  <c r="J5" i="1"/>
  <c r="M5" i="1" l="1"/>
  <c r="N5" i="1" s="1"/>
  <c r="F6" i="1" l="1"/>
  <c r="G6" i="1" s="1"/>
  <c r="I6" i="1" l="1"/>
  <c r="K6" i="1" s="1"/>
  <c r="J6" i="1" l="1"/>
  <c r="L6" i="1"/>
  <c r="O6" i="1" s="1"/>
  <c r="M6" i="1" l="1"/>
  <c r="N6" i="1" s="1"/>
  <c r="F7" i="1" l="1"/>
  <c r="G7" i="1" s="1"/>
  <c r="I7" i="1" l="1"/>
  <c r="K7" i="1" s="1"/>
  <c r="L7" i="1" l="1"/>
  <c r="O7" i="1" s="1"/>
  <c r="J7" i="1"/>
  <c r="M7" i="1" l="1"/>
  <c r="N7" i="1" s="1"/>
  <c r="F8" i="1" l="1"/>
  <c r="G8" i="1" s="1"/>
  <c r="I8" i="1" l="1"/>
  <c r="K8" i="1" s="1"/>
  <c r="L8" i="1" l="1"/>
  <c r="O8" i="1" s="1"/>
  <c r="J8" i="1"/>
  <c r="M8" i="1" l="1"/>
  <c r="N8" i="1" s="1"/>
  <c r="F9" i="1" l="1"/>
  <c r="G9" i="1" s="1"/>
  <c r="I9" i="1" l="1"/>
  <c r="K9" i="1" s="1"/>
  <c r="L9" i="1" l="1"/>
  <c r="O9" i="1" s="1"/>
  <c r="J9" i="1"/>
  <c r="M9" i="1" l="1"/>
  <c r="N9" i="1" s="1"/>
  <c r="F10" i="1" s="1"/>
  <c r="G10" i="1" s="1"/>
  <c r="I10" i="1" l="1"/>
  <c r="K10" i="1" s="1"/>
  <c r="L10" i="1" l="1"/>
  <c r="O10" i="1" s="1"/>
  <c r="J10" i="1"/>
  <c r="M10" i="1" l="1"/>
  <c r="N10" i="1" s="1"/>
  <c r="F11" i="1" s="1"/>
  <c r="G11" i="1" s="1"/>
  <c r="I11" i="1" l="1"/>
  <c r="K11" i="1" s="1"/>
  <c r="L11" i="1" l="1"/>
  <c r="O11" i="1" s="1"/>
  <c r="J11" i="1"/>
  <c r="M11" i="1" l="1"/>
  <c r="N11" i="1" s="1"/>
  <c r="F12" i="1" s="1"/>
  <c r="G12" i="1" s="1"/>
  <c r="I12" i="1" l="1"/>
  <c r="K12" i="1" s="1"/>
  <c r="L12" i="1" l="1"/>
  <c r="O12" i="1" s="1"/>
  <c r="J12" i="1"/>
  <c r="M12" i="1" l="1"/>
  <c r="N12" i="1" s="1"/>
  <c r="F13" i="1" s="1"/>
  <c r="G13" i="1" s="1"/>
  <c r="I13" i="1" l="1"/>
  <c r="K13" i="1" s="1"/>
  <c r="L13" i="1" l="1"/>
  <c r="O13" i="1" s="1"/>
  <c r="J13" i="1"/>
  <c r="M13" i="1" l="1"/>
  <c r="N13" i="1" s="1"/>
  <c r="F14" i="1" s="1"/>
  <c r="G14" i="1" s="1"/>
  <c r="I14" i="1" l="1"/>
  <c r="K14" i="1" s="1"/>
  <c r="J14" i="1" l="1"/>
  <c r="L14" i="1"/>
  <c r="O14" i="1" s="1"/>
  <c r="M14" i="1" l="1"/>
  <c r="N14" i="1" s="1"/>
  <c r="F15" i="1" s="1"/>
  <c r="G15" i="1" s="1"/>
  <c r="I15" i="1" l="1"/>
  <c r="K15" i="1" s="1"/>
  <c r="L15" i="1" l="1"/>
  <c r="O15" i="1" s="1"/>
  <c r="J15" i="1"/>
  <c r="M15" i="1" l="1"/>
  <c r="N15" i="1" s="1"/>
  <c r="F16" i="1" s="1"/>
  <c r="G16" i="1" s="1"/>
  <c r="I16" i="1" l="1"/>
  <c r="K16" i="1" s="1"/>
  <c r="L16" i="1" l="1"/>
  <c r="O16" i="1" s="1"/>
  <c r="J16" i="1"/>
  <c r="M16" i="1" l="1"/>
  <c r="N16" i="1" s="1"/>
  <c r="F17" i="1" s="1"/>
  <c r="G17" i="1" s="1"/>
  <c r="I17" i="1" l="1"/>
  <c r="K17" i="1" s="1"/>
  <c r="L17" i="1" l="1"/>
  <c r="O17" i="1" s="1"/>
  <c r="J17" i="1"/>
  <c r="M17" i="1" l="1"/>
  <c r="N17" i="1" s="1"/>
  <c r="F18" i="1" s="1"/>
  <c r="G18" i="1" s="1"/>
  <c r="I18" i="1" l="1"/>
  <c r="K18" i="1" s="1"/>
  <c r="J18" i="1" l="1"/>
  <c r="L18" i="1"/>
  <c r="O18" i="1" s="1"/>
  <c r="M18" i="1" l="1"/>
  <c r="N18" i="1" s="1"/>
  <c r="F19" i="1" s="1"/>
  <c r="G19" i="1" s="1"/>
  <c r="I19" i="1" l="1"/>
  <c r="K19" i="1" s="1"/>
  <c r="J19" i="1" l="1"/>
  <c r="L19" i="1"/>
  <c r="O19" i="1" s="1"/>
  <c r="M19" i="1" l="1"/>
  <c r="N19" i="1" s="1"/>
  <c r="F20" i="1" s="1"/>
  <c r="G20" i="1" s="1"/>
  <c r="I20" i="1" l="1"/>
  <c r="K20" i="1" s="1"/>
  <c r="L20" i="1" l="1"/>
  <c r="O20" i="1" s="1"/>
  <c r="J20" i="1"/>
  <c r="M20" i="1" l="1"/>
  <c r="N20" i="1" s="1"/>
  <c r="F21" i="1" s="1"/>
  <c r="G21" i="1" s="1"/>
  <c r="I21" i="1" l="1"/>
  <c r="K21" i="1" s="1"/>
  <c r="L21" i="1" l="1"/>
  <c r="O21" i="1" s="1"/>
  <c r="J21" i="1"/>
  <c r="M21" i="1" l="1"/>
  <c r="N21" i="1" s="1"/>
  <c r="F22" i="1" s="1"/>
  <c r="G22" i="1" s="1"/>
  <c r="I22" i="1" l="1"/>
  <c r="K22" i="1" s="1"/>
  <c r="L22" i="1" l="1"/>
  <c r="O22" i="1" s="1"/>
  <c r="J22" i="1"/>
  <c r="M22" i="1" l="1"/>
  <c r="N22" i="1" s="1"/>
  <c r="F23" i="1" s="1"/>
  <c r="G23" i="1" s="1"/>
  <c r="I23" i="1" l="1"/>
  <c r="K23" i="1" s="1"/>
  <c r="J23" i="1" l="1"/>
  <c r="L23" i="1"/>
  <c r="O23" i="1" s="1"/>
  <c r="M23" i="1" l="1"/>
  <c r="N23" i="1" s="1"/>
  <c r="F24" i="1" s="1"/>
  <c r="G24" i="1" s="1"/>
  <c r="I24" i="1" l="1"/>
  <c r="K24" i="1" s="1"/>
  <c r="J24" i="1" l="1"/>
  <c r="L24" i="1"/>
  <c r="O24" i="1" s="1"/>
  <c r="M24" i="1" l="1"/>
  <c r="N24" i="1" s="1"/>
  <c r="F25" i="1" s="1"/>
  <c r="G25" i="1" s="1"/>
  <c r="I25" i="1" l="1"/>
  <c r="K25" i="1" s="1"/>
  <c r="J25" i="1" l="1"/>
  <c r="L25" i="1"/>
  <c r="O25" i="1" s="1"/>
  <c r="M25" i="1" l="1"/>
  <c r="N25" i="1" s="1"/>
  <c r="F26" i="1" s="1"/>
  <c r="G26" i="1" s="1"/>
  <c r="I26" i="1" l="1"/>
  <c r="K26" i="1" s="1"/>
  <c r="J26" i="1" l="1"/>
  <c r="L26" i="1"/>
  <c r="O26" i="1" s="1"/>
  <c r="M26" i="1" l="1"/>
  <c r="N26" i="1" s="1"/>
  <c r="F27" i="1" s="1"/>
  <c r="G27" i="1" s="1"/>
  <c r="I27" i="1" l="1"/>
  <c r="K27" i="1" s="1"/>
  <c r="L27" i="1" l="1"/>
  <c r="O27" i="1" s="1"/>
  <c r="J27" i="1"/>
  <c r="M27" i="1" l="1"/>
  <c r="N27" i="1" s="1"/>
  <c r="F28" i="1" s="1"/>
  <c r="G28" i="1" s="1"/>
  <c r="I28" i="1" l="1"/>
  <c r="K28" i="1" s="1"/>
  <c r="J28" i="1" l="1"/>
  <c r="L28" i="1"/>
  <c r="O28" i="1" s="1"/>
  <c r="M28" i="1" l="1"/>
  <c r="N28" i="1" s="1"/>
  <c r="F29" i="1" s="1"/>
  <c r="G29" i="1" s="1"/>
  <c r="I29" i="1" l="1"/>
  <c r="K29" i="1" s="1"/>
  <c r="L29" i="1" l="1"/>
  <c r="O29" i="1" s="1"/>
  <c r="J29" i="1"/>
  <c r="M29" i="1" l="1"/>
  <c r="N29" i="1" s="1"/>
  <c r="F30" i="1" s="1"/>
  <c r="G30" i="1" s="1"/>
  <c r="I30" i="1" l="1"/>
  <c r="K30" i="1" s="1"/>
  <c r="L30" i="1" l="1"/>
  <c r="O30" i="1" s="1"/>
  <c r="J30" i="1"/>
  <c r="M30" i="1" l="1"/>
  <c r="N30" i="1" s="1"/>
  <c r="F31" i="1" s="1"/>
  <c r="G31" i="1" s="1"/>
  <c r="I31" i="1" l="1"/>
  <c r="K31" i="1" s="1"/>
  <c r="L31" i="1" l="1"/>
  <c r="O31" i="1" s="1"/>
  <c r="J31" i="1"/>
  <c r="M31" i="1" l="1"/>
  <c r="N31" i="1" s="1"/>
  <c r="F32" i="1" s="1"/>
  <c r="G32" i="1" s="1"/>
  <c r="I32" i="1" l="1"/>
  <c r="K32" i="1" s="1"/>
  <c r="J32" i="1" l="1"/>
  <c r="L32" i="1"/>
  <c r="O32" i="1" s="1"/>
  <c r="M32" i="1" l="1"/>
  <c r="N32" i="1" s="1"/>
  <c r="F33" i="1" s="1"/>
  <c r="G33" i="1" s="1"/>
  <c r="I33" i="1" l="1"/>
  <c r="K33" i="1" s="1"/>
  <c r="L33" i="1" s="1"/>
  <c r="O33" i="1" l="1"/>
  <c r="O35" i="1" s="1"/>
  <c r="B2" i="2" s="1"/>
  <c r="B4" i="2" s="1"/>
  <c r="J33" i="1"/>
  <c r="M33" i="1"/>
  <c r="N33" i="1" s="1"/>
  <c r="H4" i="2" l="1"/>
  <c r="H5" i="2"/>
</calcChain>
</file>

<file path=xl/sharedStrings.xml><?xml version="1.0" encoding="utf-8"?>
<sst xmlns="http://schemas.openxmlformats.org/spreadsheetml/2006/main" count="40" uniqueCount="39">
  <si>
    <t>Demand Distribution</t>
  </si>
  <si>
    <t>Qty</t>
  </si>
  <si>
    <t>Prob</t>
  </si>
  <si>
    <t>Random No. Low</t>
  </si>
  <si>
    <t>Random No. High</t>
  </si>
  <si>
    <t>Order Quantity</t>
  </si>
  <si>
    <t>Order Point</t>
  </si>
  <si>
    <t>Lead Time (days)</t>
  </si>
  <si>
    <t>Min</t>
  </si>
  <si>
    <t>Max</t>
  </si>
  <si>
    <t>Holding Cost (Rs/day)</t>
  </si>
  <si>
    <t>Stockout Cost/unit</t>
  </si>
  <si>
    <t>Cost/order</t>
  </si>
  <si>
    <t>Opening Stock=</t>
  </si>
  <si>
    <t>Day</t>
  </si>
  <si>
    <t>Available</t>
  </si>
  <si>
    <t>Demand</t>
  </si>
  <si>
    <t>Order?</t>
  </si>
  <si>
    <t>Lead Time</t>
  </si>
  <si>
    <t>Demand Filled</t>
  </si>
  <si>
    <t>Closing Inventory</t>
  </si>
  <si>
    <t>Inventory Position</t>
  </si>
  <si>
    <t>Units Delivered</t>
  </si>
  <si>
    <t>Delivery Day</t>
  </si>
  <si>
    <t>Ordering Cost</t>
  </si>
  <si>
    <t>Replication</t>
  </si>
  <si>
    <t>: Suppose we  want to observe Ordering Cost over 2 years</t>
  </si>
  <si>
    <t>Total Ordering Cost per month</t>
  </si>
  <si>
    <t>Average Ordering Cost per month=</t>
  </si>
  <si>
    <t>Standard Deviation =</t>
  </si>
  <si>
    <t>Quantity (Quintals)</t>
  </si>
  <si>
    <t>Frequency (days)</t>
  </si>
  <si>
    <t>Probability</t>
  </si>
  <si>
    <t>High values (End/Right points of each interval)</t>
  </si>
  <si>
    <t>Lowvalues (Left points of each interval) (High value - length)</t>
  </si>
  <si>
    <t>I have fixed my number line..Between the low and high values..corresponding demand values..</t>
  </si>
  <si>
    <t>Random number</t>
  </si>
  <si>
    <t>Corresponding demand</t>
  </si>
  <si>
    <t>this is how simulation actually works..In excel we can do this using rand fucntion and look up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</si>
</sst>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/>
    <xf numFmtId="0" fontId="0" fillId="6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Q12" sqref="Q12"/>
    </sheetView>
  </sheetViews>
  <sheetFormatPr defaultRowHeight="14.4" x14ac:dyDescent="0.3"/>
  <cols>
    <col min="3" max="3" width="12" customWidth="1"/>
    <col min="6" max="6" width="15" customWidth="1"/>
    <col min="8" max="8" width="8.33203125" customWidth="1"/>
    <col min="9" max="9" width="13.33203125" customWidth="1"/>
    <col min="10" max="10" width="16.109375" customWidth="1"/>
    <col min="11" max="11" width="17.33203125" customWidth="1"/>
    <col min="12" max="12" width="11.5546875" customWidth="1"/>
    <col min="13" max="13" width="10.6640625" customWidth="1"/>
    <col min="14" max="14" width="12.5546875" customWidth="1"/>
    <col min="15" max="15" width="14.33203125" customWidth="1"/>
  </cols>
  <sheetData>
    <row r="1" spans="1:15" ht="15" x14ac:dyDescent="0.25">
      <c r="A1" s="19" t="s">
        <v>0</v>
      </c>
      <c r="B1" s="19"/>
      <c r="C1" s="19"/>
      <c r="D1" s="20"/>
    </row>
    <row r="2" spans="1:15" ht="30" x14ac:dyDescent="0.25">
      <c r="A2" s="1" t="s">
        <v>1</v>
      </c>
      <c r="B2" s="1" t="s">
        <v>2</v>
      </c>
      <c r="C2" s="1" t="s">
        <v>3</v>
      </c>
      <c r="D2" s="2" t="s">
        <v>4</v>
      </c>
    </row>
    <row r="3" spans="1:15" ht="15" x14ac:dyDescent="0.25">
      <c r="A3" s="3">
        <v>0</v>
      </c>
      <c r="B3" s="4">
        <v>0.05</v>
      </c>
      <c r="C3" s="4">
        <v>0</v>
      </c>
      <c r="D3" s="5">
        <f>B3</f>
        <v>0.05</v>
      </c>
      <c r="E3" t="s">
        <v>14</v>
      </c>
      <c r="F3" t="s">
        <v>22</v>
      </c>
      <c r="G3" t="s">
        <v>15</v>
      </c>
      <c r="H3" t="s">
        <v>16</v>
      </c>
      <c r="I3" t="s">
        <v>19</v>
      </c>
      <c r="J3" t="s">
        <v>20</v>
      </c>
      <c r="K3" t="s">
        <v>21</v>
      </c>
      <c r="L3" t="s">
        <v>17</v>
      </c>
      <c r="M3" t="s">
        <v>18</v>
      </c>
      <c r="N3" t="s">
        <v>23</v>
      </c>
      <c r="O3" t="s">
        <v>24</v>
      </c>
    </row>
    <row r="4" spans="1:15" ht="15" x14ac:dyDescent="0.25">
      <c r="A4" s="3">
        <v>1</v>
      </c>
      <c r="B4" s="4">
        <v>0.1</v>
      </c>
      <c r="C4" s="4">
        <f>C3+B3</f>
        <v>0.05</v>
      </c>
      <c r="D4" s="5">
        <f>D3+B4</f>
        <v>0.15000000000000002</v>
      </c>
      <c r="E4">
        <v>1</v>
      </c>
      <c r="F4">
        <v>0</v>
      </c>
      <c r="G4">
        <v>7</v>
      </c>
      <c r="H4">
        <f ca="1">LOOKUP(RAND(),$C$3:$C$8,$A$3:$A$8)</f>
        <v>5</v>
      </c>
      <c r="I4">
        <f ca="1">MIN(G4,H4)</f>
        <v>5</v>
      </c>
      <c r="J4">
        <f ca="1">G4-I4</f>
        <v>2</v>
      </c>
      <c r="K4">
        <f ca="1">J4</f>
        <v>2</v>
      </c>
      <c r="L4">
        <f ca="1">IF(K4&lt;=$C$11,1,0)</f>
        <v>1</v>
      </c>
      <c r="M4">
        <f ca="1">IF(L4=1,RANDBETWEEN($C$13,$C$14),0)</f>
        <v>2</v>
      </c>
      <c r="N4">
        <f ca="1">IF(L4=1,E4+M4+1,0)</f>
        <v>4</v>
      </c>
      <c r="O4">
        <f ca="1">IF(L4=1,$C$18,0)</f>
        <v>2000</v>
      </c>
    </row>
    <row r="5" spans="1:15" ht="15" x14ac:dyDescent="0.25">
      <c r="A5" s="3">
        <v>2</v>
      </c>
      <c r="B5" s="4">
        <v>0.2</v>
      </c>
      <c r="C5" s="4">
        <f>C4+B4</f>
        <v>0.15000000000000002</v>
      </c>
      <c r="D5" s="5">
        <f t="shared" ref="D5:D8" si="0">D4+B5</f>
        <v>0.35000000000000003</v>
      </c>
      <c r="E5">
        <v>2</v>
      </c>
      <c r="F5">
        <f ca="1">COUNTIF($N$4:N4,E5)*$C$10</f>
        <v>0</v>
      </c>
      <c r="G5">
        <f ca="1">J4+F5</f>
        <v>2</v>
      </c>
      <c r="H5">
        <f t="shared" ref="H5:H33" ca="1" si="1">LOOKUP(RAND(),$C$3:$C$8,$A$3:$A$8)</f>
        <v>3</v>
      </c>
      <c r="I5">
        <f ca="1">MIN(G5,H5)</f>
        <v>2</v>
      </c>
      <c r="J5">
        <f ca="1">G5-I5</f>
        <v>0</v>
      </c>
      <c r="K5">
        <f ca="1">K4-I5+IF(L4=1,$C$10,0)</f>
        <v>10</v>
      </c>
      <c r="L5">
        <f ca="1">IF(K5&lt;=$C$11,1,0)</f>
        <v>0</v>
      </c>
      <c r="M5">
        <f ca="1">IF(L5=1,RANDBETWEEN($C$13,$C$14),0)</f>
        <v>0</v>
      </c>
      <c r="N5">
        <f ca="1">IF(L5=1,E5+M5+1,0)</f>
        <v>0</v>
      </c>
      <c r="O5">
        <f t="shared" ref="O5:O33" ca="1" si="2">IF(L5=1,$C$18,0)</f>
        <v>0</v>
      </c>
    </row>
    <row r="6" spans="1:15" ht="15" x14ac:dyDescent="0.25">
      <c r="A6" s="3">
        <v>3</v>
      </c>
      <c r="B6" s="4">
        <v>0.4</v>
      </c>
      <c r="C6" s="4">
        <f t="shared" ref="C6:C8" si="3">C5+B5</f>
        <v>0.35000000000000003</v>
      </c>
      <c r="D6" s="5">
        <f t="shared" si="0"/>
        <v>0.75</v>
      </c>
      <c r="E6">
        <v>3</v>
      </c>
      <c r="F6">
        <f ca="1">COUNTIF($N$4:N5,E6)*$C$10</f>
        <v>0</v>
      </c>
      <c r="G6">
        <f t="shared" ref="G6:G33" ca="1" si="4">J5+F6</f>
        <v>0</v>
      </c>
      <c r="H6">
        <f t="shared" ca="1" si="1"/>
        <v>3</v>
      </c>
      <c r="I6">
        <f t="shared" ref="I6:I33" ca="1" si="5">MIN(G6,H6)</f>
        <v>0</v>
      </c>
      <c r="J6">
        <f t="shared" ref="J6:J33" ca="1" si="6">G6-I6</f>
        <v>0</v>
      </c>
      <c r="K6">
        <f t="shared" ref="K6:K33" ca="1" si="7">K5-I6+IF(L5=1,$C$10,0)</f>
        <v>10</v>
      </c>
      <c r="L6">
        <f t="shared" ref="L6:L33" ca="1" si="8">IF(K6&lt;=$C$11,1,0)</f>
        <v>0</v>
      </c>
      <c r="M6">
        <f t="shared" ref="M6:M33" ca="1" si="9">IF(L6=1,RANDBETWEEN($C$13,$C$14),0)</f>
        <v>0</v>
      </c>
      <c r="N6">
        <f t="shared" ref="N6:N33" ca="1" si="10">IF(L6=1,E6+M6+1,0)</f>
        <v>0</v>
      </c>
      <c r="O6">
        <f t="shared" ca="1" si="2"/>
        <v>0</v>
      </c>
    </row>
    <row r="7" spans="1:15" ht="15" x14ac:dyDescent="0.25">
      <c r="A7" s="3">
        <v>4</v>
      </c>
      <c r="B7" s="4">
        <v>0.15</v>
      </c>
      <c r="C7" s="4">
        <f t="shared" si="3"/>
        <v>0.75</v>
      </c>
      <c r="D7" s="5">
        <f t="shared" si="0"/>
        <v>0.9</v>
      </c>
      <c r="E7">
        <v>4</v>
      </c>
      <c r="F7">
        <f ca="1">COUNTIF($N$4:N6,E7)*$C$10</f>
        <v>10</v>
      </c>
      <c r="G7">
        <f t="shared" ca="1" si="4"/>
        <v>10</v>
      </c>
      <c r="H7">
        <f t="shared" ca="1" si="1"/>
        <v>0</v>
      </c>
      <c r="I7">
        <f t="shared" ca="1" si="5"/>
        <v>0</v>
      </c>
      <c r="J7">
        <f t="shared" ca="1" si="6"/>
        <v>10</v>
      </c>
      <c r="K7">
        <f t="shared" ca="1" si="7"/>
        <v>10</v>
      </c>
      <c r="L7">
        <f t="shared" ca="1" si="8"/>
        <v>0</v>
      </c>
      <c r="M7">
        <f t="shared" ca="1" si="9"/>
        <v>0</v>
      </c>
      <c r="N7">
        <f t="shared" ca="1" si="10"/>
        <v>0</v>
      </c>
      <c r="O7">
        <f t="shared" ca="1" si="2"/>
        <v>0</v>
      </c>
    </row>
    <row r="8" spans="1:15" ht="15.75" thickBot="1" x14ac:dyDescent="0.3">
      <c r="A8" s="6">
        <v>5</v>
      </c>
      <c r="B8" s="7">
        <v>0.1</v>
      </c>
      <c r="C8" s="7">
        <f t="shared" si="3"/>
        <v>0.9</v>
      </c>
      <c r="D8" s="8">
        <f t="shared" si="0"/>
        <v>1</v>
      </c>
      <c r="E8">
        <v>5</v>
      </c>
      <c r="F8">
        <f ca="1">COUNTIF($N$4:N7,E8)*$C$10</f>
        <v>0</v>
      </c>
      <c r="G8">
        <f t="shared" ca="1" si="4"/>
        <v>10</v>
      </c>
      <c r="H8">
        <f t="shared" ca="1" si="1"/>
        <v>4</v>
      </c>
      <c r="I8">
        <f t="shared" ca="1" si="5"/>
        <v>4</v>
      </c>
      <c r="J8">
        <f t="shared" ca="1" si="6"/>
        <v>6</v>
      </c>
      <c r="K8">
        <f t="shared" ca="1" si="7"/>
        <v>6</v>
      </c>
      <c r="L8">
        <f t="shared" ca="1" si="8"/>
        <v>0</v>
      </c>
      <c r="M8">
        <f t="shared" ca="1" si="9"/>
        <v>0</v>
      </c>
      <c r="N8">
        <f t="shared" ca="1" si="10"/>
        <v>0</v>
      </c>
      <c r="O8">
        <f t="shared" ca="1" si="2"/>
        <v>0</v>
      </c>
    </row>
    <row r="9" spans="1:15" ht="15" x14ac:dyDescent="0.25">
      <c r="A9" s="9"/>
      <c r="B9" s="9"/>
      <c r="C9" s="9"/>
      <c r="D9" s="9"/>
      <c r="E9">
        <v>6</v>
      </c>
      <c r="F9">
        <f ca="1">COUNTIF($N$4:N8,E9)*$C$10</f>
        <v>0</v>
      </c>
      <c r="G9">
        <f t="shared" ca="1" si="4"/>
        <v>6</v>
      </c>
      <c r="H9">
        <f t="shared" ca="1" si="1"/>
        <v>0</v>
      </c>
      <c r="I9">
        <f t="shared" ca="1" si="5"/>
        <v>0</v>
      </c>
      <c r="J9">
        <f t="shared" ca="1" si="6"/>
        <v>6</v>
      </c>
      <c r="K9">
        <f t="shared" ca="1" si="7"/>
        <v>6</v>
      </c>
      <c r="L9">
        <f t="shared" ca="1" si="8"/>
        <v>0</v>
      </c>
      <c r="M9">
        <f t="shared" ca="1" si="9"/>
        <v>0</v>
      </c>
      <c r="N9">
        <f t="shared" ca="1" si="10"/>
        <v>0</v>
      </c>
      <c r="O9">
        <f t="shared" ca="1" si="2"/>
        <v>0</v>
      </c>
    </row>
    <row r="10" spans="1:15" ht="15" x14ac:dyDescent="0.25">
      <c r="A10" s="21" t="s">
        <v>5</v>
      </c>
      <c r="B10" s="21"/>
      <c r="C10" s="10">
        <v>10</v>
      </c>
      <c r="D10" s="9"/>
      <c r="E10">
        <v>7</v>
      </c>
      <c r="F10">
        <f ca="1">COUNTIF($N$4:N9,E10)*$C$10</f>
        <v>0</v>
      </c>
      <c r="G10">
        <f t="shared" ca="1" si="4"/>
        <v>6</v>
      </c>
      <c r="H10">
        <f t="shared" ca="1" si="1"/>
        <v>1</v>
      </c>
      <c r="I10">
        <f t="shared" ca="1" si="5"/>
        <v>1</v>
      </c>
      <c r="J10">
        <f t="shared" ca="1" si="6"/>
        <v>5</v>
      </c>
      <c r="K10">
        <f t="shared" ca="1" si="7"/>
        <v>5</v>
      </c>
      <c r="L10">
        <f t="shared" ca="1" si="8"/>
        <v>1</v>
      </c>
      <c r="M10">
        <f t="shared" ca="1" si="9"/>
        <v>2</v>
      </c>
      <c r="N10">
        <f t="shared" ca="1" si="10"/>
        <v>10</v>
      </c>
      <c r="O10">
        <f t="shared" ca="1" si="2"/>
        <v>2000</v>
      </c>
    </row>
    <row r="11" spans="1:15" ht="15" x14ac:dyDescent="0.25">
      <c r="A11" s="22" t="s">
        <v>6</v>
      </c>
      <c r="B11" s="22"/>
      <c r="C11" s="10">
        <v>5</v>
      </c>
      <c r="D11" s="9"/>
      <c r="E11">
        <v>8</v>
      </c>
      <c r="F11">
        <f ca="1">COUNTIF($N$4:N10,E11)*$C$10</f>
        <v>0</v>
      </c>
      <c r="G11">
        <f t="shared" ca="1" si="4"/>
        <v>5</v>
      </c>
      <c r="H11">
        <f t="shared" ca="1" si="1"/>
        <v>3</v>
      </c>
      <c r="I11">
        <f t="shared" ca="1" si="5"/>
        <v>3</v>
      </c>
      <c r="J11">
        <f t="shared" ca="1" si="6"/>
        <v>2</v>
      </c>
      <c r="K11">
        <f t="shared" ca="1" si="7"/>
        <v>12</v>
      </c>
      <c r="L11">
        <f t="shared" ca="1" si="8"/>
        <v>0</v>
      </c>
      <c r="M11">
        <f t="shared" ca="1" si="9"/>
        <v>0</v>
      </c>
      <c r="N11">
        <f t="shared" ca="1" si="10"/>
        <v>0</v>
      </c>
      <c r="O11">
        <f t="shared" ca="1" si="2"/>
        <v>0</v>
      </c>
    </row>
    <row r="12" spans="1:15" ht="15" x14ac:dyDescent="0.25">
      <c r="A12" s="9"/>
      <c r="B12" s="9"/>
      <c r="C12" s="9"/>
      <c r="D12" s="9"/>
      <c r="E12">
        <v>9</v>
      </c>
      <c r="F12">
        <f ca="1">COUNTIF($N$4:N11,E12)*$C$10</f>
        <v>0</v>
      </c>
      <c r="G12">
        <f t="shared" ca="1" si="4"/>
        <v>2</v>
      </c>
      <c r="H12">
        <f t="shared" ca="1" si="1"/>
        <v>4</v>
      </c>
      <c r="I12">
        <f t="shared" ca="1" si="5"/>
        <v>2</v>
      </c>
      <c r="J12">
        <f t="shared" ca="1" si="6"/>
        <v>0</v>
      </c>
      <c r="K12">
        <f t="shared" ca="1" si="7"/>
        <v>10</v>
      </c>
      <c r="L12">
        <f t="shared" ca="1" si="8"/>
        <v>0</v>
      </c>
      <c r="M12">
        <f t="shared" ca="1" si="9"/>
        <v>0</v>
      </c>
      <c r="N12">
        <f t="shared" ca="1" si="10"/>
        <v>0</v>
      </c>
      <c r="O12">
        <f t="shared" ca="1" si="2"/>
        <v>0</v>
      </c>
    </row>
    <row r="13" spans="1:15" x14ac:dyDescent="0.3">
      <c r="A13" s="23" t="s">
        <v>7</v>
      </c>
      <c r="B13" s="11" t="s">
        <v>8</v>
      </c>
      <c r="C13" s="11">
        <v>1</v>
      </c>
      <c r="D13" s="9"/>
      <c r="E13">
        <v>10</v>
      </c>
      <c r="F13">
        <f ca="1">COUNTIF($N$4:N12,E13)*$C$10</f>
        <v>10</v>
      </c>
      <c r="G13">
        <f t="shared" ca="1" si="4"/>
        <v>10</v>
      </c>
      <c r="H13">
        <f t="shared" ca="1" si="1"/>
        <v>4</v>
      </c>
      <c r="I13">
        <f t="shared" ca="1" si="5"/>
        <v>4</v>
      </c>
      <c r="J13">
        <f t="shared" ca="1" si="6"/>
        <v>6</v>
      </c>
      <c r="K13">
        <f t="shared" ca="1" si="7"/>
        <v>6</v>
      </c>
      <c r="L13">
        <f t="shared" ca="1" si="8"/>
        <v>0</v>
      </c>
      <c r="M13">
        <f t="shared" ca="1" si="9"/>
        <v>0</v>
      </c>
      <c r="N13">
        <f t="shared" ca="1" si="10"/>
        <v>0</v>
      </c>
      <c r="O13">
        <f t="shared" ca="1" si="2"/>
        <v>0</v>
      </c>
    </row>
    <row r="14" spans="1:15" x14ac:dyDescent="0.3">
      <c r="A14" s="23"/>
      <c r="B14" s="11" t="s">
        <v>9</v>
      </c>
      <c r="C14" s="11">
        <v>3</v>
      </c>
      <c r="D14" s="9"/>
      <c r="E14">
        <v>11</v>
      </c>
      <c r="F14">
        <f ca="1">COUNTIF($N$4:N13,E14)*$C$10</f>
        <v>0</v>
      </c>
      <c r="G14">
        <f t="shared" ca="1" si="4"/>
        <v>6</v>
      </c>
      <c r="H14">
        <f t="shared" ca="1" si="1"/>
        <v>0</v>
      </c>
      <c r="I14">
        <f t="shared" ca="1" si="5"/>
        <v>0</v>
      </c>
      <c r="J14">
        <f t="shared" ca="1" si="6"/>
        <v>6</v>
      </c>
      <c r="K14">
        <f t="shared" ca="1" si="7"/>
        <v>6</v>
      </c>
      <c r="L14">
        <f t="shared" ca="1" si="8"/>
        <v>0</v>
      </c>
      <c r="M14">
        <f t="shared" ca="1" si="9"/>
        <v>0</v>
      </c>
      <c r="N14">
        <f t="shared" ca="1" si="10"/>
        <v>0</v>
      </c>
      <c r="O14">
        <f t="shared" ca="1" si="2"/>
        <v>0</v>
      </c>
    </row>
    <row r="15" spans="1:15" ht="15" x14ac:dyDescent="0.25">
      <c r="A15" s="9"/>
      <c r="B15" s="9"/>
      <c r="C15" s="9"/>
      <c r="D15" s="9"/>
      <c r="E15">
        <v>12</v>
      </c>
      <c r="F15">
        <f ca="1">COUNTIF($N$4:N14,E15)*$C$10</f>
        <v>0</v>
      </c>
      <c r="G15">
        <f t="shared" ca="1" si="4"/>
        <v>6</v>
      </c>
      <c r="H15">
        <f t="shared" ca="1" si="1"/>
        <v>5</v>
      </c>
      <c r="I15">
        <f t="shared" ca="1" si="5"/>
        <v>5</v>
      </c>
      <c r="J15">
        <f t="shared" ca="1" si="6"/>
        <v>1</v>
      </c>
      <c r="K15">
        <f t="shared" ca="1" si="7"/>
        <v>1</v>
      </c>
      <c r="L15">
        <f t="shared" ca="1" si="8"/>
        <v>1</v>
      </c>
      <c r="M15">
        <f t="shared" ca="1" si="9"/>
        <v>1</v>
      </c>
      <c r="N15">
        <f t="shared" ca="1" si="10"/>
        <v>14</v>
      </c>
      <c r="O15">
        <f t="shared" ca="1" si="2"/>
        <v>2000</v>
      </c>
    </row>
    <row r="16" spans="1:15" ht="15" x14ac:dyDescent="0.25">
      <c r="A16" s="16" t="s">
        <v>10</v>
      </c>
      <c r="B16" s="16"/>
      <c r="C16" s="12">
        <v>50</v>
      </c>
      <c r="D16" s="9"/>
      <c r="E16">
        <v>13</v>
      </c>
      <c r="F16">
        <f ca="1">COUNTIF($N$4:N15,E16)*$C$10</f>
        <v>0</v>
      </c>
      <c r="G16">
        <f t="shared" ca="1" si="4"/>
        <v>1</v>
      </c>
      <c r="H16">
        <f t="shared" ca="1" si="1"/>
        <v>4</v>
      </c>
      <c r="I16">
        <f t="shared" ca="1" si="5"/>
        <v>1</v>
      </c>
      <c r="J16">
        <f t="shared" ca="1" si="6"/>
        <v>0</v>
      </c>
      <c r="K16">
        <f t="shared" ca="1" si="7"/>
        <v>10</v>
      </c>
      <c r="L16">
        <f t="shared" ca="1" si="8"/>
        <v>0</v>
      </c>
      <c r="M16">
        <f t="shared" ca="1" si="9"/>
        <v>0</v>
      </c>
      <c r="N16">
        <f t="shared" ca="1" si="10"/>
        <v>0</v>
      </c>
      <c r="O16">
        <f t="shared" ca="1" si="2"/>
        <v>0</v>
      </c>
    </row>
    <row r="17" spans="1:15" ht="15" x14ac:dyDescent="0.25">
      <c r="A17" s="16" t="s">
        <v>11</v>
      </c>
      <c r="B17" s="16"/>
      <c r="C17" s="12">
        <v>800</v>
      </c>
      <c r="D17" s="9"/>
      <c r="E17">
        <v>14</v>
      </c>
      <c r="F17">
        <f ca="1">COUNTIF($N$4:N16,E17)*$C$10</f>
        <v>10</v>
      </c>
      <c r="G17">
        <f t="shared" ca="1" si="4"/>
        <v>10</v>
      </c>
      <c r="H17">
        <f t="shared" ca="1" si="1"/>
        <v>0</v>
      </c>
      <c r="I17">
        <f t="shared" ca="1" si="5"/>
        <v>0</v>
      </c>
      <c r="J17">
        <f t="shared" ca="1" si="6"/>
        <v>10</v>
      </c>
      <c r="K17">
        <f t="shared" ca="1" si="7"/>
        <v>10</v>
      </c>
      <c r="L17">
        <f t="shared" ca="1" si="8"/>
        <v>0</v>
      </c>
      <c r="M17">
        <f t="shared" ca="1" si="9"/>
        <v>0</v>
      </c>
      <c r="N17">
        <f t="shared" ca="1" si="10"/>
        <v>0</v>
      </c>
      <c r="O17">
        <f t="shared" ca="1" si="2"/>
        <v>0</v>
      </c>
    </row>
    <row r="18" spans="1:15" x14ac:dyDescent="0.3">
      <c r="A18" s="16" t="s">
        <v>12</v>
      </c>
      <c r="B18" s="16"/>
      <c r="C18" s="12">
        <v>2000</v>
      </c>
      <c r="D18" s="9"/>
      <c r="E18">
        <v>15</v>
      </c>
      <c r="F18">
        <f ca="1">COUNTIF($N$4:N17,E18)*$C$10</f>
        <v>0</v>
      </c>
      <c r="G18">
        <f t="shared" ca="1" si="4"/>
        <v>10</v>
      </c>
      <c r="H18">
        <f t="shared" ca="1" si="1"/>
        <v>1</v>
      </c>
      <c r="I18">
        <f t="shared" ca="1" si="5"/>
        <v>1</v>
      </c>
      <c r="J18">
        <f t="shared" ca="1" si="6"/>
        <v>9</v>
      </c>
      <c r="K18">
        <f t="shared" ca="1" si="7"/>
        <v>9</v>
      </c>
      <c r="L18">
        <f t="shared" ca="1" si="8"/>
        <v>0</v>
      </c>
      <c r="M18">
        <f t="shared" ca="1" si="9"/>
        <v>0</v>
      </c>
      <c r="N18">
        <f t="shared" ca="1" si="10"/>
        <v>0</v>
      </c>
      <c r="O18">
        <f t="shared" ca="1" si="2"/>
        <v>0</v>
      </c>
    </row>
    <row r="19" spans="1:15" x14ac:dyDescent="0.3">
      <c r="A19" s="9"/>
      <c r="B19" s="9"/>
      <c r="C19" s="9"/>
      <c r="D19" s="9"/>
      <c r="E19">
        <v>16</v>
      </c>
      <c r="F19">
        <f ca="1">COUNTIF($N$4:N18,E19)*$C$10</f>
        <v>0</v>
      </c>
      <c r="G19">
        <f t="shared" ca="1" si="4"/>
        <v>9</v>
      </c>
      <c r="H19">
        <f t="shared" ca="1" si="1"/>
        <v>3</v>
      </c>
      <c r="I19">
        <f t="shared" ca="1" si="5"/>
        <v>3</v>
      </c>
      <c r="J19">
        <f t="shared" ca="1" si="6"/>
        <v>6</v>
      </c>
      <c r="K19">
        <f t="shared" ca="1" si="7"/>
        <v>6</v>
      </c>
      <c r="L19">
        <f t="shared" ca="1" si="8"/>
        <v>0</v>
      </c>
      <c r="M19">
        <f t="shared" ca="1" si="9"/>
        <v>0</v>
      </c>
      <c r="N19">
        <f t="shared" ca="1" si="10"/>
        <v>0</v>
      </c>
      <c r="O19">
        <f t="shared" ca="1" si="2"/>
        <v>0</v>
      </c>
    </row>
    <row r="20" spans="1:15" x14ac:dyDescent="0.3">
      <c r="A20" s="17" t="s">
        <v>13</v>
      </c>
      <c r="B20" s="18"/>
      <c r="C20" s="13">
        <v>7</v>
      </c>
      <c r="D20" s="9"/>
      <c r="E20">
        <v>17</v>
      </c>
      <c r="F20">
        <f ca="1">COUNTIF($N$4:N19,E20)*$C$10</f>
        <v>0</v>
      </c>
      <c r="G20">
        <f t="shared" ca="1" si="4"/>
        <v>6</v>
      </c>
      <c r="H20">
        <f t="shared" ca="1" si="1"/>
        <v>4</v>
      </c>
      <c r="I20">
        <f t="shared" ca="1" si="5"/>
        <v>4</v>
      </c>
      <c r="J20">
        <f t="shared" ca="1" si="6"/>
        <v>2</v>
      </c>
      <c r="K20">
        <f t="shared" ca="1" si="7"/>
        <v>2</v>
      </c>
      <c r="L20">
        <f t="shared" ca="1" si="8"/>
        <v>1</v>
      </c>
      <c r="M20">
        <f t="shared" ca="1" si="9"/>
        <v>2</v>
      </c>
      <c r="N20">
        <f t="shared" ca="1" si="10"/>
        <v>20</v>
      </c>
      <c r="O20">
        <f t="shared" ca="1" si="2"/>
        <v>2000</v>
      </c>
    </row>
    <row r="21" spans="1:15" x14ac:dyDescent="0.3">
      <c r="E21">
        <v>18</v>
      </c>
      <c r="F21">
        <f ca="1">COUNTIF($N$4:N20,E21)*$C$10</f>
        <v>0</v>
      </c>
      <c r="G21">
        <f t="shared" ca="1" si="4"/>
        <v>2</v>
      </c>
      <c r="H21">
        <f t="shared" ca="1" si="1"/>
        <v>3</v>
      </c>
      <c r="I21">
        <f t="shared" ca="1" si="5"/>
        <v>2</v>
      </c>
      <c r="J21">
        <f t="shared" ca="1" si="6"/>
        <v>0</v>
      </c>
      <c r="K21">
        <f t="shared" ca="1" si="7"/>
        <v>10</v>
      </c>
      <c r="L21">
        <f t="shared" ca="1" si="8"/>
        <v>0</v>
      </c>
      <c r="M21">
        <f t="shared" ca="1" si="9"/>
        <v>0</v>
      </c>
      <c r="N21">
        <f t="shared" ca="1" si="10"/>
        <v>0</v>
      </c>
      <c r="O21">
        <f t="shared" ca="1" si="2"/>
        <v>0</v>
      </c>
    </row>
    <row r="22" spans="1:15" x14ac:dyDescent="0.3">
      <c r="E22">
        <v>19</v>
      </c>
      <c r="F22">
        <f ca="1">COUNTIF($N$4:N21,E22)*$C$10</f>
        <v>0</v>
      </c>
      <c r="G22">
        <f t="shared" ca="1" si="4"/>
        <v>0</v>
      </c>
      <c r="H22">
        <f t="shared" ca="1" si="1"/>
        <v>4</v>
      </c>
      <c r="I22">
        <f t="shared" ca="1" si="5"/>
        <v>0</v>
      </c>
      <c r="J22">
        <f t="shared" ca="1" si="6"/>
        <v>0</v>
      </c>
      <c r="K22">
        <f t="shared" ca="1" si="7"/>
        <v>10</v>
      </c>
      <c r="L22">
        <f t="shared" ca="1" si="8"/>
        <v>0</v>
      </c>
      <c r="M22">
        <f t="shared" ca="1" si="9"/>
        <v>0</v>
      </c>
      <c r="N22">
        <f t="shared" ca="1" si="10"/>
        <v>0</v>
      </c>
      <c r="O22">
        <f t="shared" ca="1" si="2"/>
        <v>0</v>
      </c>
    </row>
    <row r="23" spans="1:15" x14ac:dyDescent="0.3">
      <c r="E23">
        <v>20</v>
      </c>
      <c r="F23">
        <f ca="1">COUNTIF($N$4:N22,E23)*$C$10</f>
        <v>10</v>
      </c>
      <c r="G23">
        <f t="shared" ca="1" si="4"/>
        <v>10</v>
      </c>
      <c r="H23">
        <f t="shared" ca="1" si="1"/>
        <v>1</v>
      </c>
      <c r="I23">
        <f t="shared" ca="1" si="5"/>
        <v>1</v>
      </c>
      <c r="J23">
        <f t="shared" ca="1" si="6"/>
        <v>9</v>
      </c>
      <c r="K23">
        <f t="shared" ca="1" si="7"/>
        <v>9</v>
      </c>
      <c r="L23">
        <f t="shared" ca="1" si="8"/>
        <v>0</v>
      </c>
      <c r="M23">
        <f t="shared" ca="1" si="9"/>
        <v>0</v>
      </c>
      <c r="N23">
        <f t="shared" ca="1" si="10"/>
        <v>0</v>
      </c>
      <c r="O23">
        <f t="shared" ca="1" si="2"/>
        <v>0</v>
      </c>
    </row>
    <row r="24" spans="1:15" x14ac:dyDescent="0.3">
      <c r="E24">
        <v>21</v>
      </c>
      <c r="F24">
        <f ca="1">COUNTIF($N$4:N23,E24)*$C$10</f>
        <v>0</v>
      </c>
      <c r="G24">
        <f t="shared" ca="1" si="4"/>
        <v>9</v>
      </c>
      <c r="H24">
        <f t="shared" ca="1" si="1"/>
        <v>3</v>
      </c>
      <c r="I24">
        <f t="shared" ca="1" si="5"/>
        <v>3</v>
      </c>
      <c r="J24">
        <f t="shared" ca="1" si="6"/>
        <v>6</v>
      </c>
      <c r="K24">
        <f t="shared" ca="1" si="7"/>
        <v>6</v>
      </c>
      <c r="L24">
        <f t="shared" ca="1" si="8"/>
        <v>0</v>
      </c>
      <c r="M24">
        <f t="shared" ca="1" si="9"/>
        <v>0</v>
      </c>
      <c r="N24">
        <f t="shared" ca="1" si="10"/>
        <v>0</v>
      </c>
      <c r="O24">
        <f t="shared" ca="1" si="2"/>
        <v>0</v>
      </c>
    </row>
    <row r="25" spans="1:15" x14ac:dyDescent="0.3">
      <c r="E25">
        <v>22</v>
      </c>
      <c r="F25">
        <f ca="1">COUNTIF($N$4:N24,E25)*$C$10</f>
        <v>0</v>
      </c>
      <c r="G25">
        <f t="shared" ca="1" si="4"/>
        <v>6</v>
      </c>
      <c r="H25">
        <f t="shared" ca="1" si="1"/>
        <v>4</v>
      </c>
      <c r="I25">
        <f t="shared" ca="1" si="5"/>
        <v>4</v>
      </c>
      <c r="J25">
        <f t="shared" ca="1" si="6"/>
        <v>2</v>
      </c>
      <c r="K25">
        <f t="shared" ca="1" si="7"/>
        <v>2</v>
      </c>
      <c r="L25">
        <f t="shared" ca="1" si="8"/>
        <v>1</v>
      </c>
      <c r="M25">
        <f t="shared" ca="1" si="9"/>
        <v>2</v>
      </c>
      <c r="N25">
        <f t="shared" ca="1" si="10"/>
        <v>25</v>
      </c>
      <c r="O25">
        <f t="shared" ca="1" si="2"/>
        <v>2000</v>
      </c>
    </row>
    <row r="26" spans="1:15" x14ac:dyDescent="0.3">
      <c r="E26">
        <v>23</v>
      </c>
      <c r="F26">
        <f ca="1">COUNTIF($N$4:N25,E26)*$C$10</f>
        <v>0</v>
      </c>
      <c r="G26">
        <f t="shared" ca="1" si="4"/>
        <v>2</v>
      </c>
      <c r="H26">
        <f t="shared" ca="1" si="1"/>
        <v>3</v>
      </c>
      <c r="I26">
        <f t="shared" ca="1" si="5"/>
        <v>2</v>
      </c>
      <c r="J26">
        <f t="shared" ca="1" si="6"/>
        <v>0</v>
      </c>
      <c r="K26">
        <f t="shared" ca="1" si="7"/>
        <v>10</v>
      </c>
      <c r="L26">
        <f t="shared" ca="1" si="8"/>
        <v>0</v>
      </c>
      <c r="M26">
        <f t="shared" ca="1" si="9"/>
        <v>0</v>
      </c>
      <c r="N26">
        <f t="shared" ca="1" si="10"/>
        <v>0</v>
      </c>
      <c r="O26">
        <f t="shared" ca="1" si="2"/>
        <v>0</v>
      </c>
    </row>
    <row r="27" spans="1:15" x14ac:dyDescent="0.3">
      <c r="E27">
        <v>24</v>
      </c>
      <c r="F27">
        <f ca="1">COUNTIF($N$4:N26,E27)*$C$10</f>
        <v>0</v>
      </c>
      <c r="G27">
        <f t="shared" ca="1" si="4"/>
        <v>0</v>
      </c>
      <c r="H27">
        <f t="shared" ca="1" si="1"/>
        <v>3</v>
      </c>
      <c r="I27">
        <f t="shared" ca="1" si="5"/>
        <v>0</v>
      </c>
      <c r="J27">
        <f t="shared" ca="1" si="6"/>
        <v>0</v>
      </c>
      <c r="K27">
        <f t="shared" ca="1" si="7"/>
        <v>10</v>
      </c>
      <c r="L27">
        <f t="shared" ca="1" si="8"/>
        <v>0</v>
      </c>
      <c r="M27">
        <f t="shared" ca="1" si="9"/>
        <v>0</v>
      </c>
      <c r="N27">
        <f t="shared" ca="1" si="10"/>
        <v>0</v>
      </c>
      <c r="O27">
        <f t="shared" ca="1" si="2"/>
        <v>0</v>
      </c>
    </row>
    <row r="28" spans="1:15" x14ac:dyDescent="0.3">
      <c r="E28">
        <v>25</v>
      </c>
      <c r="F28">
        <f ca="1">COUNTIF($N$4:N27,E28)*$C$10</f>
        <v>10</v>
      </c>
      <c r="G28">
        <f t="shared" ca="1" si="4"/>
        <v>10</v>
      </c>
      <c r="H28">
        <f t="shared" ca="1" si="1"/>
        <v>2</v>
      </c>
      <c r="I28">
        <f t="shared" ca="1" si="5"/>
        <v>2</v>
      </c>
      <c r="J28">
        <f t="shared" ca="1" si="6"/>
        <v>8</v>
      </c>
      <c r="K28">
        <f t="shared" ca="1" si="7"/>
        <v>8</v>
      </c>
      <c r="L28">
        <f t="shared" ca="1" si="8"/>
        <v>0</v>
      </c>
      <c r="M28">
        <f t="shared" ca="1" si="9"/>
        <v>0</v>
      </c>
      <c r="N28">
        <f t="shared" ca="1" si="10"/>
        <v>0</v>
      </c>
      <c r="O28">
        <f t="shared" ca="1" si="2"/>
        <v>0</v>
      </c>
    </row>
    <row r="29" spans="1:15" x14ac:dyDescent="0.3">
      <c r="E29">
        <v>26</v>
      </c>
      <c r="F29">
        <f ca="1">COUNTIF($N$4:N28,E29)*$C$10</f>
        <v>0</v>
      </c>
      <c r="G29">
        <f t="shared" ca="1" si="4"/>
        <v>8</v>
      </c>
      <c r="H29">
        <f t="shared" ca="1" si="1"/>
        <v>2</v>
      </c>
      <c r="I29">
        <f t="shared" ca="1" si="5"/>
        <v>2</v>
      </c>
      <c r="J29">
        <f t="shared" ca="1" si="6"/>
        <v>6</v>
      </c>
      <c r="K29">
        <f t="shared" ca="1" si="7"/>
        <v>6</v>
      </c>
      <c r="L29">
        <f t="shared" ca="1" si="8"/>
        <v>0</v>
      </c>
      <c r="M29">
        <f t="shared" ca="1" si="9"/>
        <v>0</v>
      </c>
      <c r="N29">
        <f t="shared" ca="1" si="10"/>
        <v>0</v>
      </c>
      <c r="O29">
        <f t="shared" ca="1" si="2"/>
        <v>0</v>
      </c>
    </row>
    <row r="30" spans="1:15" x14ac:dyDescent="0.3">
      <c r="E30">
        <v>27</v>
      </c>
      <c r="F30">
        <f ca="1">COUNTIF($N$4:N29,E30)*$C$10</f>
        <v>0</v>
      </c>
      <c r="G30">
        <f t="shared" ca="1" si="4"/>
        <v>6</v>
      </c>
      <c r="H30">
        <f t="shared" ca="1" si="1"/>
        <v>3</v>
      </c>
      <c r="I30">
        <f t="shared" ca="1" si="5"/>
        <v>3</v>
      </c>
      <c r="J30">
        <f t="shared" ca="1" si="6"/>
        <v>3</v>
      </c>
      <c r="K30">
        <f t="shared" ca="1" si="7"/>
        <v>3</v>
      </c>
      <c r="L30">
        <f t="shared" ca="1" si="8"/>
        <v>1</v>
      </c>
      <c r="M30">
        <f t="shared" ca="1" si="9"/>
        <v>2</v>
      </c>
      <c r="N30">
        <f t="shared" ca="1" si="10"/>
        <v>30</v>
      </c>
      <c r="O30">
        <f t="shared" ca="1" si="2"/>
        <v>2000</v>
      </c>
    </row>
    <row r="31" spans="1:15" x14ac:dyDescent="0.3">
      <c r="E31">
        <v>28</v>
      </c>
      <c r="F31">
        <f ca="1">COUNTIF($N$4:N30,E31)*$C$10</f>
        <v>0</v>
      </c>
      <c r="G31">
        <f t="shared" ca="1" si="4"/>
        <v>3</v>
      </c>
      <c r="H31">
        <f t="shared" ca="1" si="1"/>
        <v>3</v>
      </c>
      <c r="I31">
        <f t="shared" ca="1" si="5"/>
        <v>3</v>
      </c>
      <c r="J31">
        <f t="shared" ca="1" si="6"/>
        <v>0</v>
      </c>
      <c r="K31">
        <f t="shared" ca="1" si="7"/>
        <v>10</v>
      </c>
      <c r="L31">
        <f t="shared" ca="1" si="8"/>
        <v>0</v>
      </c>
      <c r="M31">
        <f t="shared" ca="1" si="9"/>
        <v>0</v>
      </c>
      <c r="N31">
        <f t="shared" ca="1" si="10"/>
        <v>0</v>
      </c>
      <c r="O31">
        <f t="shared" ca="1" si="2"/>
        <v>0</v>
      </c>
    </row>
    <row r="32" spans="1:15" x14ac:dyDescent="0.3">
      <c r="E32">
        <v>29</v>
      </c>
      <c r="F32">
        <f ca="1">COUNTIF($N$4:N31,E32)*$C$10</f>
        <v>0</v>
      </c>
      <c r="G32">
        <f t="shared" ca="1" si="4"/>
        <v>0</v>
      </c>
      <c r="H32">
        <f t="shared" ca="1" si="1"/>
        <v>3</v>
      </c>
      <c r="I32">
        <f t="shared" ca="1" si="5"/>
        <v>0</v>
      </c>
      <c r="J32">
        <f t="shared" ca="1" si="6"/>
        <v>0</v>
      </c>
      <c r="K32">
        <f t="shared" ca="1" si="7"/>
        <v>10</v>
      </c>
      <c r="L32">
        <f t="shared" ca="1" si="8"/>
        <v>0</v>
      </c>
      <c r="M32">
        <f t="shared" ca="1" si="9"/>
        <v>0</v>
      </c>
      <c r="N32">
        <f t="shared" ca="1" si="10"/>
        <v>0</v>
      </c>
      <c r="O32">
        <f t="shared" ca="1" si="2"/>
        <v>0</v>
      </c>
    </row>
    <row r="33" spans="5:15" x14ac:dyDescent="0.3">
      <c r="E33">
        <v>30</v>
      </c>
      <c r="F33">
        <f ca="1">COUNTIF($N$4:N32,E33)*$C$10</f>
        <v>10</v>
      </c>
      <c r="G33">
        <f t="shared" ca="1" si="4"/>
        <v>10</v>
      </c>
      <c r="H33">
        <f t="shared" ca="1" si="1"/>
        <v>1</v>
      </c>
      <c r="I33">
        <f t="shared" ca="1" si="5"/>
        <v>1</v>
      </c>
      <c r="J33">
        <f t="shared" ca="1" si="6"/>
        <v>9</v>
      </c>
      <c r="K33">
        <f t="shared" ca="1" si="7"/>
        <v>9</v>
      </c>
      <c r="L33">
        <f t="shared" ca="1" si="8"/>
        <v>0</v>
      </c>
      <c r="M33">
        <f t="shared" ca="1" si="9"/>
        <v>0</v>
      </c>
      <c r="N33">
        <f t="shared" ca="1" si="10"/>
        <v>0</v>
      </c>
      <c r="O33">
        <f t="shared" ca="1" si="2"/>
        <v>0</v>
      </c>
    </row>
    <row r="35" spans="5:15" x14ac:dyDescent="0.3">
      <c r="M35" t="s">
        <v>27</v>
      </c>
      <c r="O35">
        <f ca="1">SUM(O4:O33)</f>
        <v>12000</v>
      </c>
    </row>
  </sheetData>
  <mergeCells count="8">
    <mergeCell ref="A18:B18"/>
    <mergeCell ref="A20:B20"/>
    <mergeCell ref="A1:D1"/>
    <mergeCell ref="A10:B10"/>
    <mergeCell ref="A11:B11"/>
    <mergeCell ref="A13:A14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7" sqref="B17"/>
    </sheetView>
  </sheetViews>
  <sheetFormatPr defaultRowHeight="14.4" x14ac:dyDescent="0.3"/>
  <cols>
    <col min="1" max="1" width="12.109375" customWidth="1"/>
  </cols>
  <sheetData>
    <row r="1" spans="1:8" ht="15" x14ac:dyDescent="0.25">
      <c r="A1" t="s">
        <v>25</v>
      </c>
      <c r="B1" t="s">
        <v>26</v>
      </c>
    </row>
    <row r="2" spans="1:8" ht="15" x14ac:dyDescent="0.25">
      <c r="B2">
        <f ca="1">Sheet1!O35</f>
        <v>12000</v>
      </c>
    </row>
    <row r="3" spans="1:8" ht="15" x14ac:dyDescent="0.25">
      <c r="A3" t="s">
        <v>25</v>
      </c>
    </row>
    <row r="4" spans="1:8" ht="15" x14ac:dyDescent="0.25">
      <c r="A4">
        <v>1</v>
      </c>
      <c r="B4">
        <f ca="1">B2</f>
        <v>12000</v>
      </c>
      <c r="D4" t="s">
        <v>28</v>
      </c>
      <c r="H4">
        <f ca="1">AVERAGE(B4:B27)</f>
        <v>14166.666666666666</v>
      </c>
    </row>
    <row r="5" spans="1:8" ht="15" x14ac:dyDescent="0.25">
      <c r="A5">
        <v>2</v>
      </c>
      <c r="B5">
        <f t="dataTable" ref="B5:B27" dt2D="0" dtr="0" r1="H17" ca="1"/>
        <v>12000</v>
      </c>
      <c r="D5" t="s">
        <v>29</v>
      </c>
      <c r="H5">
        <f ca="1">_xlfn.STDEV.S(B4:B27)</f>
        <v>1434.5630047135444</v>
      </c>
    </row>
    <row r="6" spans="1:8" ht="15" x14ac:dyDescent="0.25">
      <c r="A6">
        <v>3</v>
      </c>
      <c r="B6">
        <v>14000</v>
      </c>
    </row>
    <row r="7" spans="1:8" ht="15" x14ac:dyDescent="0.25">
      <c r="A7">
        <v>4</v>
      </c>
      <c r="B7">
        <v>12000</v>
      </c>
    </row>
    <row r="8" spans="1:8" ht="15" x14ac:dyDescent="0.25">
      <c r="A8">
        <v>5</v>
      </c>
      <c r="B8">
        <v>14000</v>
      </c>
    </row>
    <row r="9" spans="1:8" ht="15" x14ac:dyDescent="0.25">
      <c r="A9">
        <v>6</v>
      </c>
      <c r="B9">
        <v>14000</v>
      </c>
    </row>
    <row r="10" spans="1:8" ht="15" x14ac:dyDescent="0.25">
      <c r="A10">
        <v>7</v>
      </c>
      <c r="B10">
        <v>14000</v>
      </c>
    </row>
    <row r="11" spans="1:8" ht="15" x14ac:dyDescent="0.25">
      <c r="A11">
        <v>8</v>
      </c>
      <c r="B11">
        <v>16000</v>
      </c>
    </row>
    <row r="12" spans="1:8" ht="15" x14ac:dyDescent="0.25">
      <c r="A12">
        <v>9</v>
      </c>
      <c r="B12">
        <v>14000</v>
      </c>
    </row>
    <row r="13" spans="1:8" ht="15" x14ac:dyDescent="0.25">
      <c r="A13">
        <v>10</v>
      </c>
      <c r="B13">
        <v>14000</v>
      </c>
    </row>
    <row r="14" spans="1:8" ht="15" x14ac:dyDescent="0.25">
      <c r="A14">
        <v>11</v>
      </c>
      <c r="B14">
        <v>16000</v>
      </c>
    </row>
    <row r="15" spans="1:8" ht="15" x14ac:dyDescent="0.25">
      <c r="A15">
        <v>12</v>
      </c>
      <c r="B15">
        <v>14000</v>
      </c>
    </row>
    <row r="16" spans="1:8" ht="15" x14ac:dyDescent="0.25">
      <c r="A16">
        <v>13</v>
      </c>
      <c r="B16">
        <v>16000</v>
      </c>
    </row>
    <row r="17" spans="1:2" ht="15" x14ac:dyDescent="0.25">
      <c r="A17">
        <v>14</v>
      </c>
      <c r="B17">
        <v>16000</v>
      </c>
    </row>
    <row r="18" spans="1:2" ht="15" x14ac:dyDescent="0.25">
      <c r="A18">
        <v>15</v>
      </c>
      <c r="B18">
        <v>16000</v>
      </c>
    </row>
    <row r="19" spans="1:2" x14ac:dyDescent="0.3">
      <c r="A19">
        <v>16</v>
      </c>
      <c r="B19">
        <v>16000</v>
      </c>
    </row>
    <row r="20" spans="1:2" x14ac:dyDescent="0.3">
      <c r="A20">
        <v>17</v>
      </c>
      <c r="B20">
        <v>16000</v>
      </c>
    </row>
    <row r="21" spans="1:2" x14ac:dyDescent="0.3">
      <c r="A21">
        <v>18</v>
      </c>
      <c r="B21">
        <v>14000</v>
      </c>
    </row>
    <row r="22" spans="1:2" x14ac:dyDescent="0.3">
      <c r="A22">
        <v>19</v>
      </c>
      <c r="B22">
        <v>12000</v>
      </c>
    </row>
    <row r="23" spans="1:2" x14ac:dyDescent="0.3">
      <c r="A23">
        <v>20</v>
      </c>
      <c r="B23">
        <v>14000</v>
      </c>
    </row>
    <row r="24" spans="1:2" x14ac:dyDescent="0.3">
      <c r="A24">
        <v>21</v>
      </c>
      <c r="B24">
        <v>14000</v>
      </c>
    </row>
    <row r="25" spans="1:2" x14ac:dyDescent="0.3">
      <c r="A25">
        <v>22</v>
      </c>
      <c r="B25">
        <v>14000</v>
      </c>
    </row>
    <row r="26" spans="1:2" x14ac:dyDescent="0.3">
      <c r="A26">
        <v>23</v>
      </c>
      <c r="B26">
        <v>14000</v>
      </c>
    </row>
    <row r="27" spans="1:2" x14ac:dyDescent="0.3">
      <c r="A27">
        <v>24</v>
      </c>
      <c r="B27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2" sqref="E22"/>
    </sheetView>
  </sheetViews>
  <sheetFormatPr defaultRowHeight="14.4" x14ac:dyDescent="0.3"/>
  <cols>
    <col min="1" max="1" width="18.109375" customWidth="1"/>
  </cols>
  <sheetData>
    <row r="1" spans="1:7" x14ac:dyDescent="0.3">
      <c r="A1" s="15" t="s">
        <v>30</v>
      </c>
      <c r="B1" s="15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</row>
    <row r="2" spans="1:7" x14ac:dyDescent="0.3">
      <c r="A2" s="15" t="s">
        <v>31</v>
      </c>
      <c r="B2" s="15">
        <v>10</v>
      </c>
      <c r="C2" s="15">
        <v>20</v>
      </c>
      <c r="D2" s="15">
        <v>40</v>
      </c>
      <c r="E2" s="15">
        <v>80</v>
      </c>
      <c r="F2" s="15">
        <v>30</v>
      </c>
      <c r="G2" s="15">
        <v>20</v>
      </c>
    </row>
    <row r="3" spans="1:7" x14ac:dyDescent="0.3">
      <c r="A3" s="15" t="s">
        <v>32</v>
      </c>
      <c r="B3" s="15">
        <f>B2/SUM($B$2:$G$2)</f>
        <v>0.05</v>
      </c>
      <c r="C3" s="15">
        <f t="shared" ref="C3:G3" si="0">C2/SUM($B$2:$G$2)</f>
        <v>0.1</v>
      </c>
      <c r="D3" s="15">
        <f t="shared" si="0"/>
        <v>0.2</v>
      </c>
      <c r="E3" s="15">
        <f t="shared" si="0"/>
        <v>0.4</v>
      </c>
      <c r="F3" s="15">
        <f t="shared" si="0"/>
        <v>0.15</v>
      </c>
      <c r="G3" s="15">
        <f t="shared" si="0"/>
        <v>0.1</v>
      </c>
    </row>
    <row r="5" spans="1:7" ht="43.2" x14ac:dyDescent="0.3">
      <c r="A5" s="14" t="s">
        <v>33</v>
      </c>
      <c r="B5">
        <f>SUM($B$3:B3)</f>
        <v>0.05</v>
      </c>
      <c r="C5">
        <f>SUM($B$3:C3)</f>
        <v>0.15000000000000002</v>
      </c>
      <c r="D5">
        <f>SUM($B$3:D3)</f>
        <v>0.35000000000000003</v>
      </c>
      <c r="E5">
        <f>SUM($B$3:E3)</f>
        <v>0.75</v>
      </c>
      <c r="F5">
        <f>SUM($B$3:F3)</f>
        <v>0.9</v>
      </c>
      <c r="G5">
        <f>SUM($B$3:G3)</f>
        <v>1</v>
      </c>
    </row>
    <row r="6" spans="1:7" ht="57.6" x14ac:dyDescent="0.3">
      <c r="A6" s="14" t="s">
        <v>34</v>
      </c>
      <c r="B6">
        <f>B5-B3</f>
        <v>0</v>
      </c>
      <c r="C6">
        <f t="shared" ref="C6:G6" si="1">C5-C3</f>
        <v>5.0000000000000017E-2</v>
      </c>
      <c r="D6">
        <f t="shared" si="1"/>
        <v>0.15000000000000002</v>
      </c>
      <c r="E6">
        <f t="shared" si="1"/>
        <v>0.35</v>
      </c>
      <c r="F6">
        <f t="shared" si="1"/>
        <v>0.75</v>
      </c>
      <c r="G6">
        <f t="shared" si="1"/>
        <v>0.9</v>
      </c>
    </row>
    <row r="8" spans="1:7" x14ac:dyDescent="0.3">
      <c r="A8" t="s">
        <v>35</v>
      </c>
    </row>
    <row r="10" spans="1:7" x14ac:dyDescent="0.3">
      <c r="B10" t="s">
        <v>36</v>
      </c>
      <c r="C10" t="s">
        <v>37</v>
      </c>
    </row>
    <row r="11" spans="1:7" x14ac:dyDescent="0.3">
      <c r="B11">
        <f ca="1">RAND()</f>
        <v>0.70314185649802718</v>
      </c>
      <c r="C11">
        <f ca="1">LOOKUP(B11,B6:G6,B1:G1)</f>
        <v>3</v>
      </c>
    </row>
    <row r="13" spans="1:7" x14ac:dyDescent="0.3">
      <c r="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2018-09-15T10:59:51Z</dcterms:modified>
</cp:coreProperties>
</file>