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athkalappa/Documents/Business Performance Analysis/"/>
    </mc:Choice>
  </mc:AlternateContent>
  <xr:revisionPtr revIDLastSave="0" documentId="13_ncr:1_{AC0CD3E5-EBAE-ED49-B7AC-41DF0D4790BE}" xr6:coauthVersionLast="47" xr6:coauthVersionMax="47" xr10:uidLastSave="{00000000-0000-0000-0000-000000000000}"/>
  <bookViews>
    <workbookView xWindow="0" yWindow="500" windowWidth="28800" windowHeight="15680" activeTab="3" xr2:uid="{14E5B099-D57C-C64F-857D-FEB98DD4CFB5}"/>
  </bookViews>
  <sheets>
    <sheet name="Revenue Model Apple" sheetId="1" r:id="rId1"/>
    <sheet name="Apple Balance Sheets" sheetId="4" r:id="rId2"/>
    <sheet name="Samsung balance sheet" sheetId="6" r:id="rId3"/>
    <sheet name="Apple Income statements" sheetId="5" r:id="rId4"/>
    <sheet name="Samsung Income statements" sheetId="7" r:id="rId5"/>
    <sheet name="Ratios" sheetId="8" r:id="rId6"/>
  </sheets>
  <definedNames>
    <definedName name="_xlnm._FilterDatabase" localSheetId="1" hidden="1">'Apple Balance Sheets'!$I$10:$I$36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8" l="1"/>
  <c r="E10" i="8"/>
  <c r="E4" i="8"/>
  <c r="B10" i="8"/>
  <c r="B4" i="8"/>
  <c r="G71" i="6"/>
  <c r="E71" i="6"/>
  <c r="C71" i="6"/>
  <c r="E17" i="5"/>
  <c r="G24" i="7"/>
  <c r="G23" i="7"/>
  <c r="G20" i="7"/>
  <c r="G19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E24" i="7"/>
  <c r="E23" i="7"/>
  <c r="E20" i="7"/>
  <c r="E19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C24" i="7"/>
  <c r="C23" i="7"/>
  <c r="C20" i="7"/>
  <c r="C19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G32" i="5"/>
  <c r="G31" i="5"/>
  <c r="G28" i="5"/>
  <c r="G27" i="5"/>
  <c r="G26" i="5"/>
  <c r="G25" i="5"/>
  <c r="G24" i="5"/>
  <c r="G22" i="5"/>
  <c r="G21" i="5"/>
  <c r="G20" i="5"/>
  <c r="G17" i="5"/>
  <c r="G16" i="5"/>
  <c r="G15" i="5"/>
  <c r="G14" i="5"/>
  <c r="G11" i="5"/>
  <c r="G10" i="5"/>
  <c r="G9" i="5"/>
  <c r="E32" i="5"/>
  <c r="E31" i="5"/>
  <c r="E28" i="5"/>
  <c r="E27" i="5"/>
  <c r="E26" i="5"/>
  <c r="E25" i="5"/>
  <c r="E24" i="5"/>
  <c r="E22" i="5"/>
  <c r="E21" i="5"/>
  <c r="E20" i="5"/>
  <c r="E16" i="5"/>
  <c r="E15" i="5"/>
  <c r="E14" i="5"/>
  <c r="E11" i="5"/>
  <c r="E10" i="5"/>
  <c r="E9" i="5"/>
  <c r="C32" i="5"/>
  <c r="C31" i="5"/>
  <c r="C28" i="5"/>
  <c r="C27" i="5"/>
  <c r="C26" i="5"/>
  <c r="C25" i="5"/>
  <c r="C24" i="5"/>
  <c r="C22" i="5"/>
  <c r="C21" i="5"/>
  <c r="C20" i="5"/>
  <c r="C17" i="5"/>
  <c r="C16" i="5"/>
  <c r="C15" i="5"/>
  <c r="C14" i="5"/>
  <c r="C11" i="5"/>
  <c r="C10" i="5"/>
  <c r="C9" i="5"/>
  <c r="G65" i="6"/>
  <c r="G64" i="6"/>
  <c r="G63" i="6"/>
  <c r="G62" i="6"/>
  <c r="G61" i="6"/>
  <c r="G60" i="6"/>
  <c r="G59" i="6"/>
  <c r="G58" i="6"/>
  <c r="G55" i="6"/>
  <c r="G54" i="6"/>
  <c r="G53" i="6"/>
  <c r="G52" i="6"/>
  <c r="G51" i="6"/>
  <c r="G50" i="6"/>
  <c r="G49" i="6"/>
  <c r="G48" i="6"/>
  <c r="G47" i="6"/>
  <c r="G45" i="6"/>
  <c r="G44" i="6"/>
  <c r="G43" i="6"/>
  <c r="G42" i="6"/>
  <c r="G41" i="6"/>
  <c r="G40" i="6"/>
  <c r="G38" i="6"/>
  <c r="G37" i="6"/>
  <c r="G36" i="6"/>
  <c r="G35" i="6"/>
  <c r="G34" i="6"/>
  <c r="G33" i="6"/>
  <c r="G32" i="6"/>
  <c r="G31" i="6"/>
  <c r="G30" i="6"/>
  <c r="G29" i="6"/>
  <c r="G28" i="6"/>
  <c r="G25" i="6"/>
  <c r="G23" i="6"/>
  <c r="G22" i="6"/>
  <c r="G21" i="6"/>
  <c r="G20" i="6"/>
  <c r="G19" i="6"/>
  <c r="G18" i="6"/>
  <c r="G17" i="6"/>
  <c r="G16" i="6"/>
  <c r="G14" i="6"/>
  <c r="G13" i="6"/>
  <c r="G12" i="6"/>
  <c r="G11" i="6"/>
  <c r="G10" i="6"/>
  <c r="G9" i="6"/>
  <c r="G8" i="6"/>
  <c r="G7" i="6"/>
  <c r="G6" i="6"/>
  <c r="G5" i="6"/>
  <c r="E65" i="6"/>
  <c r="E64" i="6"/>
  <c r="E63" i="6"/>
  <c r="E62" i="6"/>
  <c r="E61" i="6"/>
  <c r="E60" i="6"/>
  <c r="E59" i="6"/>
  <c r="E58" i="6"/>
  <c r="E55" i="6"/>
  <c r="E54" i="6"/>
  <c r="E53" i="6"/>
  <c r="E52" i="6"/>
  <c r="E51" i="6"/>
  <c r="E50" i="6"/>
  <c r="E49" i="6"/>
  <c r="E48" i="6"/>
  <c r="E47" i="6"/>
  <c r="E45" i="6"/>
  <c r="E44" i="6"/>
  <c r="E43" i="6"/>
  <c r="E42" i="6"/>
  <c r="E41" i="6"/>
  <c r="E40" i="6"/>
  <c r="E38" i="6"/>
  <c r="E37" i="6"/>
  <c r="E36" i="6"/>
  <c r="E34" i="6"/>
  <c r="E33" i="6"/>
  <c r="E32" i="6"/>
  <c r="E31" i="6"/>
  <c r="E30" i="6"/>
  <c r="E29" i="6"/>
  <c r="E28" i="6"/>
  <c r="E25" i="6"/>
  <c r="E23" i="6"/>
  <c r="E22" i="6"/>
  <c r="E21" i="6"/>
  <c r="E20" i="6"/>
  <c r="E19" i="6"/>
  <c r="E18" i="6"/>
  <c r="E17" i="6"/>
  <c r="E16" i="6"/>
  <c r="E14" i="6"/>
  <c r="E13" i="6"/>
  <c r="E12" i="6"/>
  <c r="E11" i="6"/>
  <c r="E10" i="6"/>
  <c r="E9" i="6"/>
  <c r="E8" i="6"/>
  <c r="E7" i="6"/>
  <c r="E6" i="6"/>
  <c r="E5" i="6"/>
  <c r="C65" i="6"/>
  <c r="C64" i="6"/>
  <c r="C63" i="6"/>
  <c r="C62" i="6"/>
  <c r="C61" i="6"/>
  <c r="C60" i="6"/>
  <c r="C59" i="6"/>
  <c r="C58" i="6"/>
  <c r="C55" i="6"/>
  <c r="C54" i="6"/>
  <c r="C53" i="6"/>
  <c r="C52" i="6"/>
  <c r="C51" i="6"/>
  <c r="C50" i="6"/>
  <c r="C49" i="6"/>
  <c r="C48" i="6"/>
  <c r="C47" i="6"/>
  <c r="C45" i="6"/>
  <c r="C44" i="6"/>
  <c r="C43" i="6"/>
  <c r="C42" i="6"/>
  <c r="C41" i="6"/>
  <c r="C40" i="6"/>
  <c r="C38" i="6"/>
  <c r="C37" i="6"/>
  <c r="C36" i="6"/>
  <c r="C29" i="6"/>
  <c r="C30" i="6"/>
  <c r="C31" i="6"/>
  <c r="C32" i="6"/>
  <c r="C33" i="6"/>
  <c r="C34" i="6"/>
  <c r="C28" i="6"/>
  <c r="C6" i="6"/>
  <c r="C7" i="6"/>
  <c r="C8" i="6"/>
  <c r="C9" i="6"/>
  <c r="C10" i="6"/>
  <c r="C11" i="6"/>
  <c r="C12" i="6"/>
  <c r="C13" i="6"/>
  <c r="C14" i="6"/>
  <c r="C16" i="6"/>
  <c r="C17" i="6"/>
  <c r="C18" i="6"/>
  <c r="C19" i="6"/>
  <c r="C20" i="6"/>
  <c r="C21" i="6"/>
  <c r="C22" i="6"/>
  <c r="C23" i="6"/>
  <c r="C25" i="6"/>
  <c r="C5" i="6"/>
  <c r="G47" i="4"/>
  <c r="G46" i="4"/>
  <c r="G45" i="4"/>
  <c r="G44" i="4"/>
  <c r="G43" i="4"/>
  <c r="G38" i="4"/>
  <c r="G37" i="4"/>
  <c r="G36" i="4"/>
  <c r="G35" i="4"/>
  <c r="G32" i="4"/>
  <c r="G31" i="4"/>
  <c r="G30" i="4"/>
  <c r="G29" i="4"/>
  <c r="G28" i="4"/>
  <c r="G27" i="4"/>
  <c r="G23" i="4"/>
  <c r="G22" i="4"/>
  <c r="G21" i="4"/>
  <c r="G20" i="4"/>
  <c r="G19" i="4"/>
  <c r="G11" i="4"/>
  <c r="G12" i="4"/>
  <c r="G13" i="4"/>
  <c r="G14" i="4"/>
  <c r="G15" i="4"/>
  <c r="G16" i="4"/>
  <c r="G10" i="4"/>
  <c r="E47" i="4"/>
  <c r="E46" i="4"/>
  <c r="E45" i="4"/>
  <c r="E44" i="4"/>
  <c r="E43" i="4"/>
  <c r="E38" i="4"/>
  <c r="E37" i="4"/>
  <c r="E36" i="4"/>
  <c r="E35" i="4"/>
  <c r="E28" i="4"/>
  <c r="E29" i="4"/>
  <c r="E30" i="4"/>
  <c r="E31" i="4"/>
  <c r="E32" i="4"/>
  <c r="E27" i="4"/>
  <c r="E23" i="4"/>
  <c r="E22" i="4"/>
  <c r="E21" i="4"/>
  <c r="E20" i="4"/>
  <c r="E19" i="4"/>
  <c r="E11" i="4"/>
  <c r="E12" i="4"/>
  <c r="E13" i="4"/>
  <c r="E14" i="4"/>
  <c r="E15" i="4"/>
  <c r="E16" i="4"/>
  <c r="E10" i="4"/>
  <c r="C28" i="4"/>
  <c r="C29" i="4"/>
  <c r="C30" i="4"/>
  <c r="C31" i="4"/>
  <c r="C32" i="4"/>
  <c r="C35" i="4"/>
  <c r="C36" i="4"/>
  <c r="C37" i="4"/>
  <c r="C38" i="4"/>
  <c r="C43" i="4"/>
  <c r="C44" i="4"/>
  <c r="C45" i="4"/>
  <c r="C46" i="4"/>
  <c r="C47" i="4"/>
  <c r="C27" i="4"/>
  <c r="C20" i="4"/>
  <c r="C21" i="4"/>
  <c r="C22" i="4"/>
  <c r="C23" i="4"/>
  <c r="C19" i="4"/>
  <c r="C11" i="4"/>
  <c r="C12" i="4"/>
  <c r="C13" i="4"/>
  <c r="C14" i="4"/>
  <c r="C15" i="4"/>
  <c r="C16" i="4"/>
  <c r="C10" i="4"/>
  <c r="D29" i="1"/>
  <c r="E29" i="1"/>
  <c r="F29" i="1"/>
  <c r="C29" i="1"/>
</calcChain>
</file>

<file path=xl/sharedStrings.xml><?xml version="1.0" encoding="utf-8"?>
<sst xmlns="http://schemas.openxmlformats.org/spreadsheetml/2006/main" count="283" uniqueCount="163">
  <si>
    <t>Apple revenue model</t>
  </si>
  <si>
    <t>iPhone </t>
  </si>
  <si>
    <t>Mac </t>
  </si>
  <si>
    <t>iPad </t>
  </si>
  <si>
    <t>Wearables, Home and Accessories </t>
  </si>
  <si>
    <t>Services </t>
  </si>
  <si>
    <t>Total net sales</t>
  </si>
  <si>
    <t>YoY growth rate</t>
  </si>
  <si>
    <t>Year</t>
  </si>
  <si>
    <t>CONSOLIDATED BALANCE SHEETS</t>
  </si>
  <si>
    <t>(In millions, except number of shares which are reflected in thousands and par value)</t>
  </si>
  <si>
    <t>September 24,</t>
  </si>
  <si>
    <t>September 25,</t>
  </si>
  <si>
    <t>ASSETS:</t>
  </si>
  <si>
    <t>Current assets:</t>
  </si>
  <si>
    <t>Cash and cash equivalents</t>
  </si>
  <si>
    <t>Marketable securities</t>
  </si>
  <si>
    <t>Accounts receivable, net</t>
  </si>
  <si>
    <t>Inventories</t>
  </si>
  <si>
    <t>Vendor non-trade receivables</t>
  </si>
  <si>
    <t>Other current assets</t>
  </si>
  <si>
    <t>Total current assets</t>
  </si>
  <si>
    <t>Non-current assets:</t>
  </si>
  <si>
    <t>Property, plant and equipment, net</t>
  </si>
  <si>
    <t>Other non-current assets</t>
  </si>
  <si>
    <t>Total non-current assets</t>
  </si>
  <si>
    <t>Total assets</t>
  </si>
  <si>
    <t>LIABILITIES AND SHAREHOLDERS’ EQUITY:</t>
  </si>
  <si>
    <t>Current liabilities:</t>
  </si>
  <si>
    <t>Accounts payable</t>
  </si>
  <si>
    <t>Other current liabilities</t>
  </si>
  <si>
    <t>Deferred revenue</t>
  </si>
  <si>
    <t>Commercial paper</t>
  </si>
  <si>
    <t>Term debt</t>
  </si>
  <si>
    <t>Total current liabilities</t>
  </si>
  <si>
    <t>Non-current liabilities:</t>
  </si>
  <si>
    <t>Other non-current liabilities</t>
  </si>
  <si>
    <t>Total non-current liabilities</t>
  </si>
  <si>
    <t>Total liabilities</t>
  </si>
  <si>
    <t>Commitments and contingencies</t>
  </si>
  <si>
    <t>Shareholders’ equity:</t>
  </si>
  <si>
    <t>Common stock and additional paid-in capital, $0.00001 par value: 50,400,000 shares authorized; 15,943,425 and 16,426,786 shares issued and outstanding, respectively</t>
  </si>
  <si>
    <t>Retained earnings/(Accumulated deficit)</t>
  </si>
  <si>
    <t>Accumulated other comprehensive income/(loss)</t>
  </si>
  <si>
    <t>Total shareholders’ equity</t>
  </si>
  <si>
    <t>Total liabilities and shareholders’ equity</t>
  </si>
  <si>
    <t>September 26,</t>
  </si>
  <si>
    <t>Years ended</t>
  </si>
  <si>
    <t>Net income</t>
  </si>
  <si>
    <t>Assets</t>
  </si>
  <si>
    <t>Current assets</t>
  </si>
  <si>
    <t>Short-term financial instruments</t>
  </si>
  <si>
    <t>Short-term financial assets at amortized cost</t>
  </si>
  <si>
    <t>Short-term financial assets at fair value through profit or loss</t>
  </si>
  <si>
    <t>Trade receivables</t>
  </si>
  <si>
    <t>Non-trade receivables</t>
  </si>
  <si>
    <t>Prepaid expenses</t>
  </si>
  <si>
    <t>Non-current assets</t>
  </si>
  <si>
    <t>Financial assets at fair value through other comprehensive income</t>
  </si>
  <si>
    <t>Financial assets at fair value through profit or loss</t>
  </si>
  <si>
    <t>Intangible assets</t>
  </si>
  <si>
    <t>Net defined benefit assets</t>
  </si>
  <si>
    <t>Deferred income tax assets</t>
  </si>
  <si>
    <t>Investment in associates and joint ventures</t>
  </si>
  <si>
    <t>Property, plant and equipment</t>
  </si>
  <si>
    <t>Liabilities and Equity</t>
  </si>
  <si>
    <t>Current liabilities</t>
  </si>
  <si>
    <t>Trade payables</t>
  </si>
  <si>
    <t>Short-term borrowings</t>
  </si>
  <si>
    <t>Other payables</t>
  </si>
  <si>
    <t>Advances received</t>
  </si>
  <si>
    <t>Withholdings</t>
  </si>
  <si>
    <t>Accrued expenses</t>
  </si>
  <si>
    <t>Current income tax liabilities</t>
  </si>
  <si>
    <t>Current portion of</t>
  </si>
  <si>
    <t>long-term liabilities</t>
  </si>
  <si>
    <t>Provisions</t>
  </si>
  <si>
    <t>Regenerate response</t>
  </si>
  <si>
    <t>Current portion of long-term liabilities</t>
  </si>
  <si>
    <t>Non-current liabilities</t>
  </si>
  <si>
    <t>Debentures</t>
  </si>
  <si>
    <t>Long-term borrowings</t>
  </si>
  <si>
    <t>Long-term other payables</t>
  </si>
  <si>
    <t>Net defined benefit liabilities</t>
  </si>
  <si>
    <t>Deferred income tax liabilities</t>
  </si>
  <si>
    <t>Long-term provisions</t>
  </si>
  <si>
    <t>Other non-current liabilities (4, 17, 28)</t>
  </si>
  <si>
    <t>Total long-term liabilities</t>
  </si>
  <si>
    <t>CONSOLIDATED STATEMENTS OF OPERATIONS</t>
  </si>
  <si>
    <t>(In millions, except number of shares which are reflected in thousands and per share amounts)</t>
  </si>
  <si>
    <t>Net sales:</t>
  </si>
  <si>
    <t>   Products</t>
  </si>
  <si>
    <t>   Services</t>
  </si>
  <si>
    <t>Cost of sales:</t>
  </si>
  <si>
    <t>Total cost of sales</t>
  </si>
  <si>
    <t>Gross margin</t>
  </si>
  <si>
    <t>Operating expenses:</t>
  </si>
  <si>
    <t>Research and development</t>
  </si>
  <si>
    <t>Selling, general and administrative</t>
  </si>
  <si>
    <t>Total operating expenses</t>
  </si>
  <si>
    <t>Operating income</t>
  </si>
  <si>
    <t>Other income/(expense), net</t>
  </si>
  <si>
    <t>Income before provision for income taxes</t>
  </si>
  <si>
    <t>Provision for income taxes</t>
  </si>
  <si>
    <t>Earnings per share:</t>
  </si>
  <si>
    <t>Basic</t>
  </si>
  <si>
    <t>Diluted</t>
  </si>
  <si>
    <t>Equity attributable to owners of the Company</t>
  </si>
  <si>
    <t>Preference shares</t>
  </si>
  <si>
    <t>Ordinary shares</t>
  </si>
  <si>
    <t>Share premium</t>
  </si>
  <si>
    <t>Retained earnings</t>
  </si>
  <si>
    <t>Other components of equity</t>
  </si>
  <si>
    <t>Total equity</t>
  </si>
  <si>
    <t>Non-controlling interests</t>
  </si>
  <si>
    <t>Total liabilities and equity</t>
  </si>
  <si>
    <t>%</t>
  </si>
  <si>
    <t>For the years ended December 31,</t>
  </si>
  <si>
    <t>Revenue</t>
  </si>
  <si>
    <t>Cost of sales</t>
  </si>
  <si>
    <t>Gross profit</t>
  </si>
  <si>
    <t>Selling and administrative expenses</t>
  </si>
  <si>
    <t>Operating profit</t>
  </si>
  <si>
    <t>Other non-operating income</t>
  </si>
  <si>
    <t>Other non-operating expense</t>
  </si>
  <si>
    <t>Share of net profit of associates and joint ventures</t>
  </si>
  <si>
    <t>Financial income</t>
  </si>
  <si>
    <t>Financial expense</t>
  </si>
  <si>
    <t>Profit before income tax</t>
  </si>
  <si>
    <t>Income tax expense</t>
  </si>
  <si>
    <t>Profit for the year</t>
  </si>
  <si>
    <t>Profit attributable to</t>
  </si>
  <si>
    <t>Owners of the Company</t>
  </si>
  <si>
    <t>- Basic</t>
  </si>
  <si>
    <t>(in US dollars)</t>
  </si>
  <si>
    <t>Common size Income statement</t>
  </si>
  <si>
    <t>Column1</t>
  </si>
  <si>
    <t>2022</t>
  </si>
  <si>
    <t>2021</t>
  </si>
  <si>
    <t>2020</t>
  </si>
  <si>
    <t>Common Size Income statement</t>
  </si>
  <si>
    <t>2022 ($)</t>
  </si>
  <si>
    <t>2022(%)</t>
  </si>
  <si>
    <t>2021($)</t>
  </si>
  <si>
    <t>2021(%)</t>
  </si>
  <si>
    <t>2020($)</t>
  </si>
  <si>
    <t>2020(%)</t>
  </si>
  <si>
    <t>Samsung Balance Sheet</t>
  </si>
  <si>
    <t>Liquidity</t>
  </si>
  <si>
    <t>Current Ratio</t>
  </si>
  <si>
    <t>Quick Ratio</t>
  </si>
  <si>
    <t>Current Assets</t>
  </si>
  <si>
    <t>Current Liab</t>
  </si>
  <si>
    <t>Inventory</t>
  </si>
  <si>
    <t>Leverage</t>
  </si>
  <si>
    <t>Debt Ratio</t>
  </si>
  <si>
    <t>Debt to equity ratio</t>
  </si>
  <si>
    <t>Times Interest Earned</t>
  </si>
  <si>
    <t>Total Debt</t>
  </si>
  <si>
    <t>Total Assets</t>
  </si>
  <si>
    <t>Profitability</t>
  </si>
  <si>
    <t>Apple</t>
  </si>
  <si>
    <t>Samsung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</si>
</sst>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rgb="FF000000"/>
      <name val="Helvetica"/>
      <family val="2"/>
    </font>
    <font>
      <sz val="9"/>
      <color rgb="FF000000"/>
      <name val="Helvetica"/>
      <family val="2"/>
    </font>
    <font>
      <sz val="14"/>
      <color rgb="FF000000"/>
      <name val="Times"/>
    </font>
    <font>
      <sz val="12"/>
      <color theme="1"/>
      <name val="Helvetica"/>
      <family val="2"/>
    </font>
    <font>
      <sz val="12"/>
      <color theme="1"/>
      <name val="Times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000000"/>
      <name val="Helvetica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Times"/>
    </font>
    <font>
      <sz val="14"/>
      <color rgb="FFFFFFFF"/>
      <name val="Arial"/>
      <family val="2"/>
    </font>
    <font>
      <sz val="10.5"/>
      <color theme="1"/>
      <name val="Arial"/>
      <family val="2"/>
    </font>
    <font>
      <sz val="10.5"/>
      <color theme="1"/>
      <name val="Arial"/>
      <family val="2"/>
    </font>
    <font>
      <b/>
      <sz val="10.5"/>
      <color theme="1"/>
      <name val="Arial"/>
      <family val="2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rgb="FF000000"/>
      <name val="Arial"/>
      <family val="2"/>
    </font>
    <font>
      <b/>
      <sz val="10.5"/>
      <color rgb="FF000000"/>
      <name val="Arial"/>
      <family val="2"/>
    </font>
    <font>
      <b/>
      <sz val="9"/>
      <color theme="0"/>
      <name val="Helvetica"/>
      <family val="2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3" fontId="0" fillId="0" borderId="0" xfId="0" applyNumberFormat="1"/>
    <xf numFmtId="0" fontId="2" fillId="0" borderId="0" xfId="0" applyFont="1"/>
    <xf numFmtId="9" fontId="0" fillId="0" borderId="0" xfId="1" applyFont="1"/>
    <xf numFmtId="168" fontId="0" fillId="0" borderId="0" xfId="1" applyNumberFormat="1" applyFont="1"/>
    <xf numFmtId="10" fontId="0" fillId="0" borderId="0" xfId="1" applyNumberFormat="1" applyFont="1"/>
    <xf numFmtId="0" fontId="12" fillId="0" borderId="0" xfId="0" applyFont="1"/>
    <xf numFmtId="0" fontId="0" fillId="0" borderId="0" xfId="0"/>
    <xf numFmtId="0" fontId="13" fillId="0" borderId="0" xfId="0" applyFont="1"/>
    <xf numFmtId="0" fontId="7" fillId="0" borderId="0" xfId="0" applyFont="1"/>
    <xf numFmtId="0" fontId="7" fillId="0" borderId="0" xfId="0" applyFont="1"/>
    <xf numFmtId="3" fontId="13" fillId="0" borderId="0" xfId="0" applyNumberFormat="1" applyFont="1"/>
    <xf numFmtId="9" fontId="13" fillId="0" borderId="0" xfId="1" applyFont="1"/>
    <xf numFmtId="9" fontId="7" fillId="0" borderId="0" xfId="1" applyFont="1"/>
    <xf numFmtId="3" fontId="14" fillId="0" borderId="0" xfId="0" applyNumberFormat="1" applyFont="1"/>
    <xf numFmtId="0" fontId="15" fillId="0" borderId="0" xfId="0" applyFont="1"/>
    <xf numFmtId="9" fontId="14" fillId="0" borderId="0" xfId="1" applyFont="1"/>
    <xf numFmtId="0" fontId="14" fillId="0" borderId="0" xfId="0" applyFont="1"/>
    <xf numFmtId="15" fontId="17" fillId="0" borderId="0" xfId="0" applyNumberFormat="1" applyFont="1"/>
    <xf numFmtId="0" fontId="17" fillId="0" borderId="0" xfId="0" applyFont="1"/>
    <xf numFmtId="0" fontId="18" fillId="0" borderId="0" xfId="0" applyFont="1"/>
    <xf numFmtId="3" fontId="18" fillId="0" borderId="0" xfId="0" applyNumberFormat="1" applyFont="1"/>
    <xf numFmtId="0" fontId="16" fillId="0" borderId="0" xfId="0" applyFont="1"/>
    <xf numFmtId="0" fontId="19" fillId="0" borderId="0" xfId="0" applyFont="1"/>
    <xf numFmtId="3" fontId="19" fillId="0" borderId="0" xfId="0" applyNumberFormat="1" applyFont="1"/>
    <xf numFmtId="3" fontId="2" fillId="0" borderId="0" xfId="0" applyNumberFormat="1" applyFont="1"/>
    <xf numFmtId="0" fontId="20" fillId="0" borderId="0" xfId="0" applyFont="1"/>
    <xf numFmtId="3" fontId="20" fillId="0" borderId="0" xfId="0" applyNumberFormat="1" applyFont="1"/>
    <xf numFmtId="0" fontId="21" fillId="0" borderId="0" xfId="0" applyFont="1"/>
    <xf numFmtId="3" fontId="21" fillId="0" borderId="0" xfId="0" applyNumberFormat="1" applyFont="1"/>
    <xf numFmtId="9" fontId="17" fillId="0" borderId="0" xfId="1" applyFont="1"/>
    <xf numFmtId="9" fontId="18" fillId="0" borderId="0" xfId="1" applyFont="1"/>
    <xf numFmtId="9" fontId="2" fillId="0" borderId="0" xfId="1" applyFont="1"/>
    <xf numFmtId="10" fontId="18" fillId="0" borderId="0" xfId="1" applyNumberFormat="1" applyFont="1"/>
    <xf numFmtId="168" fontId="13" fillId="0" borderId="0" xfId="1" applyNumberFormat="1" applyFont="1"/>
    <xf numFmtId="10" fontId="0" fillId="0" borderId="0" xfId="1" applyNumberFormat="1" applyFont="1"/>
    <xf numFmtId="10" fontId="13" fillId="0" borderId="0" xfId="1" applyNumberFormat="1" applyFont="1"/>
    <xf numFmtId="10" fontId="5" fillId="0" borderId="0" xfId="1" applyNumberFormat="1" applyFont="1"/>
    <xf numFmtId="10" fontId="17" fillId="0" borderId="0" xfId="1" applyNumberFormat="1" applyFont="1"/>
    <xf numFmtId="10" fontId="19" fillId="0" borderId="0" xfId="1" applyNumberFormat="1" applyFont="1"/>
    <xf numFmtId="10" fontId="22" fillId="0" borderId="0" xfId="0" applyNumberFormat="1" applyFont="1"/>
    <xf numFmtId="10" fontId="23" fillId="0" borderId="0" xfId="0" applyNumberFormat="1" applyFont="1"/>
    <xf numFmtId="10" fontId="2" fillId="0" borderId="0" xfId="1" applyNumberFormat="1" applyFont="1"/>
    <xf numFmtId="0" fontId="19" fillId="0" borderId="0" xfId="0" applyNumberFormat="1" applyFont="1" applyAlignment="1">
      <alignment horizontal="center" vertical="center"/>
    </xf>
    <xf numFmtId="0" fontId="19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4" fillId="0" borderId="0" xfId="0" applyFont="1" applyFill="1"/>
    <xf numFmtId="0" fontId="25" fillId="0" borderId="0" xfId="0" applyNumberFormat="1" applyFont="1" applyFill="1"/>
    <xf numFmtId="0" fontId="25" fillId="0" borderId="0" xfId="1" applyNumberFormat="1" applyFont="1" applyFill="1"/>
    <xf numFmtId="168" fontId="7" fillId="0" borderId="0" xfId="1" applyNumberFormat="1" applyFont="1"/>
    <xf numFmtId="168" fontId="7" fillId="0" borderId="0" xfId="1" applyNumberFormat="1" applyFont="1"/>
    <xf numFmtId="168" fontId="14" fillId="0" borderId="0" xfId="1" applyNumberFormat="1" applyFont="1"/>
    <xf numFmtId="168" fontId="4" fillId="0" borderId="0" xfId="1" applyNumberFormat="1" applyFont="1"/>
    <xf numFmtId="168" fontId="12" fillId="0" borderId="0" xfId="1" applyNumberFormat="1" applyFont="1"/>
    <xf numFmtId="0" fontId="0" fillId="0" borderId="0" xfId="1" applyNumberFormat="1" applyFont="1"/>
    <xf numFmtId="9" fontId="2" fillId="0" borderId="0" xfId="0" applyNumberFormat="1" applyFont="1"/>
    <xf numFmtId="2" fontId="2" fillId="0" borderId="0" xfId="0" applyNumberFormat="1" applyFont="1"/>
  </cellXfs>
  <cellStyles count="2">
    <cellStyle name="Normal" xfId="0" builtinId="0"/>
    <cellStyle name="Percent" xfId="1" builtinId="5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Sales</a:t>
            </a:r>
            <a:r>
              <a:rPr lang="en-US" baseline="0"/>
              <a:t>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'Revenue Model Apple'!$A$3:$A$7</c:f>
              <c:strCache>
                <c:ptCount val="5"/>
                <c:pt idx="0">
                  <c:v>iPhone </c:v>
                </c:pt>
                <c:pt idx="1">
                  <c:v>Mac </c:v>
                </c:pt>
                <c:pt idx="2">
                  <c:v>iPad </c:v>
                </c:pt>
                <c:pt idx="3">
                  <c:v>Wearables, Home and Accessories </c:v>
                </c:pt>
                <c:pt idx="4">
                  <c:v>Services </c:v>
                </c:pt>
              </c:strCache>
            </c:strRef>
          </c:cat>
          <c:val>
            <c:numRef>
              <c:f>'Revenue Model Apple'!$B$3:$B$7</c:f>
              <c:numCache>
                <c:formatCode>General</c:formatCode>
                <c:ptCount val="5"/>
                <c:pt idx="0">
                  <c:v>205489</c:v>
                </c:pt>
                <c:pt idx="1">
                  <c:v>40177</c:v>
                </c:pt>
                <c:pt idx="2">
                  <c:v>29292</c:v>
                </c:pt>
                <c:pt idx="3">
                  <c:v>41241</c:v>
                </c:pt>
                <c:pt idx="4">
                  <c:v>78129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F-4B4C-924C-52E86986EA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Sales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'Revenue Model Apple'!$A$3:$A$7</c:f>
              <c:strCache>
                <c:ptCount val="5"/>
                <c:pt idx="0">
                  <c:v>iPhone </c:v>
                </c:pt>
                <c:pt idx="1">
                  <c:v>Mac </c:v>
                </c:pt>
                <c:pt idx="2">
                  <c:v>iPad </c:v>
                </c:pt>
                <c:pt idx="3">
                  <c:v>Wearables, Home and Accessories </c:v>
                </c:pt>
                <c:pt idx="4">
                  <c:v>Services </c:v>
                </c:pt>
              </c:strCache>
            </c:strRef>
          </c:cat>
          <c:val>
            <c:numRef>
              <c:f>'Revenue Model Apple'!$C$3:$C$7</c:f>
              <c:numCache>
                <c:formatCode>General</c:formatCode>
                <c:ptCount val="5"/>
                <c:pt idx="0">
                  <c:v>191973</c:v>
                </c:pt>
                <c:pt idx="1">
                  <c:v>35190</c:v>
                </c:pt>
                <c:pt idx="2">
                  <c:v>31862</c:v>
                </c:pt>
                <c:pt idx="3">
                  <c:v>38367</c:v>
                </c:pt>
                <c:pt idx="4">
                  <c:v>68425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1-FF46-8BD0-252E1CE5B5A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Sales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'Revenue Model Apple'!$A$3:$A$7</c:f>
              <c:strCache>
                <c:ptCount val="5"/>
                <c:pt idx="0">
                  <c:v>iPhone </c:v>
                </c:pt>
                <c:pt idx="1">
                  <c:v>Mac </c:v>
                </c:pt>
                <c:pt idx="2">
                  <c:v>iPad </c:v>
                </c:pt>
                <c:pt idx="3">
                  <c:v>Wearables, Home and Accessories </c:v>
                </c:pt>
                <c:pt idx="4">
                  <c:v>Services </c:v>
                </c:pt>
              </c:strCache>
            </c:strRef>
          </c:cat>
          <c:val>
            <c:numRef>
              <c:f>'Revenue Model Apple'!$D$3:$D$7</c:f>
              <c:numCache>
                <c:formatCode>General</c:formatCode>
                <c:ptCount val="5"/>
                <c:pt idx="0">
                  <c:v>137781</c:v>
                </c:pt>
                <c:pt idx="1">
                  <c:v>28622</c:v>
                </c:pt>
                <c:pt idx="2">
                  <c:v>23724</c:v>
                </c:pt>
                <c:pt idx="3">
                  <c:v>30620</c:v>
                </c:pt>
                <c:pt idx="4">
                  <c:v>53768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6-794C-BD22-85830B4C20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Model Apple'!$A$27</c:f>
              <c:strCache>
                <c:ptCount val="1"/>
                <c:pt idx="0">
                  <c:v>Year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'Revenue Model Apple'!$B$27:$F$27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3-974D-B40F-C60B9187D01D}"/>
            </c:ext>
          </c:extLst>
        </c:ser>
        <c:ser>
          <c:idx val="1"/>
          <c:order val="1"/>
          <c:tx>
            <c:strRef>
              <c:f>'Revenue Model Apple'!$A$28</c:f>
              <c:strCache>
                <c:ptCount val="1"/>
                <c:pt idx="0">
                  <c:v>Total net sales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>
                <a:innerShdw blurRad="114300">
                  <a:schemeClr val="tx1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'Revenue Model Apple'!$B$28:$F$28</c:f>
              <c:numCache>
                <c:formatCode>General</c:formatCode>
                <c:ptCount val="5"/>
                <c:pt idx="0">
                  <c:v>265595</c:v>
                </c:pt>
                <c:pt idx="1">
                  <c:v>260174</c:v>
                </c:pt>
                <c:pt idx="2">
                  <c:v>274515</c:v>
                </c:pt>
                <c:pt idx="3">
                  <c:v>365817</c:v>
                </c:pt>
                <c:pt idx="4">
                  <c:v>394328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F3-974D-B40F-C60B9187D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44"/>
        <c:axId val="437083759"/>
        <c:axId val="437066367"/>
      </c:barChart>
      <c:catAx>
        <c:axId val="43708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66367"/>
        <c:crosses val="autoZero"/>
        <c:auto val="1"/>
        <c:lblAlgn val="ctr"/>
        <c:lblOffset val="100"/>
        <c:noMultiLvlLbl val="0"/>
      </c:catAx>
      <c:valAx>
        <c:axId val="437066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8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effectLst>
            <a:innerShdw blurRad="63500" dist="50800" dir="13500000">
              <a:prstClr val="black">
                <a:alpha val="50000"/>
              </a:prstClr>
            </a:inn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'Revenue Model Apple'!$A$29</c:f>
              <c:strCache>
                <c:ptCount val="1"/>
                <c:pt idx="0">
                  <c:v>YoY growth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'Revenue Model Apple'!$B$27:$F$27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'Revenue Model Apple'!$B$29:$F$29</c:f>
              <c:numCache>
                <c:formatCode>0.00%</c:formatCode>
                <c:ptCount val="5"/>
                <c:pt idx="1">
                  <c:v>-2.0410775805267418E-2</c:v>
                </c:pt>
                <c:pt idx="2">
                  <c:v>5.5120803769784836E-2</c:v>
                </c:pt>
                <c:pt idx="3">
                  <c:v>0.33259384733074693</c:v>
                </c:pt>
                <c:pt idx="4">
                  <c:v>7.7937876041846058E-2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4-B241-9F14-F99C2BEF5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507615"/>
        <c:axId val="1087550847"/>
      </c:areaChart>
      <c:catAx>
        <c:axId val="1087507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50847"/>
        <c:crosses val="autoZero"/>
        <c:auto val="1"/>
        <c:lblAlgn val="ctr"/>
        <c:lblOffset val="100"/>
        <c:noMultiLvlLbl val="0"/>
      </c:catAx>
      <c:valAx>
        <c:axId val="108755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0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Model Apple'!$A$28</c:f>
              <c:strCache>
                <c:ptCount val="1"/>
                <c:pt idx="0">
                  <c:v>Total net sales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accent1">
                    <a:shade val="50000"/>
                  </a:schemeClr>
                </a:solidFill>
                <a:prstDash val="sysDot"/>
                <a:extLst>
                  <a:ext uri="{C807C97D-BFC1-408E-A445-0C87EB9F89A2}">
                    <ask:lineSketchStyleProps xmlns:ask="http://schemas.microsoft.com/office/drawing/2018/sketchyshapes">
                      <ask:type>
                        <ask:lineSketchScribble/>
                      </ask:type>
                    </ask:lineSketchStyleProps>
                  </a:ext>
                </a:extLst>
              </a:ln>
              <a:effectLst/>
            </c:spPr>
            <c:trendlineType val="linear"/>
            <c:dispRSqr val="0"/>
            <c:dispEq val="0"/>
          </c:trendline>
          <c:cat>
            <c:numRef>
              <c:f>'Revenue Model Apple'!$B$27:$F$27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'Revenue Model Apple'!$B$28:$F$28</c:f>
              <c:numCache>
                <c:formatCode>General</c:formatCode>
                <c:ptCount val="5"/>
                <c:pt idx="0">
                  <c:v>265595</c:v>
                </c:pt>
                <c:pt idx="1">
                  <c:v>260174</c:v>
                </c:pt>
                <c:pt idx="2">
                  <c:v>274515</c:v>
                </c:pt>
                <c:pt idx="3">
                  <c:v>365817</c:v>
                </c:pt>
                <c:pt idx="4">
                  <c:v>394328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9-2445-9AFA-E3DB83510F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1"/>
        <c:overlap val="-27"/>
        <c:axId val="1088344463"/>
        <c:axId val="1088340751"/>
      </c:barChart>
      <c:catAx>
        <c:axId val="108834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40751"/>
        <c:crosses val="autoZero"/>
        <c:auto val="1"/>
        <c:lblAlgn val="ctr"/>
        <c:lblOffset val="100"/>
        <c:noMultiLvlLbl val="0"/>
      </c:catAx>
      <c:valAx>
        <c:axId val="1088340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4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6350</xdr:rowOff>
    </xdr:from>
    <xdr:to>
      <xdr:col>11</xdr:col>
      <xdr:colOff>0</xdr:colOff>
      <xdr:row>12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EE2233-18B2-6967-D48F-B0DB4F9CC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127000</xdr:colOff>
      <xdr:row>0</xdr:row>
      <xdr:rowOff>44450</xdr:rowOff>
    </xdr:from>
    <xdr:to>
      <xdr:col>16</xdr:col>
      <xdr:colOff>571500</xdr:colOff>
      <xdr:row>12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82FAAC-B594-29E5-7234-5E7197CBA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13</xdr:row>
      <xdr:rowOff>31750</xdr:rowOff>
    </xdr:from>
    <xdr:to>
      <xdr:col>10</xdr:col>
      <xdr:colOff>749300</xdr:colOff>
      <xdr:row>26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A6A5C7-B139-8EB2-0795-5E5EF9D1D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203200</xdr:colOff>
      <xdr:row>14</xdr:row>
      <xdr:rowOff>57150</xdr:rowOff>
    </xdr:from>
    <xdr:to>
      <xdr:col>16</xdr:col>
      <xdr:colOff>647700</xdr:colOff>
      <xdr:row>27</xdr:row>
      <xdr:rowOff>158750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5B92669-2F9A-075D-B2C7-42A61D4F0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254000</xdr:colOff>
      <xdr:row>18</xdr:row>
      <xdr:rowOff>114300</xdr:rowOff>
    </xdr:from>
    <xdr:to>
      <xdr:col>3</xdr:col>
      <xdr:colOff>12700</xdr:colOff>
      <xdr:row>24</xdr:row>
      <xdr:rowOff>114300</xdr:rowOff>
    </xdr:to>
    <xdr:sp macro="" textlink="">
      <xdr:nvSpPr>
        <xdr:cNvPr id="19" name="Up Arrow 18">
          <a:extLst>
            <a:ext uri="{FF2B5EF4-FFF2-40B4-BE49-F238E27FC236}">
              <a16:creationId xmlns:a16="http://schemas.microsoft.com/office/drawing/2014/main" id="{CCA6EF13-210A-F828-5AE8-ABAF762F016C}"/>
            </a:ext>
          </a:extLst>
        </xdr:cNvPr>
        <xdr:cNvSpPr/>
      </xdr:nvSpPr>
      <xdr:spPr>
        <a:xfrm>
          <a:off x="1079500" y="4152900"/>
          <a:ext cx="1409700" cy="12192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596900</xdr:colOff>
      <xdr:row>29</xdr:row>
      <xdr:rowOff>44450</xdr:rowOff>
    </xdr:from>
    <xdr:to>
      <xdr:col>12</xdr:col>
      <xdr:colOff>215900</xdr:colOff>
      <xdr:row>42</xdr:row>
      <xdr:rowOff>146050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217C15E-7AFB-55D2-0D7B-E872F712B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596900</xdr:colOff>
      <xdr:row>28</xdr:row>
      <xdr:rowOff>95250</xdr:rowOff>
    </xdr:from>
    <xdr:to>
      <xdr:col>16</xdr:col>
      <xdr:colOff>215900</xdr:colOff>
      <xdr:row>41</xdr:row>
      <xdr:rowOff>196850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FE24F43-D958-5BAC-FF94-466638EB9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152400</xdr:colOff>
      <xdr:row>35</xdr:row>
      <xdr:rowOff>50800</xdr:rowOff>
    </xdr:from>
    <xdr:to>
      <xdr:col>5</xdr:col>
      <xdr:colOff>241300</xdr:colOff>
      <xdr:row>40</xdr:row>
      <xdr:rowOff>152400</xdr:rowOff>
    </xdr:to>
    <xdr:sp macro="" textlink="">
      <xdr:nvSpPr>
        <xdr:cNvPr id="28" name="Up Arrow 27">
          <a:extLst>
            <a:ext uri="{FF2B5EF4-FFF2-40B4-BE49-F238E27FC236}">
              <a16:creationId xmlns:a16="http://schemas.microsoft.com/office/drawing/2014/main" id="{A4E4D0B8-1729-E5F2-0D68-84177BAC8A68}"/>
            </a:ext>
          </a:extLst>
        </xdr:cNvPr>
        <xdr:cNvSpPr/>
      </xdr:nvSpPr>
      <xdr:spPr>
        <a:xfrm>
          <a:off x="3454400" y="7543800"/>
          <a:ext cx="914400" cy="1117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BBCE4F-A72A-A848-9797-CEE8C6FD97E6}" name="Table3" displayName="Table3" ref="A51:D93" totalsRowShown="0" dataDxfId="9" dataCellStyle="Percent">
  <autoFilter ref="A51:D93" xr:uid="{45BBCE4F-A72A-A848-9797-CEE8C6FD97E6}"/>
  <tableColumns count="4">
    <tableColumn id="1" xr3:uid="{7D4558E0-CB23-194E-AB5F-DE472783D0AA}" name="Column1" dataDxfId="13"/>
    <tableColumn id="2" xr3:uid="{D7CCB509-C063-3643-B164-2C53145FCAD6}" name="2022" dataDxfId="12" dataCellStyle="Percent"/>
    <tableColumn id="3" xr3:uid="{900BEE57-BA28-2C49-98FC-900AB6BA4494}" name="2021" dataDxfId="11" dataCellStyle="Percent"/>
    <tableColumn id="4" xr3:uid="{349E988D-B7CC-7F4F-8921-38D2F66EBB3F}" name="2020" dataDxfId="10" dataCellStyle="Percent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B50F03-ADDA-294E-B813-D56FA1BE71F1}" name="Table4" displayName="Table4" ref="A70:G71" totalsRowShown="0" headerRowDxfId="0" dataDxfId="1" dataCellStyle="Percent">
  <autoFilter ref="A70:G71" xr:uid="{AAB50F03-ADDA-294E-B813-D56FA1BE71F1}"/>
  <tableColumns count="7">
    <tableColumn id="1" xr3:uid="{C6F9438C-30E9-1C4C-BF4C-3CCF895E4EA3}" name="Samsung Balance Sheet" dataDxfId="8"/>
    <tableColumn id="2" xr3:uid="{CC04FC20-2F3D-7444-ADCF-2AC6D00FAB05}" name="2022 ($)" dataDxfId="7"/>
    <tableColumn id="3" xr3:uid="{E4581D5C-0D84-C742-8134-4A4E7AF6721E}" name="2022(%)" dataDxfId="6" dataCellStyle="Percent">
      <calculatedColumnFormula>B71/$B$25</calculatedColumnFormula>
    </tableColumn>
    <tableColumn id="4" xr3:uid="{D9934A07-81A0-0748-929A-90B4812C4D80}" name="2021($)" dataDxfId="5"/>
    <tableColumn id="5" xr3:uid="{2150A5A0-2E55-914D-A2E0-B9E48C692576}" name="2021(%)" dataDxfId="4" dataCellStyle="Percent">
      <calculatedColumnFormula>D71/$D$25</calculatedColumnFormula>
    </tableColumn>
    <tableColumn id="6" xr3:uid="{5AAB5DDF-25BA-D64D-AC2A-3BDAB44AE6A9}" name="2020($)" dataDxfId="3"/>
    <tableColumn id="7" xr3:uid="{4413EBA7-6E3F-FB46-9A43-38A6DC5E6E1B}" name="2020(%)" dataDxfId="2" dataCellStyle="Percent">
      <calculatedColumnFormula>F71/$F$25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F87305-9BBF-6D45-B0A0-8453356A4136}" name="Table2" displayName="Table2" ref="A36:D61" totalsRowShown="0" headerRowDxfId="14" dataDxfId="15" headerRowCellStyle="Percent" dataCellStyle="Percent">
  <tableColumns count="4">
    <tableColumn id="1" xr3:uid="{EE2C5DE9-E77C-0F4D-80AE-5DA417E20B1A}" name="Common Size Income statement" dataDxfId="19"/>
    <tableColumn id="2" xr3:uid="{DB61497B-CE97-074A-B726-174F8DC4ADC9}" name="2022" dataDxfId="18" dataCellStyle="Percent"/>
    <tableColumn id="3" xr3:uid="{F884C540-A139-614C-9490-7E33D8163E3B}" name="2021" dataDxfId="17" dataCellStyle="Percent"/>
    <tableColumn id="4" xr3:uid="{BDA0C631-4326-E041-9262-3766FF2A7F40}" name="2020" dataDxfId="16" dataCellStyle="Percent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A22632-06B0-D840-A0DB-51837F8910CC}" name="Table1" displayName="Table1" ref="A30:D52" totalsRowShown="0">
  <tableColumns count="4">
    <tableColumn id="1" xr3:uid="{E3395A2E-537B-1F46-8372-F99584E822CA}" name="Common size Income statement" dataDxfId="23"/>
    <tableColumn id="2" xr3:uid="{0CE0DA24-4325-E94F-B346-1E1714E33397}" name="2022" dataDxfId="22"/>
    <tableColumn id="3" xr3:uid="{87FDF78D-4D48-C649-84AE-B9C7279CB940}" name="2021" dataDxfId="21" dataCellStyle="Percent"/>
    <tableColumn id="4" xr3:uid="{4A7231D0-A18C-7E46-A366-69ADB0EAE58C}" name="2020" dataDxfId="20" dataCellStyle="Perce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3E0B7-C0C8-5449-B555-66B6EDD48577}">
  <dimension ref="A1:K79"/>
  <sheetViews>
    <sheetView workbookViewId="0">
      <selection activeCell="E15" sqref="E15"/>
    </sheetView>
  </sheetViews>
  <sheetFormatPr baseColWidth="10" defaultRowHeight="16"/>
  <sheetData>
    <row r="1" spans="1:11" ht="19">
      <c r="A1" s="6" t="s">
        <v>0</v>
      </c>
      <c r="B1" s="6"/>
      <c r="C1" s="6"/>
      <c r="D1" s="6"/>
    </row>
    <row r="2" spans="1:11" ht="19">
      <c r="A2" s="6"/>
      <c r="B2" s="7">
        <v>2022</v>
      </c>
      <c r="C2" s="8">
        <v>2021</v>
      </c>
      <c r="D2" s="7">
        <v>2020</v>
      </c>
      <c r="F2" s="1"/>
    </row>
    <row r="3" spans="1:11" ht="19">
      <c r="A3" s="5" t="s">
        <v>1</v>
      </c>
      <c r="B3" s="5">
        <v>205489</v>
      </c>
      <c r="C3" s="5">
        <v>191973</v>
      </c>
      <c r="D3" s="6">
        <v>137781</v>
      </c>
      <c r="F3" s="2"/>
      <c r="G3" s="2"/>
      <c r="J3" s="2"/>
      <c r="K3" s="2"/>
    </row>
    <row r="4" spans="1:11" ht="19">
      <c r="A4" s="5" t="s">
        <v>2</v>
      </c>
      <c r="B4" s="5">
        <v>40177</v>
      </c>
      <c r="C4" s="6">
        <v>35190</v>
      </c>
      <c r="D4" s="6">
        <v>28622</v>
      </c>
      <c r="E4" s="2"/>
      <c r="H4" s="2"/>
    </row>
    <row r="5" spans="1:11" ht="19">
      <c r="A5" s="5" t="s">
        <v>3</v>
      </c>
      <c r="B5" s="5">
        <v>29292</v>
      </c>
      <c r="C5" s="6">
        <v>31862</v>
      </c>
      <c r="D5" s="6">
        <v>23724</v>
      </c>
      <c r="E5" s="2"/>
      <c r="H5" s="2"/>
    </row>
    <row r="6" spans="1:11" ht="19">
      <c r="A6" s="5" t="s">
        <v>4</v>
      </c>
      <c r="B6" s="5">
        <v>41241</v>
      </c>
      <c r="C6" s="6">
        <v>38367</v>
      </c>
      <c r="D6" s="6">
        <v>30620</v>
      </c>
      <c r="E6" s="2"/>
      <c r="H6" s="2"/>
    </row>
    <row r="7" spans="1:11" ht="19">
      <c r="A7" s="5" t="s">
        <v>5</v>
      </c>
      <c r="B7" s="5">
        <v>78129</v>
      </c>
      <c r="C7" s="6">
        <v>68425</v>
      </c>
      <c r="D7" s="6">
        <v>53768</v>
      </c>
      <c r="E7" s="2"/>
      <c r="H7" s="2"/>
    </row>
    <row r="8" spans="1:11" ht="19">
      <c r="A8" s="5" t="s">
        <v>6</v>
      </c>
      <c r="B8" s="5">
        <v>394328</v>
      </c>
      <c r="C8" s="5">
        <v>365817</v>
      </c>
      <c r="D8" s="5">
        <v>274515</v>
      </c>
      <c r="E8" s="3"/>
      <c r="F8" s="2"/>
      <c r="G8" s="2"/>
      <c r="H8" s="3"/>
      <c r="I8" s="3"/>
      <c r="J8" s="2"/>
      <c r="K8" s="2"/>
    </row>
    <row r="13" spans="1:11">
      <c r="C13" s="2"/>
    </row>
    <row r="18" spans="1:6">
      <c r="C18" s="2"/>
    </row>
    <row r="21" spans="1:6">
      <c r="A21" s="4"/>
    </row>
    <row r="22" spans="1:6">
      <c r="A22" s="4"/>
    </row>
    <row r="23" spans="1:6">
      <c r="A23" s="4"/>
    </row>
    <row r="26" spans="1:6">
      <c r="A26" s="4"/>
    </row>
    <row r="27" spans="1:6" ht="19">
      <c r="A27" t="s">
        <v>8</v>
      </c>
      <c r="B27" s="10">
        <v>2018</v>
      </c>
      <c r="C27" s="10">
        <v>2019</v>
      </c>
      <c r="D27" s="7">
        <v>2020</v>
      </c>
      <c r="E27" s="8">
        <v>2021</v>
      </c>
      <c r="F27" s="7">
        <v>2022</v>
      </c>
    </row>
    <row r="28" spans="1:6" ht="19">
      <c r="A28" s="5" t="s">
        <v>6</v>
      </c>
      <c r="B28">
        <v>265595</v>
      </c>
      <c r="C28">
        <v>260174</v>
      </c>
      <c r="D28" s="5">
        <v>274515</v>
      </c>
      <c r="E28" s="5">
        <v>365817</v>
      </c>
      <c r="F28" s="5">
        <v>394328</v>
      </c>
    </row>
    <row r="29" spans="1:6">
      <c r="A29" t="s">
        <v>7</v>
      </c>
      <c r="C29" s="13">
        <f>(C28-B28)/B28</f>
        <v>-2.0410775805267418E-2</v>
      </c>
      <c r="D29" s="13">
        <f t="shared" ref="D29:F29" si="0">(D28-C28)/C28</f>
        <v>5.5120803769784836E-2</v>
      </c>
      <c r="E29" s="13">
        <f t="shared" si="0"/>
        <v>0.33259384733074693</v>
      </c>
      <c r="F29" s="13">
        <f t="shared" si="0"/>
        <v>7.7937876041846058E-2</v>
      </c>
    </row>
    <row r="30" spans="1:6">
      <c r="A30" s="4"/>
    </row>
    <row r="31" spans="1:6">
      <c r="A31" s="4"/>
    </row>
    <row r="33" spans="1:1">
      <c r="A33" s="4"/>
    </row>
    <row r="34" spans="1:1">
      <c r="A34" s="4"/>
    </row>
    <row r="37" spans="1:1">
      <c r="A37" s="4"/>
    </row>
    <row r="40" spans="1:1">
      <c r="A40" s="4"/>
    </row>
    <row r="42" spans="1:1">
      <c r="A42" s="4"/>
    </row>
    <row r="43" spans="1:1">
      <c r="A43" s="4"/>
    </row>
    <row r="46" spans="1:1">
      <c r="A46" s="4"/>
    </row>
    <row r="49" spans="1:1">
      <c r="A49" s="4"/>
    </row>
    <row r="51" spans="1:1">
      <c r="A51" s="4"/>
    </row>
    <row r="52" spans="1:1">
      <c r="A52" s="4"/>
    </row>
    <row r="55" spans="1:1">
      <c r="A55" s="4"/>
    </row>
    <row r="58" spans="1:1">
      <c r="A58" s="4"/>
    </row>
    <row r="60" spans="1:1">
      <c r="A60" s="4"/>
    </row>
    <row r="61" spans="1:1">
      <c r="A61" s="4"/>
    </row>
    <row r="64" spans="1:1">
      <c r="A64" s="4"/>
    </row>
    <row r="67" spans="1:1">
      <c r="A67" s="4"/>
    </row>
    <row r="69" spans="1:1">
      <c r="A69" s="4"/>
    </row>
    <row r="70" spans="1:1">
      <c r="A70" s="4"/>
    </row>
    <row r="71" spans="1:1">
      <c r="A71" s="4"/>
    </row>
    <row r="74" spans="1:1">
      <c r="A74" s="4"/>
    </row>
    <row r="75" spans="1:1">
      <c r="A75" s="4"/>
    </row>
    <row r="78" spans="1:1">
      <c r="A78" s="4"/>
    </row>
    <row r="79" spans="1:1">
      <c r="A79" s="4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52BA-02A2-1340-90B3-F77BDEF9BE4F}">
  <dimension ref="A2:L93"/>
  <sheetViews>
    <sheetView topLeftCell="A8" zoomScale="75" workbookViewId="0">
      <selection activeCell="I23" sqref="I23"/>
    </sheetView>
  </sheetViews>
  <sheetFormatPr baseColWidth="10" defaultRowHeight="16"/>
  <cols>
    <col min="1" max="1" width="37" customWidth="1"/>
    <col min="3" max="3" width="10.83203125" style="11"/>
    <col min="5" max="5" width="10.83203125" style="11"/>
    <col min="7" max="7" width="10.83203125" style="11"/>
  </cols>
  <sheetData>
    <row r="2" spans="1:12">
      <c r="A2" s="14" t="s">
        <v>9</v>
      </c>
    </row>
    <row r="3" spans="1:12">
      <c r="A3" s="2" t="s">
        <v>10</v>
      </c>
    </row>
    <row r="4" spans="1:12" ht="18">
      <c r="A4" s="3"/>
    </row>
    <row r="5" spans="1:12">
      <c r="A5" s="17"/>
      <c r="B5" s="17"/>
      <c r="C5" s="21"/>
      <c r="D5" s="17"/>
      <c r="E5" s="21"/>
      <c r="F5" s="17"/>
      <c r="G5" s="21"/>
      <c r="H5" s="17"/>
      <c r="I5" s="17"/>
      <c r="J5" s="17"/>
      <c r="K5" s="17"/>
      <c r="L5" s="17"/>
    </row>
    <row r="6" spans="1:12">
      <c r="A6" s="18"/>
      <c r="B6" s="1" t="s">
        <v>11</v>
      </c>
      <c r="C6" s="57">
        <v>20.22</v>
      </c>
      <c r="D6" s="1" t="s">
        <v>12</v>
      </c>
      <c r="F6" s="1" t="s">
        <v>46</v>
      </c>
    </row>
    <row r="7" spans="1:12">
      <c r="A7" s="18"/>
      <c r="B7" s="1">
        <v>2022</v>
      </c>
      <c r="C7" s="57"/>
      <c r="D7" s="1">
        <v>2021</v>
      </c>
      <c r="F7">
        <v>2020</v>
      </c>
    </row>
    <row r="8" spans="1:12">
      <c r="A8" s="14" t="s">
        <v>13</v>
      </c>
      <c r="C8" s="12"/>
    </row>
    <row r="9" spans="1:12">
      <c r="A9" s="14" t="s">
        <v>14</v>
      </c>
      <c r="B9" s="17"/>
      <c r="C9" s="58"/>
      <c r="D9" s="17"/>
    </row>
    <row r="10" spans="1:12">
      <c r="A10" s="2" t="s">
        <v>15</v>
      </c>
      <c r="B10" s="19">
        <v>23646</v>
      </c>
      <c r="C10" s="42">
        <f>B10/$B$23</f>
        <v>6.7032359569673003E-2</v>
      </c>
      <c r="D10" s="17">
        <v>34940</v>
      </c>
      <c r="E10" s="42">
        <f>D10/$D$23</f>
        <v>9.9543592344203166E-2</v>
      </c>
      <c r="F10" s="16">
        <v>38016</v>
      </c>
      <c r="G10" s="20">
        <f>F10/$F$23</f>
        <v>0.11737390702959048</v>
      </c>
      <c r="H10" s="19"/>
      <c r="I10" s="16"/>
      <c r="J10" s="16"/>
    </row>
    <row r="11" spans="1:12">
      <c r="A11" s="2" t="s">
        <v>16</v>
      </c>
      <c r="B11" s="19">
        <v>24658</v>
      </c>
      <c r="C11" s="42">
        <f t="shared" ref="C11:C16" si="0">B11/$B$23</f>
        <v>6.9901206219614181E-2</v>
      </c>
      <c r="D11" s="2">
        <v>27699</v>
      </c>
      <c r="E11" s="42">
        <f t="shared" ref="E11:E16" si="1">D11/$D$23</f>
        <v>7.8914080261650935E-2</v>
      </c>
      <c r="F11" s="16">
        <v>52927</v>
      </c>
      <c r="G11" s="20">
        <f t="shared" ref="G11:G16" si="2">F11/$F$23</f>
        <v>0.16341142617201007</v>
      </c>
      <c r="H11" s="19"/>
      <c r="I11" s="16"/>
      <c r="J11" s="16"/>
    </row>
    <row r="12" spans="1:12">
      <c r="A12" s="2" t="s">
        <v>17</v>
      </c>
      <c r="B12" s="19">
        <v>28184</v>
      </c>
      <c r="C12" s="42">
        <f t="shared" si="0"/>
        <v>7.9896812235120698E-2</v>
      </c>
      <c r="D12" s="2">
        <v>28184</v>
      </c>
      <c r="E12" s="42">
        <f t="shared" si="1"/>
        <v>8.0295838770149452E-2</v>
      </c>
      <c r="F12" s="16">
        <v>16120</v>
      </c>
      <c r="G12" s="20">
        <f t="shared" si="2"/>
        <v>4.9770290964777947E-2</v>
      </c>
      <c r="H12" s="19"/>
      <c r="I12" s="16"/>
      <c r="J12" s="16"/>
    </row>
    <row r="13" spans="1:12">
      <c r="A13" s="2" t="s">
        <v>18</v>
      </c>
      <c r="B13" s="19">
        <v>4946</v>
      </c>
      <c r="C13" s="42">
        <f t="shared" si="0"/>
        <v>1.4021062777281683E-2</v>
      </c>
      <c r="D13" s="2">
        <v>658</v>
      </c>
      <c r="E13" s="42">
        <f t="shared" si="1"/>
        <v>1.8746331929732594E-3</v>
      </c>
      <c r="F13" s="16">
        <v>4061</v>
      </c>
      <c r="G13" s="20">
        <f t="shared" si="2"/>
        <v>1.2538284839203676E-2</v>
      </c>
      <c r="H13" s="19"/>
      <c r="I13" s="16"/>
      <c r="J13" s="16"/>
    </row>
    <row r="14" spans="1:12">
      <c r="A14" s="2" t="s">
        <v>19</v>
      </c>
      <c r="B14" s="19">
        <v>32748</v>
      </c>
      <c r="C14" s="42">
        <f t="shared" si="0"/>
        <v>9.2834970446910747E-2</v>
      </c>
      <c r="D14" s="2">
        <v>25228</v>
      </c>
      <c r="E14" s="42">
        <f t="shared" si="1"/>
        <v>7.187423433484709E-2</v>
      </c>
      <c r="F14" s="16">
        <v>21325</v>
      </c>
      <c r="G14" s="20">
        <f t="shared" si="2"/>
        <v>6.5840660969223933E-2</v>
      </c>
      <c r="H14" s="19"/>
      <c r="I14" s="16"/>
      <c r="J14" s="16"/>
    </row>
    <row r="15" spans="1:12">
      <c r="A15" s="2" t="s">
        <v>20</v>
      </c>
      <c r="B15" s="19">
        <v>21223</v>
      </c>
      <c r="C15" s="42">
        <f t="shared" si="0"/>
        <v>6.0163569616305937E-2</v>
      </c>
      <c r="D15" s="2">
        <v>14111</v>
      </c>
      <c r="E15" s="42">
        <f t="shared" si="1"/>
        <v>4.0202050130768482E-2</v>
      </c>
      <c r="F15" s="16">
        <v>11264</v>
      </c>
      <c r="G15" s="20">
        <f t="shared" si="2"/>
        <v>3.4777453934693475E-2</v>
      </c>
      <c r="H15" s="16"/>
      <c r="I15" s="16"/>
      <c r="J15" s="16"/>
    </row>
    <row r="16" spans="1:12">
      <c r="A16" s="14" t="s">
        <v>21</v>
      </c>
      <c r="B16" s="22">
        <v>135405</v>
      </c>
      <c r="C16" s="59">
        <f t="shared" si="0"/>
        <v>0.38384998086490624</v>
      </c>
      <c r="D16" s="14">
        <v>134836</v>
      </c>
      <c r="E16" s="59">
        <f t="shared" si="1"/>
        <v>0.38414595928228329</v>
      </c>
      <c r="F16" s="25">
        <v>143713</v>
      </c>
      <c r="G16" s="24">
        <f t="shared" si="2"/>
        <v>0.4437120239094996</v>
      </c>
      <c r="H16" s="16"/>
      <c r="I16" s="16"/>
      <c r="J16" s="16"/>
    </row>
    <row r="17" spans="1:10">
      <c r="A17" s="17"/>
      <c r="B17" s="17"/>
      <c r="C17" s="58"/>
      <c r="D17" s="17"/>
      <c r="E17" s="12"/>
      <c r="F17" s="16"/>
      <c r="H17" s="16"/>
      <c r="I17" s="16"/>
      <c r="J17" s="16"/>
    </row>
    <row r="18" spans="1:10">
      <c r="A18" s="2" t="s">
        <v>22</v>
      </c>
      <c r="B18" s="17"/>
      <c r="C18" s="58"/>
      <c r="D18" s="17"/>
      <c r="E18" s="12"/>
      <c r="F18" s="16"/>
      <c r="H18" s="16"/>
      <c r="I18" s="16"/>
      <c r="J18" s="16"/>
    </row>
    <row r="19" spans="1:10">
      <c r="A19" s="2" t="s">
        <v>16</v>
      </c>
      <c r="B19" s="19">
        <v>120805</v>
      </c>
      <c r="C19" s="42">
        <f>B19/$B$23</f>
        <v>0.34246148176496433</v>
      </c>
      <c r="D19" s="17">
        <v>127877</v>
      </c>
      <c r="E19" s="42">
        <f t="shared" ref="E19:E23" si="3">D19/$D$23</f>
        <v>0.36431986142529105</v>
      </c>
      <c r="F19" s="16">
        <v>100887</v>
      </c>
      <c r="G19" s="20">
        <f t="shared" ref="G19:G23" si="4">F19/$F$23</f>
        <v>0.31148730425332216</v>
      </c>
      <c r="H19" s="19"/>
      <c r="I19" s="16"/>
      <c r="J19" s="16"/>
    </row>
    <row r="20" spans="1:10">
      <c r="A20" s="2" t="s">
        <v>23</v>
      </c>
      <c r="B20" s="19">
        <v>42117</v>
      </c>
      <c r="C20" s="42">
        <f t="shared" ref="C20:C23" si="5">B20/$B$23</f>
        <v>0.11939448058851045</v>
      </c>
      <c r="D20" s="17">
        <v>39440</v>
      </c>
      <c r="E20" s="42">
        <f t="shared" si="3"/>
        <v>0.11236403211377713</v>
      </c>
      <c r="F20" s="16">
        <v>36766</v>
      </c>
      <c r="G20" s="20">
        <f t="shared" si="4"/>
        <v>0.11351454823889739</v>
      </c>
      <c r="H20" s="16"/>
      <c r="I20" s="16"/>
      <c r="J20" s="16"/>
    </row>
    <row r="21" spans="1:10">
      <c r="A21" s="2" t="s">
        <v>24</v>
      </c>
      <c r="B21" s="19">
        <v>54428</v>
      </c>
      <c r="C21" s="42">
        <f t="shared" si="5"/>
        <v>0.15429405678161898</v>
      </c>
      <c r="D21" s="17">
        <v>48849</v>
      </c>
      <c r="E21" s="42">
        <f t="shared" si="3"/>
        <v>0.13917014717864856</v>
      </c>
      <c r="F21" s="16">
        <v>42522</v>
      </c>
      <c r="G21" s="20">
        <f t="shared" si="4"/>
        <v>0.13128612359828087</v>
      </c>
      <c r="H21" s="19"/>
      <c r="I21" s="16"/>
      <c r="J21" s="16"/>
    </row>
    <row r="22" spans="1:10">
      <c r="A22" s="2" t="s">
        <v>25</v>
      </c>
      <c r="B22" s="19">
        <v>217350</v>
      </c>
      <c r="C22" s="42">
        <f t="shared" si="5"/>
        <v>0.61615001913509371</v>
      </c>
      <c r="D22" s="17">
        <v>216166</v>
      </c>
      <c r="E22" s="42">
        <f t="shared" si="3"/>
        <v>0.61585404071771666</v>
      </c>
      <c r="F22" s="16">
        <v>180175</v>
      </c>
      <c r="G22" s="20">
        <f t="shared" si="4"/>
        <v>0.5562879760905004</v>
      </c>
      <c r="H22" s="16"/>
      <c r="I22" s="16"/>
      <c r="J22" s="16"/>
    </row>
    <row r="23" spans="1:10">
      <c r="A23" s="14" t="s">
        <v>26</v>
      </c>
      <c r="B23" s="22">
        <v>352755</v>
      </c>
      <c r="C23" s="59">
        <f t="shared" si="5"/>
        <v>1</v>
      </c>
      <c r="D23" s="23">
        <v>351002</v>
      </c>
      <c r="E23" s="59">
        <f t="shared" si="3"/>
        <v>1</v>
      </c>
      <c r="F23" s="25">
        <v>323888</v>
      </c>
      <c r="G23" s="24">
        <f t="shared" si="4"/>
        <v>1</v>
      </c>
      <c r="H23" s="16"/>
      <c r="I23" s="16"/>
      <c r="J23" s="16"/>
    </row>
    <row r="24" spans="1:10">
      <c r="A24" s="17"/>
      <c r="B24" s="17"/>
      <c r="C24" s="58"/>
      <c r="D24" s="17"/>
      <c r="E24" s="12"/>
      <c r="H24" s="19"/>
      <c r="I24" s="16"/>
      <c r="J24" s="16"/>
    </row>
    <row r="25" spans="1:10">
      <c r="A25" s="14" t="s">
        <v>27</v>
      </c>
      <c r="C25" s="12"/>
      <c r="E25" s="12"/>
      <c r="H25" s="16"/>
      <c r="I25" s="16"/>
      <c r="J25" s="16"/>
    </row>
    <row r="26" spans="1:10">
      <c r="A26" s="2" t="s">
        <v>28</v>
      </c>
      <c r="B26" s="17"/>
      <c r="C26" s="58"/>
      <c r="D26" s="17"/>
      <c r="E26" s="12"/>
      <c r="I26" s="16"/>
      <c r="J26" s="16"/>
    </row>
    <row r="27" spans="1:10">
      <c r="A27" s="2" t="s">
        <v>29</v>
      </c>
      <c r="B27" s="19">
        <v>64115</v>
      </c>
      <c r="C27" s="60">
        <f>B27/$B$47</f>
        <v>0.18175504245155988</v>
      </c>
      <c r="D27" s="17">
        <v>54763</v>
      </c>
      <c r="E27" s="42">
        <f>D27/$D$47</f>
        <v>0.1560190540224842</v>
      </c>
      <c r="F27" s="16">
        <v>42296</v>
      </c>
      <c r="G27" s="20">
        <f>F27/$F$47</f>
        <v>0.13058835152892359</v>
      </c>
      <c r="H27" s="16"/>
      <c r="I27" s="16"/>
      <c r="J27" s="16"/>
    </row>
    <row r="28" spans="1:10">
      <c r="A28" s="2" t="s">
        <v>30</v>
      </c>
      <c r="B28" s="19">
        <v>60845</v>
      </c>
      <c r="C28" s="60">
        <f t="shared" ref="C28:C47" si="6">B28/$B$47</f>
        <v>0.17248515258465508</v>
      </c>
      <c r="D28" s="17">
        <v>47493</v>
      </c>
      <c r="E28" s="42">
        <f t="shared" ref="E28:E32" si="7">D28/$D$47</f>
        <v>0.13530692132808361</v>
      </c>
      <c r="F28" s="16">
        <v>42684</v>
      </c>
      <c r="G28" s="20">
        <f t="shared" ref="G28:G32" si="8">F28/$F$47</f>
        <v>0.13178629649755472</v>
      </c>
      <c r="H28" s="19"/>
      <c r="I28" s="16"/>
      <c r="J28" s="16"/>
    </row>
    <row r="29" spans="1:10">
      <c r="A29" s="2" t="s">
        <v>31</v>
      </c>
      <c r="B29" s="19">
        <v>7912</v>
      </c>
      <c r="C29" s="60">
        <f t="shared" si="6"/>
        <v>2.2429164717721932E-2</v>
      </c>
      <c r="D29" s="17">
        <v>7612</v>
      </c>
      <c r="E29" s="42">
        <f t="shared" si="7"/>
        <v>2.1686486116888223E-2</v>
      </c>
      <c r="F29" s="16">
        <v>6643</v>
      </c>
      <c r="G29" s="20">
        <f t="shared" si="8"/>
        <v>2.05101763572593E-2</v>
      </c>
      <c r="H29" s="16"/>
      <c r="I29" s="16"/>
      <c r="J29" s="16"/>
    </row>
    <row r="30" spans="1:10">
      <c r="A30" s="2" t="s">
        <v>32</v>
      </c>
      <c r="B30" s="19">
        <v>9982</v>
      </c>
      <c r="C30" s="60">
        <f t="shared" si="6"/>
        <v>2.8297260138056158E-2</v>
      </c>
      <c r="D30" s="17">
        <v>6000</v>
      </c>
      <c r="E30" s="42">
        <f t="shared" si="7"/>
        <v>1.7093919692765282E-2</v>
      </c>
      <c r="F30" s="16">
        <v>4996</v>
      </c>
      <c r="G30" s="20">
        <f t="shared" si="8"/>
        <v>1.5425085214642099E-2</v>
      </c>
      <c r="H30" s="19"/>
      <c r="I30" s="16"/>
      <c r="J30" s="16"/>
    </row>
    <row r="31" spans="1:10">
      <c r="A31" s="2" t="s">
        <v>33</v>
      </c>
      <c r="B31" s="19">
        <v>11128</v>
      </c>
      <c r="C31" s="60">
        <f t="shared" si="6"/>
        <v>3.1545973834531046E-2</v>
      </c>
      <c r="D31" s="17">
        <v>9613</v>
      </c>
      <c r="E31" s="42">
        <f t="shared" si="7"/>
        <v>2.7387308334425445E-2</v>
      </c>
      <c r="F31" s="16">
        <v>8773</v>
      </c>
      <c r="G31" s="20">
        <f t="shared" si="8"/>
        <v>2.7086523736600306E-2</v>
      </c>
      <c r="H31" s="16"/>
      <c r="I31" s="16"/>
      <c r="J31" s="16"/>
    </row>
    <row r="32" spans="1:10">
      <c r="A32" s="2" t="s">
        <v>34</v>
      </c>
      <c r="B32" s="19">
        <v>153982</v>
      </c>
      <c r="C32" s="60">
        <f t="shared" si="6"/>
        <v>0.43651259372652407</v>
      </c>
      <c r="D32" s="17">
        <v>125481</v>
      </c>
      <c r="E32" s="42">
        <f t="shared" si="7"/>
        <v>0.35749368949464677</v>
      </c>
      <c r="F32" s="16">
        <v>105392</v>
      </c>
      <c r="G32" s="20">
        <f t="shared" si="8"/>
        <v>0.32539643333497997</v>
      </c>
      <c r="H32" s="16"/>
      <c r="I32" s="16"/>
      <c r="J32" s="19"/>
    </row>
    <row r="33" spans="1:10">
      <c r="A33" s="17"/>
      <c r="B33" s="17"/>
      <c r="C33" s="60"/>
      <c r="D33" s="17"/>
      <c r="E33" s="12"/>
      <c r="F33" s="16"/>
      <c r="G33" s="20"/>
      <c r="H33" s="16"/>
      <c r="I33" s="16"/>
      <c r="J33" s="16"/>
    </row>
    <row r="34" spans="1:10">
      <c r="A34" s="2" t="s">
        <v>35</v>
      </c>
      <c r="B34" s="17"/>
      <c r="C34" s="60"/>
      <c r="D34" s="17"/>
      <c r="E34" s="12"/>
      <c r="F34" s="16"/>
      <c r="H34" s="16"/>
      <c r="I34" s="16"/>
      <c r="J34" s="16"/>
    </row>
    <row r="35" spans="1:10">
      <c r="A35" s="2" t="s">
        <v>33</v>
      </c>
      <c r="B35" s="19">
        <v>98959</v>
      </c>
      <c r="C35" s="60">
        <f t="shared" si="6"/>
        <v>0.28053181386514719</v>
      </c>
      <c r="D35" s="17">
        <v>109106</v>
      </c>
      <c r="E35" s="42">
        <f t="shared" ref="E35:E38" si="9">D35/$D$47</f>
        <v>0.31084153366647482</v>
      </c>
      <c r="F35" s="16">
        <v>98667</v>
      </c>
      <c r="G35" s="20">
        <f t="shared" ref="G35:G38" si="10">F35/$F$47</f>
        <v>0.30463308304105124</v>
      </c>
      <c r="H35" s="16"/>
      <c r="I35" s="16"/>
      <c r="J35" s="16"/>
    </row>
    <row r="36" spans="1:10">
      <c r="A36" s="2" t="s">
        <v>36</v>
      </c>
      <c r="B36" s="19">
        <v>49142</v>
      </c>
      <c r="C36" s="60">
        <f t="shared" si="6"/>
        <v>0.13930915224447563</v>
      </c>
      <c r="D36" s="17">
        <v>53325</v>
      </c>
      <c r="E36" s="42">
        <f t="shared" si="9"/>
        <v>0.15192221126945146</v>
      </c>
      <c r="F36" s="16">
        <v>54490</v>
      </c>
      <c r="G36" s="20">
        <f t="shared" si="10"/>
        <v>0.16823716840389272</v>
      </c>
      <c r="H36" s="16"/>
      <c r="I36" s="16"/>
      <c r="J36" s="19"/>
    </row>
    <row r="37" spans="1:10">
      <c r="A37" s="2" t="s">
        <v>37</v>
      </c>
      <c r="B37" s="19">
        <v>148101</v>
      </c>
      <c r="C37" s="60">
        <f t="shared" si="6"/>
        <v>0.41984096610962285</v>
      </c>
      <c r="D37" s="17">
        <v>162431</v>
      </c>
      <c r="E37" s="42">
        <f t="shared" si="9"/>
        <v>0.46276374493592631</v>
      </c>
      <c r="F37" s="16">
        <v>153157</v>
      </c>
      <c r="G37" s="20">
        <f t="shared" si="10"/>
        <v>0.47287025144494393</v>
      </c>
      <c r="H37" s="16"/>
      <c r="I37" s="16"/>
      <c r="J37" s="16"/>
    </row>
    <row r="38" spans="1:10">
      <c r="A38" s="14" t="s">
        <v>38</v>
      </c>
      <c r="B38" s="22">
        <v>302083</v>
      </c>
      <c r="C38" s="61">
        <f t="shared" si="6"/>
        <v>0.85635355983614692</v>
      </c>
      <c r="D38" s="23">
        <v>287912</v>
      </c>
      <c r="E38" s="59">
        <f t="shared" si="9"/>
        <v>0.82025743443057308</v>
      </c>
      <c r="F38" s="25">
        <v>258549</v>
      </c>
      <c r="G38" s="24">
        <f t="shared" si="10"/>
        <v>0.79826668477992391</v>
      </c>
      <c r="H38" s="19"/>
      <c r="I38" s="16"/>
      <c r="J38" s="16"/>
    </row>
    <row r="39" spans="1:10">
      <c r="A39" s="17"/>
      <c r="B39" s="17"/>
      <c r="C39" s="60"/>
      <c r="D39" s="17"/>
      <c r="E39" s="12"/>
      <c r="F39" s="16"/>
      <c r="H39" s="16"/>
      <c r="I39" s="16"/>
      <c r="J39" s="16"/>
    </row>
    <row r="40" spans="1:10">
      <c r="A40" s="2" t="s">
        <v>39</v>
      </c>
      <c r="B40" s="17"/>
      <c r="C40" s="60"/>
      <c r="D40" s="17"/>
      <c r="E40" s="12"/>
      <c r="F40" s="16"/>
      <c r="H40" s="19"/>
      <c r="I40" s="16"/>
      <c r="J40" s="16"/>
    </row>
    <row r="41" spans="1:10">
      <c r="A41" s="17"/>
      <c r="B41" s="17"/>
      <c r="C41" s="60"/>
      <c r="D41" s="17"/>
      <c r="E41" s="12"/>
      <c r="F41" s="16"/>
      <c r="H41" s="16"/>
      <c r="I41" s="16"/>
      <c r="J41" s="16"/>
    </row>
    <row r="42" spans="1:10">
      <c r="A42" s="2" t="s">
        <v>40</v>
      </c>
      <c r="B42" s="17"/>
      <c r="C42" s="60"/>
      <c r="D42" s="17"/>
      <c r="E42" s="12"/>
      <c r="F42" s="16"/>
      <c r="H42" s="19"/>
      <c r="I42" s="16"/>
      <c r="J42" s="16"/>
    </row>
    <row r="43" spans="1:10">
      <c r="A43" s="2" t="s">
        <v>41</v>
      </c>
      <c r="B43" s="19">
        <v>64849</v>
      </c>
      <c r="C43" s="60">
        <f t="shared" si="6"/>
        <v>0.18383580672137886</v>
      </c>
      <c r="D43" s="17">
        <v>57365</v>
      </c>
      <c r="E43" s="42">
        <f t="shared" ref="E43:E47" si="11">D43/$D$47</f>
        <v>0.16343211719591341</v>
      </c>
      <c r="F43" s="16">
        <v>50779</v>
      </c>
      <c r="G43" s="20">
        <f t="shared" ref="G43:G47" si="12">F43/$F$47</f>
        <v>0.15677950402608309</v>
      </c>
      <c r="H43" s="16"/>
      <c r="I43" s="16"/>
      <c r="J43" s="16"/>
    </row>
    <row r="44" spans="1:10">
      <c r="A44" s="2" t="s">
        <v>42</v>
      </c>
      <c r="B44" s="19">
        <v>-3068</v>
      </c>
      <c r="C44" s="60">
        <f t="shared" si="6"/>
        <v>-8.6972544683987466E-3</v>
      </c>
      <c r="D44" s="17">
        <v>5562</v>
      </c>
      <c r="E44" s="42">
        <f t="shared" si="11"/>
        <v>1.5846063555193416E-2</v>
      </c>
      <c r="F44" s="16">
        <v>14966</v>
      </c>
      <c r="G44" s="20">
        <f t="shared" si="12"/>
        <v>4.6207330929210096E-2</v>
      </c>
      <c r="H44" s="19"/>
      <c r="I44" s="16"/>
      <c r="J44" s="16"/>
    </row>
    <row r="45" spans="1:10">
      <c r="A45" s="2" t="s">
        <v>43</v>
      </c>
      <c r="B45" s="19">
        <v>-11109</v>
      </c>
      <c r="C45" s="60">
        <f t="shared" si="6"/>
        <v>-3.1492112089127014E-2</v>
      </c>
      <c r="D45" s="17">
        <v>163</v>
      </c>
      <c r="E45" s="42">
        <f t="shared" si="11"/>
        <v>4.6438481832012355E-4</v>
      </c>
      <c r="F45" s="16">
        <v>-406</v>
      </c>
      <c r="G45" s="20">
        <f t="shared" si="12"/>
        <v>-1.253519735217112E-3</v>
      </c>
      <c r="H45" s="16"/>
      <c r="I45" s="16"/>
      <c r="J45" s="16"/>
    </row>
    <row r="46" spans="1:10">
      <c r="A46" s="2" t="s">
        <v>44</v>
      </c>
      <c r="B46" s="19">
        <v>50672</v>
      </c>
      <c r="C46" s="60">
        <f t="shared" si="6"/>
        <v>0.14364644016385311</v>
      </c>
      <c r="D46" s="17">
        <v>63090</v>
      </c>
      <c r="E46" s="42">
        <f t="shared" si="11"/>
        <v>0.17974256556942694</v>
      </c>
      <c r="F46" s="16">
        <v>65339</v>
      </c>
      <c r="G46" s="20">
        <f t="shared" si="12"/>
        <v>0.20173331522007606</v>
      </c>
      <c r="H46" s="19"/>
      <c r="I46" s="16"/>
      <c r="J46" s="16"/>
    </row>
    <row r="47" spans="1:10">
      <c r="A47" s="14" t="s">
        <v>45</v>
      </c>
      <c r="B47" s="22">
        <v>352755</v>
      </c>
      <c r="C47" s="61">
        <f t="shared" si="6"/>
        <v>1</v>
      </c>
      <c r="D47" s="23">
        <v>351002</v>
      </c>
      <c r="E47" s="59">
        <f t="shared" si="11"/>
        <v>1</v>
      </c>
      <c r="F47" s="25">
        <v>323888</v>
      </c>
      <c r="G47" s="24">
        <f t="shared" si="12"/>
        <v>1</v>
      </c>
      <c r="H47" s="16"/>
      <c r="I47" s="16"/>
      <c r="J47" s="16"/>
    </row>
    <row r="48" spans="1:10">
      <c r="H48" s="16"/>
      <c r="I48" s="16"/>
      <c r="J48" s="16"/>
    </row>
    <row r="49" spans="1:10">
      <c r="H49" s="19"/>
      <c r="I49" s="16"/>
      <c r="J49" s="16"/>
    </row>
    <row r="50" spans="1:10">
      <c r="H50" s="16"/>
      <c r="I50" s="16"/>
      <c r="J50" s="16"/>
    </row>
    <row r="51" spans="1:10">
      <c r="A51" s="14" t="s">
        <v>136</v>
      </c>
      <c r="B51" s="62" t="s">
        <v>137</v>
      </c>
      <c r="C51" s="62" t="s">
        <v>138</v>
      </c>
      <c r="D51" t="s">
        <v>139</v>
      </c>
      <c r="H51" s="19"/>
      <c r="I51" s="16"/>
      <c r="J51" s="16"/>
    </row>
    <row r="52" spans="1:10">
      <c r="A52" s="14" t="s">
        <v>9</v>
      </c>
      <c r="H52" s="16"/>
      <c r="I52" s="16"/>
      <c r="J52" s="16"/>
    </row>
    <row r="53" spans="1:10">
      <c r="A53" s="2" t="s">
        <v>10</v>
      </c>
      <c r="H53" s="19"/>
      <c r="I53" s="16"/>
      <c r="J53" s="16"/>
    </row>
    <row r="54" spans="1:10">
      <c r="A54" s="14" t="s">
        <v>13</v>
      </c>
      <c r="B54" s="12"/>
      <c r="H54" s="16"/>
      <c r="I54" s="16"/>
      <c r="J54" s="16"/>
    </row>
    <row r="55" spans="1:10">
      <c r="A55" s="14" t="s">
        <v>14</v>
      </c>
      <c r="B55" s="12"/>
      <c r="H55" s="16"/>
      <c r="I55" s="16"/>
      <c r="J55" s="16"/>
    </row>
    <row r="56" spans="1:10">
      <c r="A56" s="2" t="s">
        <v>15</v>
      </c>
      <c r="B56" s="12">
        <v>6.7032359569673003E-2</v>
      </c>
      <c r="C56" s="12">
        <v>9.9543592344203166E-2</v>
      </c>
      <c r="D56" s="12">
        <v>0.11737390702959048</v>
      </c>
      <c r="H56" s="19"/>
      <c r="I56" s="16"/>
      <c r="J56" s="16"/>
    </row>
    <row r="57" spans="1:10">
      <c r="A57" s="2" t="s">
        <v>16</v>
      </c>
      <c r="B57" s="12">
        <v>6.9901206219614181E-2</v>
      </c>
      <c r="C57" s="12">
        <v>7.8914080261650935E-2</v>
      </c>
      <c r="D57" s="12">
        <v>0.16341142617201007</v>
      </c>
      <c r="H57" s="16"/>
      <c r="I57" s="19"/>
      <c r="J57" s="16"/>
    </row>
    <row r="58" spans="1:10">
      <c r="A58" s="2" t="s">
        <v>17</v>
      </c>
      <c r="B58" s="12">
        <v>7.9896812235120698E-2</v>
      </c>
      <c r="C58" s="12">
        <v>8.0295838770149452E-2</v>
      </c>
      <c r="D58" s="12">
        <v>4.9770290964777947E-2</v>
      </c>
      <c r="H58" s="16"/>
      <c r="I58" s="16"/>
      <c r="J58" s="16"/>
    </row>
    <row r="59" spans="1:10">
      <c r="A59" s="2" t="s">
        <v>18</v>
      </c>
      <c r="B59" s="12">
        <v>1.4021062777281683E-2</v>
      </c>
      <c r="C59" s="12">
        <v>1.8746331929732594E-3</v>
      </c>
      <c r="D59" s="12">
        <v>1.2538284839203676E-2</v>
      </c>
      <c r="H59" s="16"/>
      <c r="I59" s="16"/>
      <c r="J59" s="16"/>
    </row>
    <row r="60" spans="1:10">
      <c r="A60" s="2" t="s">
        <v>19</v>
      </c>
      <c r="B60" s="12">
        <v>9.2834970446910747E-2</v>
      </c>
      <c r="C60" s="12">
        <v>7.187423433484709E-2</v>
      </c>
      <c r="D60" s="12">
        <v>6.5840660969223933E-2</v>
      </c>
      <c r="H60" s="16"/>
      <c r="I60" s="16"/>
      <c r="J60" s="16"/>
    </row>
    <row r="61" spans="1:10">
      <c r="A61" s="2" t="s">
        <v>20</v>
      </c>
      <c r="B61" s="12">
        <v>6.0163569616305937E-2</v>
      </c>
      <c r="C61" s="12">
        <v>4.0202050130768482E-2</v>
      </c>
      <c r="D61" s="12">
        <v>3.4777453934693475E-2</v>
      </c>
      <c r="H61" s="19"/>
      <c r="I61" s="16"/>
      <c r="J61" s="16"/>
    </row>
    <row r="62" spans="1:10">
      <c r="A62" s="14" t="s">
        <v>21</v>
      </c>
      <c r="B62" s="12">
        <v>0.38384998086490624</v>
      </c>
      <c r="C62" s="12">
        <v>0.38414595928228329</v>
      </c>
      <c r="D62" s="12">
        <v>0.4437120239094996</v>
      </c>
      <c r="H62" s="16"/>
      <c r="I62" s="16"/>
      <c r="J62" s="16"/>
    </row>
    <row r="63" spans="1:10">
      <c r="A63" s="17"/>
      <c r="B63" s="12"/>
      <c r="C63" s="12"/>
      <c r="D63" s="12"/>
      <c r="H63" s="16"/>
      <c r="I63" s="16"/>
      <c r="J63" s="19"/>
    </row>
    <row r="64" spans="1:10">
      <c r="A64" s="2" t="s">
        <v>22</v>
      </c>
      <c r="B64" s="12"/>
      <c r="C64" s="12"/>
      <c r="D64" s="12"/>
      <c r="H64" s="16"/>
      <c r="I64" s="16"/>
      <c r="J64" s="16"/>
    </row>
    <row r="65" spans="1:10">
      <c r="A65" s="2" t="s">
        <v>16</v>
      </c>
      <c r="B65" s="12">
        <v>0.34246148176496433</v>
      </c>
      <c r="C65" s="12">
        <v>0.36431986142529105</v>
      </c>
      <c r="D65" s="12">
        <v>0.31148730425332216</v>
      </c>
      <c r="H65" s="16"/>
      <c r="I65" s="16"/>
      <c r="J65" s="16"/>
    </row>
    <row r="66" spans="1:10">
      <c r="A66" s="2" t="s">
        <v>23</v>
      </c>
      <c r="B66" s="12">
        <v>0.11939448058851045</v>
      </c>
      <c r="C66" s="12">
        <v>0.11236403211377713</v>
      </c>
      <c r="D66" s="12">
        <v>0.11351454823889739</v>
      </c>
      <c r="H66" s="16"/>
      <c r="I66" s="16"/>
      <c r="J66" s="16"/>
    </row>
    <row r="67" spans="1:10">
      <c r="A67" s="2" t="s">
        <v>24</v>
      </c>
      <c r="B67" s="12">
        <v>0.15429405678161898</v>
      </c>
      <c r="C67" s="12">
        <v>0.13917014717864856</v>
      </c>
      <c r="D67" s="12">
        <v>0.13128612359828087</v>
      </c>
    </row>
    <row r="68" spans="1:10">
      <c r="A68" s="2" t="s">
        <v>25</v>
      </c>
      <c r="B68" s="12">
        <v>0.61615001913509371</v>
      </c>
      <c r="C68" s="12">
        <v>0.61585404071771666</v>
      </c>
      <c r="D68" s="12">
        <v>0.5562879760905004</v>
      </c>
    </row>
    <row r="69" spans="1:10">
      <c r="A69" s="14" t="s">
        <v>26</v>
      </c>
      <c r="B69" s="12">
        <v>1</v>
      </c>
      <c r="C69" s="12">
        <v>1</v>
      </c>
      <c r="D69" s="12">
        <v>1</v>
      </c>
    </row>
    <row r="70" spans="1:10">
      <c r="A70" s="17"/>
      <c r="B70" s="12"/>
      <c r="C70" s="12"/>
      <c r="D70" s="12"/>
    </row>
    <row r="71" spans="1:10">
      <c r="A71" s="14" t="s">
        <v>27</v>
      </c>
      <c r="B71" s="12"/>
      <c r="C71" s="12"/>
      <c r="D71" s="12"/>
    </row>
    <row r="72" spans="1:10">
      <c r="A72" s="2" t="s">
        <v>28</v>
      </c>
      <c r="B72" s="12"/>
      <c r="C72" s="12"/>
      <c r="D72" s="12"/>
    </row>
    <row r="73" spans="1:10">
      <c r="A73" s="2" t="s">
        <v>29</v>
      </c>
      <c r="B73" s="12">
        <v>0.18175504245155988</v>
      </c>
      <c r="C73" s="12">
        <v>0.1560190540224842</v>
      </c>
      <c r="D73" s="12">
        <v>0.13058835152892359</v>
      </c>
    </row>
    <row r="74" spans="1:10">
      <c r="A74" s="2" t="s">
        <v>30</v>
      </c>
      <c r="B74" s="12">
        <v>0.17248515258465508</v>
      </c>
      <c r="C74" s="12">
        <v>0.13530692132808361</v>
      </c>
      <c r="D74" s="12">
        <v>0.13178629649755472</v>
      </c>
    </row>
    <row r="75" spans="1:10">
      <c r="A75" s="2" t="s">
        <v>31</v>
      </c>
      <c r="B75" s="12">
        <v>2.2429164717721932E-2</v>
      </c>
      <c r="C75" s="12">
        <v>2.1686486116888223E-2</v>
      </c>
      <c r="D75" s="12">
        <v>2.05101763572593E-2</v>
      </c>
    </row>
    <row r="76" spans="1:10">
      <c r="A76" s="2" t="s">
        <v>32</v>
      </c>
      <c r="B76" s="12">
        <v>2.8297260138056158E-2</v>
      </c>
      <c r="C76" s="12">
        <v>1.7093919692765282E-2</v>
      </c>
      <c r="D76" s="12">
        <v>1.5425085214642099E-2</v>
      </c>
    </row>
    <row r="77" spans="1:10">
      <c r="A77" s="2" t="s">
        <v>33</v>
      </c>
      <c r="B77" s="12">
        <v>3.1545973834531046E-2</v>
      </c>
      <c r="C77" s="12">
        <v>2.7387308334425445E-2</v>
      </c>
      <c r="D77" s="12">
        <v>2.7086523736600306E-2</v>
      </c>
    </row>
    <row r="78" spans="1:10">
      <c r="A78" s="2" t="s">
        <v>34</v>
      </c>
      <c r="B78" s="12">
        <v>0.43651259372652407</v>
      </c>
      <c r="C78" s="12">
        <v>0.35749368949464677</v>
      </c>
      <c r="D78" s="12">
        <v>0.32539643333497997</v>
      </c>
    </row>
    <row r="79" spans="1:10">
      <c r="A79" s="17"/>
      <c r="B79" s="12"/>
      <c r="C79" s="12"/>
      <c r="D79" s="12"/>
    </row>
    <row r="80" spans="1:10">
      <c r="A80" s="2" t="s">
        <v>35</v>
      </c>
      <c r="B80" s="12"/>
      <c r="C80" s="12"/>
      <c r="D80" s="12"/>
    </row>
    <row r="81" spans="1:4">
      <c r="A81" s="2" t="s">
        <v>33</v>
      </c>
      <c r="B81" s="12">
        <v>0.28053181386514719</v>
      </c>
      <c r="C81" s="12">
        <v>0.31084153366647482</v>
      </c>
      <c r="D81" s="12">
        <v>0.30463308304105124</v>
      </c>
    </row>
    <row r="82" spans="1:4">
      <c r="A82" s="2" t="s">
        <v>36</v>
      </c>
      <c r="B82" s="12">
        <v>0.13930915224447563</v>
      </c>
      <c r="C82" s="12">
        <v>0.15192221126945146</v>
      </c>
      <c r="D82" s="12">
        <v>0.16823716840389272</v>
      </c>
    </row>
    <row r="83" spans="1:4">
      <c r="A83" s="2" t="s">
        <v>37</v>
      </c>
      <c r="B83" s="12">
        <v>0.41984096610962285</v>
      </c>
      <c r="C83" s="12">
        <v>0.46276374493592631</v>
      </c>
      <c r="D83" s="12">
        <v>0.47287025144494393</v>
      </c>
    </row>
    <row r="84" spans="1:4">
      <c r="A84" s="14" t="s">
        <v>38</v>
      </c>
      <c r="B84" s="12">
        <v>0.85635355983614692</v>
      </c>
      <c r="C84" s="12">
        <v>0.82025743443057308</v>
      </c>
      <c r="D84" s="12">
        <v>0.79826668477992391</v>
      </c>
    </row>
    <row r="85" spans="1:4">
      <c r="A85" s="17"/>
      <c r="B85" s="12"/>
      <c r="C85" s="12"/>
      <c r="D85" s="12"/>
    </row>
    <row r="86" spans="1:4">
      <c r="A86" s="2" t="s">
        <v>39</v>
      </c>
      <c r="B86" s="12"/>
      <c r="C86" s="12"/>
      <c r="D86" s="12"/>
    </row>
    <row r="87" spans="1:4">
      <c r="A87" s="17"/>
      <c r="B87" s="12"/>
      <c r="C87" s="12"/>
      <c r="D87" s="12"/>
    </row>
    <row r="88" spans="1:4">
      <c r="A88" s="2" t="s">
        <v>40</v>
      </c>
      <c r="B88" s="12"/>
      <c r="C88" s="12"/>
      <c r="D88" s="12"/>
    </row>
    <row r="89" spans="1:4">
      <c r="A89" s="2" t="s">
        <v>41</v>
      </c>
      <c r="B89" s="12">
        <v>0.18383580672137886</v>
      </c>
      <c r="C89" s="12">
        <v>0.16343211719591341</v>
      </c>
      <c r="D89" s="12">
        <v>0.15677950402608309</v>
      </c>
    </row>
    <row r="90" spans="1:4">
      <c r="A90" s="2" t="s">
        <v>42</v>
      </c>
      <c r="B90" s="12">
        <v>-8.6972544683987466E-3</v>
      </c>
      <c r="C90" s="12">
        <v>1.5846063555193416E-2</v>
      </c>
      <c r="D90" s="12">
        <v>4.6207330929210096E-2</v>
      </c>
    </row>
    <row r="91" spans="1:4">
      <c r="A91" s="2" t="s">
        <v>43</v>
      </c>
      <c r="B91" s="12">
        <v>-3.1492112089127014E-2</v>
      </c>
      <c r="C91" s="12">
        <v>4.6438481832012355E-4</v>
      </c>
      <c r="D91" s="12">
        <v>-1.253519735217112E-3</v>
      </c>
    </row>
    <row r="92" spans="1:4">
      <c r="A92" s="2" t="s">
        <v>44</v>
      </c>
      <c r="B92" s="12">
        <v>0.14364644016385311</v>
      </c>
      <c r="C92" s="12">
        <v>0.17974256556942694</v>
      </c>
      <c r="D92" s="12">
        <v>0.20173331522007606</v>
      </c>
    </row>
    <row r="93" spans="1:4">
      <c r="A93" s="14" t="s">
        <v>45</v>
      </c>
      <c r="B93" s="12">
        <v>1</v>
      </c>
      <c r="C93" s="12">
        <v>1</v>
      </c>
      <c r="D93" s="12">
        <v>1</v>
      </c>
    </row>
  </sheetData>
  <mergeCells count="2">
    <mergeCell ref="A6:A7"/>
    <mergeCell ref="C6:C7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25FA4-C389-7B49-80C4-54AC5B8F3335}">
  <dimension ref="A2:I130"/>
  <sheetViews>
    <sheetView topLeftCell="A35" workbookViewId="0">
      <selection activeCell="B47" sqref="B47:B49"/>
    </sheetView>
  </sheetViews>
  <sheetFormatPr baseColWidth="10" defaultRowHeight="16"/>
  <cols>
    <col min="1" max="1" width="23.6640625" customWidth="1"/>
    <col min="2" max="2" width="11.1640625" bestFit="1" customWidth="1"/>
    <col min="3" max="3" width="11.1640625" style="11" customWidth="1"/>
  </cols>
  <sheetData>
    <row r="2" spans="1:8">
      <c r="A2" s="26"/>
      <c r="B2" s="27">
        <v>2022</v>
      </c>
      <c r="C2" s="38" t="s">
        <v>116</v>
      </c>
      <c r="D2">
        <v>2021</v>
      </c>
      <c r="E2" t="s">
        <v>116</v>
      </c>
      <c r="F2">
        <v>2020</v>
      </c>
      <c r="G2" t="s">
        <v>116</v>
      </c>
    </row>
    <row r="3" spans="1:8">
      <c r="A3" s="31" t="s">
        <v>49</v>
      </c>
      <c r="B3" s="28"/>
      <c r="C3" s="39"/>
      <c r="D3" s="28"/>
      <c r="E3" s="28"/>
      <c r="H3" s="28"/>
    </row>
    <row r="4" spans="1:8">
      <c r="A4" s="31" t="s">
        <v>50</v>
      </c>
      <c r="B4" s="28"/>
      <c r="C4" s="39"/>
      <c r="D4" s="28"/>
      <c r="E4" s="28"/>
      <c r="H4" s="28"/>
    </row>
    <row r="5" spans="1:8">
      <c r="A5" s="28" t="s">
        <v>15</v>
      </c>
      <c r="B5" s="29">
        <v>38477921</v>
      </c>
      <c r="C5" s="41">
        <f>B5/$B$25</f>
        <v>0.11078946135701982</v>
      </c>
      <c r="D5" s="29">
        <v>30229997</v>
      </c>
      <c r="E5" s="41">
        <f>D5/$D$25</f>
        <v>9.1489637328201853E-2</v>
      </c>
      <c r="F5" s="29">
        <v>24890848</v>
      </c>
      <c r="G5" s="41">
        <f>F5/$F$25</f>
        <v>7.7683245818393101E-2</v>
      </c>
      <c r="H5" s="28"/>
    </row>
    <row r="6" spans="1:8">
      <c r="A6" s="28" t="s">
        <v>51</v>
      </c>
      <c r="B6" s="29">
        <v>50422462</v>
      </c>
      <c r="C6" s="41">
        <f t="shared" ref="C6:C25" si="0">B6/$B$25</f>
        <v>0.14518137311199325</v>
      </c>
      <c r="D6" s="29">
        <v>63283957</v>
      </c>
      <c r="E6" s="41">
        <f t="shared" ref="E6:E14" si="1">D6/$D$25</f>
        <v>0.19152586335432059</v>
      </c>
      <c r="F6" s="29">
        <v>78310091</v>
      </c>
      <c r="G6" s="41">
        <f t="shared" ref="G6:G14" si="2">F6/$F$25</f>
        <v>0.24440236223425307</v>
      </c>
      <c r="H6" s="28"/>
    </row>
    <row r="7" spans="1:8">
      <c r="A7" s="28" t="s">
        <v>52</v>
      </c>
      <c r="B7" s="29">
        <v>321117</v>
      </c>
      <c r="C7" s="41">
        <f t="shared" si="0"/>
        <v>9.2459203974617371E-4</v>
      </c>
      <c r="D7" s="29">
        <v>2609331</v>
      </c>
      <c r="E7" s="41">
        <f t="shared" si="1"/>
        <v>7.8970152348752896E-3</v>
      </c>
      <c r="F7" s="29">
        <v>2335630</v>
      </c>
      <c r="G7" s="41">
        <f t="shared" si="2"/>
        <v>7.2893988758765266E-3</v>
      </c>
      <c r="H7" s="28"/>
    </row>
    <row r="8" spans="1:8">
      <c r="A8" s="28" t="s">
        <v>53</v>
      </c>
      <c r="B8" s="29">
        <v>22523</v>
      </c>
      <c r="C8" s="41">
        <f t="shared" si="0"/>
        <v>6.4850464195925694E-5</v>
      </c>
      <c r="D8" s="29">
        <v>31566</v>
      </c>
      <c r="E8" s="41">
        <f t="shared" si="1"/>
        <v>9.5532986387726726E-5</v>
      </c>
      <c r="F8" s="29">
        <v>60528</v>
      </c>
      <c r="G8" s="41">
        <f t="shared" si="2"/>
        <v>1.889052354863803E-4</v>
      </c>
      <c r="H8" s="28"/>
    </row>
    <row r="9" spans="1:8">
      <c r="A9" s="28" t="s">
        <v>54</v>
      </c>
      <c r="B9" s="29">
        <v>27666503</v>
      </c>
      <c r="C9" s="41">
        <f t="shared" si="0"/>
        <v>7.966015016773835E-2</v>
      </c>
      <c r="D9" s="29">
        <v>31532713</v>
      </c>
      <c r="E9" s="41">
        <f t="shared" si="1"/>
        <v>9.5432244877307656E-2</v>
      </c>
      <c r="F9" s="29">
        <v>26231413</v>
      </c>
      <c r="G9" s="41">
        <f t="shared" si="2"/>
        <v>8.1867090435922177E-2</v>
      </c>
      <c r="H9" s="28"/>
    </row>
    <row r="10" spans="1:8">
      <c r="A10" s="28" t="s">
        <v>55</v>
      </c>
      <c r="B10" s="29">
        <v>4762589</v>
      </c>
      <c r="C10" s="41">
        <f t="shared" si="0"/>
        <v>1.3712920455730122E-2</v>
      </c>
      <c r="D10" s="29">
        <v>3483145</v>
      </c>
      <c r="E10" s="41">
        <f t="shared" si="1"/>
        <v>1.054157143355124E-2</v>
      </c>
      <c r="F10" s="29">
        <v>3053511</v>
      </c>
      <c r="G10" s="41">
        <f t="shared" si="2"/>
        <v>9.5298740172358679E-3</v>
      </c>
      <c r="H10" s="28"/>
    </row>
    <row r="11" spans="1:8">
      <c r="A11" s="28" t="s">
        <v>56</v>
      </c>
      <c r="B11" s="29">
        <v>2221141</v>
      </c>
      <c r="C11" s="41">
        <f t="shared" si="0"/>
        <v>6.3953303243174794E-3</v>
      </c>
      <c r="D11" s="29">
        <v>1809437</v>
      </c>
      <c r="E11" s="41">
        <f t="shared" si="1"/>
        <v>5.4761743740242381E-3</v>
      </c>
      <c r="F11" s="29">
        <v>1919680</v>
      </c>
      <c r="G11" s="41">
        <f t="shared" si="2"/>
        <v>5.9912371540195367E-3</v>
      </c>
      <c r="H11" s="28"/>
    </row>
    <row r="12" spans="1:8">
      <c r="A12" s="28" t="s">
        <v>18</v>
      </c>
      <c r="B12" s="29">
        <v>40419724</v>
      </c>
      <c r="C12" s="41">
        <f t="shared" si="0"/>
        <v>0.11638049389829057</v>
      </c>
      <c r="D12" s="29">
        <v>32052397</v>
      </c>
      <c r="E12" s="41">
        <f t="shared" si="1"/>
        <v>9.7005043600551635E-2</v>
      </c>
      <c r="F12" s="29">
        <v>27144693</v>
      </c>
      <c r="G12" s="41">
        <f t="shared" si="2"/>
        <v>8.4717397293327043E-2</v>
      </c>
      <c r="H12" s="28"/>
    </row>
    <row r="13" spans="1:8">
      <c r="A13" s="28" t="s">
        <v>20</v>
      </c>
      <c r="B13" s="29">
        <v>4892415</v>
      </c>
      <c r="C13" s="41">
        <f t="shared" si="0"/>
        <v>1.4086728401594362E-2</v>
      </c>
      <c r="D13" s="29">
        <v>3935772</v>
      </c>
      <c r="E13" s="41">
        <f t="shared" si="1"/>
        <v>1.1911425359601976E-2</v>
      </c>
      <c r="F13" s="29">
        <v>3180515</v>
      </c>
      <c r="G13" s="41">
        <f t="shared" si="2"/>
        <v>9.9262479355499075E-3</v>
      </c>
      <c r="H13" s="28"/>
    </row>
    <row r="14" spans="1:8">
      <c r="A14" s="31" t="s">
        <v>21</v>
      </c>
      <c r="B14" s="32">
        <v>169206395</v>
      </c>
      <c r="C14" s="41">
        <f t="shared" si="0"/>
        <v>0.48719590022062603</v>
      </c>
      <c r="D14" s="32">
        <v>168968315</v>
      </c>
      <c r="E14" s="41">
        <f t="shared" si="1"/>
        <v>0.51137450854882227</v>
      </c>
      <c r="F14" s="32">
        <v>167914259</v>
      </c>
      <c r="G14" s="41">
        <f t="shared" si="2"/>
        <v>0.52405304384608864</v>
      </c>
      <c r="H14" s="28"/>
    </row>
    <row r="15" spans="1:8">
      <c r="A15" s="28" t="s">
        <v>57</v>
      </c>
      <c r="B15" s="28"/>
      <c r="C15" s="41"/>
      <c r="D15" s="28"/>
      <c r="E15" s="28"/>
    </row>
    <row r="16" spans="1:8">
      <c r="A16" s="28" t="s">
        <v>58</v>
      </c>
      <c r="B16" s="29">
        <v>8827034</v>
      </c>
      <c r="C16" s="41">
        <f t="shared" si="0"/>
        <v>2.5415675193056819E-2</v>
      </c>
      <c r="D16" s="29">
        <v>10816602</v>
      </c>
      <c r="E16" s="41">
        <f t="shared" ref="E16:E23" si="3">D16/$D$25</f>
        <v>3.2735927631865225E-2</v>
      </c>
      <c r="F16" s="29">
        <v>10652836</v>
      </c>
      <c r="G16" s="41">
        <f t="shared" ref="G16:G23" si="4">F16/$F$25</f>
        <v>3.3247034317634643E-2</v>
      </c>
    </row>
    <row r="17" spans="1:7">
      <c r="A17" s="28" t="s">
        <v>59</v>
      </c>
      <c r="B17" s="29">
        <v>1088541</v>
      </c>
      <c r="C17" s="41">
        <f t="shared" si="0"/>
        <v>3.1342356323001887E-3</v>
      </c>
      <c r="D17" s="28">
        <v>1181345</v>
      </c>
      <c r="E17" s="41">
        <f t="shared" si="3"/>
        <v>3.5752840335870569E-3</v>
      </c>
      <c r="F17" s="29">
        <v>1019070</v>
      </c>
      <c r="G17" s="41">
        <f t="shared" si="4"/>
        <v>3.1804728113782972E-3</v>
      </c>
    </row>
    <row r="18" spans="1:7">
      <c r="A18" t="s">
        <v>63</v>
      </c>
      <c r="B18" s="9">
        <v>8437348</v>
      </c>
      <c r="C18" s="41">
        <f t="shared" si="0"/>
        <v>2.4293652461153722E-2</v>
      </c>
      <c r="D18" s="9">
        <v>6918066</v>
      </c>
      <c r="E18" s="41">
        <f t="shared" si="3"/>
        <v>2.0937195241950046E-2</v>
      </c>
      <c r="F18" s="29">
        <v>6842078</v>
      </c>
      <c r="G18" s="41">
        <f t="shared" si="4"/>
        <v>2.1353825598172449E-2</v>
      </c>
    </row>
    <row r="19" spans="1:7">
      <c r="A19" t="s">
        <v>64</v>
      </c>
      <c r="B19" s="9">
        <v>130151868</v>
      </c>
      <c r="C19" s="41">
        <f t="shared" si="0"/>
        <v>0.37474621745623793</v>
      </c>
      <c r="D19" s="9">
        <v>116120291</v>
      </c>
      <c r="E19" s="41">
        <f t="shared" si="3"/>
        <v>0.35143249633915818</v>
      </c>
      <c r="F19" s="29">
        <v>109239795</v>
      </c>
      <c r="G19" s="41">
        <f t="shared" si="4"/>
        <v>0.34093261298835098</v>
      </c>
    </row>
    <row r="20" spans="1:7">
      <c r="A20" t="s">
        <v>60</v>
      </c>
      <c r="B20" s="9">
        <v>15658737</v>
      </c>
      <c r="C20" s="41">
        <f t="shared" si="0"/>
        <v>4.5086194697505522E-2</v>
      </c>
      <c r="D20" s="9">
        <v>15673057</v>
      </c>
      <c r="E20" s="41">
        <f t="shared" si="3"/>
        <v>4.743375597272588E-2</v>
      </c>
      <c r="F20" s="29">
        <v>15645212</v>
      </c>
      <c r="G20" s="41">
        <f t="shared" si="4"/>
        <v>4.8828021033147352E-2</v>
      </c>
    </row>
    <row r="21" spans="1:7">
      <c r="A21" t="s">
        <v>61</v>
      </c>
      <c r="B21" s="9">
        <v>4532377</v>
      </c>
      <c r="C21" s="41">
        <f t="shared" si="0"/>
        <v>1.305007114331737E-2</v>
      </c>
      <c r="D21" s="9">
        <v>2176039</v>
      </c>
      <c r="E21" s="41">
        <f t="shared" si="3"/>
        <v>6.5856777598100004E-3</v>
      </c>
      <c r="F21" s="29">
        <v>1148286</v>
      </c>
      <c r="G21" s="41">
        <f t="shared" si="4"/>
        <v>3.5837502847560418E-3</v>
      </c>
    </row>
    <row r="22" spans="1:7">
      <c r="A22" t="s">
        <v>62</v>
      </c>
      <c r="B22" s="9">
        <v>3950992</v>
      </c>
      <c r="C22" s="41">
        <f t="shared" si="0"/>
        <v>1.1376089563308123E-2</v>
      </c>
      <c r="D22" s="9">
        <v>3300328</v>
      </c>
      <c r="E22" s="41">
        <f t="shared" si="3"/>
        <v>9.9882845434655452E-3</v>
      </c>
      <c r="F22" s="29">
        <v>3621478</v>
      </c>
      <c r="G22" s="41">
        <f t="shared" si="4"/>
        <v>1.1302474134264233E-2</v>
      </c>
    </row>
    <row r="23" spans="1:7">
      <c r="A23" t="s">
        <v>24</v>
      </c>
      <c r="B23" s="9">
        <v>5453397</v>
      </c>
      <c r="C23" s="41">
        <f t="shared" si="0"/>
        <v>1.5701963632494275E-2</v>
      </c>
      <c r="D23" s="9">
        <v>5265819</v>
      </c>
      <c r="E23" s="41">
        <f t="shared" si="3"/>
        <v>1.5936748870532622E-2</v>
      </c>
      <c r="F23" s="29">
        <v>4331610</v>
      </c>
      <c r="G23" s="41">
        <f t="shared" si="4"/>
        <v>1.3518764986207372E-2</v>
      </c>
    </row>
    <row r="24" spans="1:7">
      <c r="C24" s="41"/>
      <c r="F24" s="28"/>
    </row>
    <row r="25" spans="1:7">
      <c r="A25" s="10" t="s">
        <v>26</v>
      </c>
      <c r="B25" s="33">
        <v>347306689</v>
      </c>
      <c r="C25" s="41">
        <f t="shared" si="0"/>
        <v>1</v>
      </c>
      <c r="D25" s="33">
        <v>330419902</v>
      </c>
      <c r="E25" s="41">
        <f>D25/$D$25</f>
        <v>1</v>
      </c>
      <c r="F25" s="32">
        <v>320414624</v>
      </c>
      <c r="G25" s="41">
        <f>F25/$F$25</f>
        <v>1</v>
      </c>
    </row>
    <row r="26" spans="1:7">
      <c r="A26" s="31" t="s">
        <v>65</v>
      </c>
      <c r="B26" s="28"/>
      <c r="C26" s="39"/>
      <c r="D26" s="28"/>
      <c r="E26" s="28"/>
    </row>
    <row r="27" spans="1:7">
      <c r="A27" s="28" t="s">
        <v>66</v>
      </c>
      <c r="B27" s="28"/>
      <c r="C27" s="39"/>
      <c r="D27" s="28"/>
      <c r="E27" s="28"/>
    </row>
    <row r="28" spans="1:7">
      <c r="A28" s="28" t="s">
        <v>67</v>
      </c>
      <c r="B28" s="29">
        <v>8244355</v>
      </c>
      <c r="C28" s="41">
        <f>B28/$B$65</f>
        <v>2.3737967799405096E-2</v>
      </c>
      <c r="D28" s="29">
        <v>10419678</v>
      </c>
      <c r="E28" s="41">
        <f>D28/$D$65</f>
        <v>3.1534656166080456E-2</v>
      </c>
      <c r="F28" s="29">
        <v>8250382</v>
      </c>
      <c r="G28" s="41">
        <f>F28/$F$65</f>
        <v>2.574908066618083E-2</v>
      </c>
    </row>
    <row r="29" spans="1:7">
      <c r="A29" s="28" t="s">
        <v>68</v>
      </c>
      <c r="B29" s="29">
        <v>3986617</v>
      </c>
      <c r="C29" s="41">
        <f t="shared" ref="C29:C55" si="5">B29/$B$65</f>
        <v>1.1478664610459028E-2</v>
      </c>
      <c r="D29" s="29">
        <v>10601254</v>
      </c>
      <c r="E29" s="41">
        <f t="shared" ref="E29:E34" si="6">D29/$D$65</f>
        <v>3.208418722913367E-2</v>
      </c>
      <c r="F29" s="29">
        <v>14022898</v>
      </c>
      <c r="G29" s="41">
        <f t="shared" ref="G29:G38" si="7">F29/$F$65</f>
        <v>4.3764850133681789E-2</v>
      </c>
    </row>
    <row r="30" spans="1:7">
      <c r="A30" s="28" t="s">
        <v>69</v>
      </c>
      <c r="B30" s="29">
        <v>13625362</v>
      </c>
      <c r="C30" s="41">
        <f t="shared" si="5"/>
        <v>3.9231498936088731E-2</v>
      </c>
      <c r="D30" s="29">
        <v>12070545</v>
      </c>
      <c r="E30" s="41">
        <f t="shared" si="6"/>
        <v>3.6530926033626149E-2</v>
      </c>
      <c r="F30" s="29">
        <v>10080012</v>
      </c>
      <c r="G30" s="41">
        <f t="shared" si="7"/>
        <v>3.1459275716454189E-2</v>
      </c>
    </row>
    <row r="31" spans="1:7">
      <c r="A31" s="28" t="s">
        <v>70</v>
      </c>
      <c r="B31" s="29">
        <v>1018422</v>
      </c>
      <c r="C31" s="41">
        <f t="shared" si="5"/>
        <v>2.9323420258110838E-3</v>
      </c>
      <c r="D31" s="29">
        <v>948622</v>
      </c>
      <c r="E31" s="41">
        <f t="shared" si="6"/>
        <v>2.8709590259487455E-3</v>
      </c>
      <c r="F31" s="29">
        <v>970322</v>
      </c>
      <c r="G31" s="41">
        <f t="shared" si="7"/>
        <v>3.0283324396579354E-3</v>
      </c>
    </row>
    <row r="32" spans="1:7">
      <c r="A32" s="28" t="s">
        <v>71</v>
      </c>
      <c r="B32" s="29">
        <v>1005496</v>
      </c>
      <c r="C32" s="41">
        <f t="shared" si="5"/>
        <v>2.8951241995802735E-3</v>
      </c>
      <c r="D32" s="29">
        <v>1002249</v>
      </c>
      <c r="E32" s="41">
        <f t="shared" si="6"/>
        <v>3.0332585716946314E-3</v>
      </c>
      <c r="F32" s="29">
        <v>825545</v>
      </c>
      <c r="G32" s="41">
        <f t="shared" si="7"/>
        <v>2.5764897672086277E-3</v>
      </c>
    </row>
    <row r="33" spans="1:9">
      <c r="A33" s="28" t="s">
        <v>72</v>
      </c>
      <c r="B33" s="29">
        <v>22624421</v>
      </c>
      <c r="C33" s="41">
        <f t="shared" si="5"/>
        <v>6.514248563752828E-2</v>
      </c>
      <c r="D33" s="29">
        <v>21630379</v>
      </c>
      <c r="E33" s="41">
        <f t="shared" si="6"/>
        <v>6.5463305536601721E-2</v>
      </c>
      <c r="F33" s="29">
        <v>20610947</v>
      </c>
      <c r="G33" s="41">
        <f t="shared" si="7"/>
        <v>6.4325862355146438E-2</v>
      </c>
    </row>
    <row r="34" spans="1:9">
      <c r="A34" s="28" t="s">
        <v>73</v>
      </c>
      <c r="B34" s="29">
        <v>3291951</v>
      </c>
      <c r="C34" s="41">
        <f t="shared" si="5"/>
        <v>9.4785130959571008E-3</v>
      </c>
      <c r="D34" s="29">
        <v>5227245</v>
      </c>
      <c r="E34" s="41">
        <f t="shared" si="6"/>
        <v>1.5820006507961497E-2</v>
      </c>
      <c r="F34" s="29">
        <v>3753014</v>
      </c>
      <c r="G34" s="41">
        <f t="shared" si="7"/>
        <v>1.1712992225972807E-2</v>
      </c>
    </row>
    <row r="35" spans="1:9">
      <c r="A35" s="28" t="s">
        <v>74</v>
      </c>
      <c r="B35" s="28"/>
      <c r="C35" s="39"/>
      <c r="D35" s="28"/>
      <c r="E35" s="28"/>
      <c r="F35" s="29">
        <v>606629</v>
      </c>
      <c r="G35" s="41">
        <f t="shared" si="7"/>
        <v>1.8932625247466857E-3</v>
      </c>
    </row>
    <row r="36" spans="1:9">
      <c r="A36" s="28" t="s">
        <v>75</v>
      </c>
      <c r="B36" s="29">
        <v>843561</v>
      </c>
      <c r="C36" s="41">
        <f t="shared" si="5"/>
        <v>2.4288648238502543E-3</v>
      </c>
      <c r="D36" s="29">
        <v>1030066</v>
      </c>
      <c r="E36" s="41">
        <f t="shared" ref="E36:E38" si="8">D36/$D$65</f>
        <v>3.117445389230822E-3</v>
      </c>
      <c r="F36" s="29">
        <v>3684643</v>
      </c>
      <c r="G36" s="41">
        <f t="shared" si="7"/>
        <v>1.1499609331189578E-2</v>
      </c>
    </row>
    <row r="37" spans="1:9">
      <c r="A37" s="28" t="s">
        <v>76</v>
      </c>
      <c r="B37" s="29">
        <v>4526905</v>
      </c>
      <c r="C37" s="41">
        <f t="shared" si="5"/>
        <v>1.3034315616074991E-2</v>
      </c>
      <c r="D37" s="29">
        <v>4161312</v>
      </c>
      <c r="E37" s="41">
        <f t="shared" si="8"/>
        <v>1.2594011361942719E-2</v>
      </c>
      <c r="F37" s="29">
        <v>955324</v>
      </c>
      <c r="G37" s="41">
        <f t="shared" si="7"/>
        <v>2.9815243389140688E-3</v>
      </c>
    </row>
    <row r="38" spans="1:9">
      <c r="A38" s="28" t="s">
        <v>30</v>
      </c>
      <c r="B38" s="29">
        <v>1511331</v>
      </c>
      <c r="C38" s="41">
        <f t="shared" si="5"/>
        <v>4.351574697140371E-3</v>
      </c>
      <c r="D38" s="29">
        <v>1155744</v>
      </c>
      <c r="E38" s="41">
        <f t="shared" si="8"/>
        <v>3.4978038338622833E-3</v>
      </c>
      <c r="F38" s="29">
        <v>286958</v>
      </c>
      <c r="G38" s="41">
        <f t="shared" si="7"/>
        <v>8.9558334266291164E-4</v>
      </c>
    </row>
    <row r="39" spans="1:9">
      <c r="A39" s="28"/>
      <c r="B39" s="28"/>
      <c r="C39" s="39"/>
      <c r="D39" s="28"/>
      <c r="E39" s="28"/>
    </row>
    <row r="40" spans="1:9">
      <c r="A40" s="31" t="s">
        <v>34</v>
      </c>
      <c r="B40" s="32">
        <v>60678421</v>
      </c>
      <c r="C40" s="47">
        <f t="shared" si="5"/>
        <v>0.1747113514418952</v>
      </c>
      <c r="D40" s="32">
        <v>68247094</v>
      </c>
      <c r="E40" s="47">
        <f t="shared" ref="E40:E45" si="9">D40/$D$65</f>
        <v>0.20654655965608271</v>
      </c>
      <c r="F40" s="32">
        <v>64046674</v>
      </c>
      <c r="G40" s="47">
        <f t="shared" ref="G40:G45" si="10">F40/$F$65</f>
        <v>0.19988686284181587</v>
      </c>
    </row>
    <row r="41" spans="1:9">
      <c r="A41" s="28" t="s">
        <v>73</v>
      </c>
      <c r="B41" s="29">
        <v>3291951</v>
      </c>
      <c r="C41" s="41">
        <f t="shared" si="5"/>
        <v>9.4785130959571008E-3</v>
      </c>
      <c r="D41" s="29">
        <v>5227245</v>
      </c>
      <c r="E41" s="41">
        <f t="shared" si="9"/>
        <v>1.5820006507961497E-2</v>
      </c>
      <c r="F41" s="29">
        <v>3753014</v>
      </c>
      <c r="G41" s="41">
        <f t="shared" si="10"/>
        <v>1.1712992225972807E-2</v>
      </c>
      <c r="H41" s="28"/>
    </row>
    <row r="42" spans="1:9">
      <c r="A42" s="28" t="s">
        <v>78</v>
      </c>
      <c r="B42" s="29">
        <v>843561</v>
      </c>
      <c r="C42" s="41">
        <f t="shared" si="5"/>
        <v>2.4288648238502543E-3</v>
      </c>
      <c r="D42" s="29">
        <v>1030066</v>
      </c>
      <c r="E42" s="41">
        <f t="shared" si="9"/>
        <v>3.117445389230822E-3</v>
      </c>
      <c r="F42" s="29">
        <v>606629</v>
      </c>
      <c r="G42" s="41">
        <f t="shared" si="10"/>
        <v>1.8932625247466857E-3</v>
      </c>
      <c r="H42" s="28"/>
    </row>
    <row r="43" spans="1:9">
      <c r="A43" s="28" t="s">
        <v>76</v>
      </c>
      <c r="B43" s="29">
        <v>4526905</v>
      </c>
      <c r="C43" s="41">
        <f t="shared" si="5"/>
        <v>1.3034315616074991E-2</v>
      </c>
      <c r="D43" s="29">
        <v>4161312</v>
      </c>
      <c r="E43" s="41">
        <f t="shared" si="9"/>
        <v>1.2594011361942719E-2</v>
      </c>
      <c r="F43" s="29">
        <v>3684643</v>
      </c>
      <c r="G43" s="41">
        <f t="shared" si="10"/>
        <v>1.1499609331189578E-2</v>
      </c>
      <c r="H43" s="28"/>
    </row>
    <row r="44" spans="1:9">
      <c r="A44" s="28" t="s">
        <v>30</v>
      </c>
      <c r="B44" s="29">
        <v>1511331</v>
      </c>
      <c r="C44" s="41">
        <f t="shared" si="5"/>
        <v>4.351574697140371E-3</v>
      </c>
      <c r="D44" s="29">
        <v>1155744</v>
      </c>
      <c r="E44" s="41">
        <f t="shared" si="9"/>
        <v>3.4978038338622833E-3</v>
      </c>
      <c r="F44" s="29">
        <v>955324</v>
      </c>
      <c r="G44" s="41">
        <f t="shared" si="10"/>
        <v>2.9815243389140688E-3</v>
      </c>
      <c r="H44" s="28"/>
    </row>
    <row r="45" spans="1:9">
      <c r="A45" s="28" t="s">
        <v>34</v>
      </c>
      <c r="B45" s="29">
        <v>60678421</v>
      </c>
      <c r="C45" s="41">
        <f t="shared" si="5"/>
        <v>0.1747113514418952</v>
      </c>
      <c r="D45" s="29">
        <v>68247094</v>
      </c>
      <c r="E45" s="41">
        <f t="shared" si="9"/>
        <v>0.20654655965608271</v>
      </c>
      <c r="F45" s="29">
        <v>64046674</v>
      </c>
      <c r="G45" s="41">
        <f t="shared" si="10"/>
        <v>0.19988686284181587</v>
      </c>
      <c r="H45" s="28"/>
    </row>
    <row r="46" spans="1:9">
      <c r="A46" s="28" t="s">
        <v>79</v>
      </c>
      <c r="B46" s="28"/>
      <c r="C46" s="39"/>
      <c r="D46" s="28"/>
      <c r="E46" s="28"/>
    </row>
    <row r="47" spans="1:9">
      <c r="A47" s="28" t="s">
        <v>80</v>
      </c>
      <c r="B47" s="29">
        <v>415206</v>
      </c>
      <c r="C47" s="41">
        <f t="shared" si="5"/>
        <v>1.195502456907762E-3</v>
      </c>
      <c r="D47" s="29">
        <v>393628</v>
      </c>
      <c r="E47" s="41">
        <f t="shared" ref="E47:E55" si="11">D47/$D$65</f>
        <v>1.1912962797259107E-3</v>
      </c>
      <c r="F47" s="29">
        <v>803195</v>
      </c>
      <c r="G47" s="41">
        <f t="shared" ref="G47:G55" si="12">F47/$F$65</f>
        <v>2.5067363966508596E-3</v>
      </c>
      <c r="I47" s="28"/>
    </row>
    <row r="48" spans="1:9">
      <c r="A48" s="28" t="s">
        <v>81</v>
      </c>
      <c r="B48" s="29">
        <v>2757756</v>
      </c>
      <c r="C48" s="41">
        <f t="shared" si="5"/>
        <v>7.9404056626159597E-3</v>
      </c>
      <c r="D48" s="29">
        <v>2219850</v>
      </c>
      <c r="E48" s="41">
        <f t="shared" si="11"/>
        <v>6.7182696519291381E-3</v>
      </c>
      <c r="F48" s="29">
        <v>1694018</v>
      </c>
      <c r="G48" s="41">
        <f t="shared" si="12"/>
        <v>5.2869559411870036E-3</v>
      </c>
      <c r="I48" s="28"/>
    </row>
    <row r="49" spans="1:9">
      <c r="A49" s="28" t="s">
        <v>82</v>
      </c>
      <c r="B49" s="29">
        <v>2132446</v>
      </c>
      <c r="C49" s="41">
        <f t="shared" si="5"/>
        <v>6.1399508490318768E-3</v>
      </c>
      <c r="D49" s="29">
        <v>2316883</v>
      </c>
      <c r="E49" s="41">
        <f t="shared" si="11"/>
        <v>7.011935376701371E-3</v>
      </c>
      <c r="F49" s="29">
        <v>1425643</v>
      </c>
      <c r="G49" s="41">
        <f t="shared" si="12"/>
        <v>4.449369327162795E-3</v>
      </c>
      <c r="I49" s="28"/>
    </row>
    <row r="50" spans="1:9">
      <c r="A50" s="28" t="s">
        <v>83</v>
      </c>
      <c r="B50" s="29">
        <v>207854</v>
      </c>
      <c r="C50" s="41">
        <f t="shared" si="5"/>
        <v>5.984739326457372E-4</v>
      </c>
      <c r="D50" s="29">
        <v>360829</v>
      </c>
      <c r="E50" s="41">
        <f t="shared" si="11"/>
        <v>1.0920316779223548E-3</v>
      </c>
      <c r="F50" s="29">
        <v>393456</v>
      </c>
      <c r="G50" s="41">
        <f t="shared" si="12"/>
        <v>1.2279589336097218E-3</v>
      </c>
      <c r="I50" s="28"/>
    </row>
    <row r="51" spans="1:9">
      <c r="A51" s="28" t="s">
        <v>84</v>
      </c>
      <c r="B51" s="29">
        <v>3958748</v>
      </c>
      <c r="C51" s="41">
        <f t="shared" si="5"/>
        <v>1.1398421410766437E-2</v>
      </c>
      <c r="D51" s="29">
        <v>17967108</v>
      </c>
      <c r="E51" s="41">
        <f t="shared" si="11"/>
        <v>5.4376591395514672E-2</v>
      </c>
      <c r="F51" s="29">
        <v>15935221</v>
      </c>
      <c r="G51" s="41">
        <f t="shared" si="12"/>
        <v>4.9733126413106538E-2</v>
      </c>
      <c r="I51" s="27"/>
    </row>
    <row r="52" spans="1:9">
      <c r="A52" s="28" t="s">
        <v>85</v>
      </c>
      <c r="B52" s="29">
        <v>1493645</v>
      </c>
      <c r="C52" s="41">
        <f t="shared" si="5"/>
        <v>4.300651404960415E-3</v>
      </c>
      <c r="D52" s="29">
        <v>1786777</v>
      </c>
      <c r="E52" s="41">
        <f t="shared" si="11"/>
        <v>5.4075949698695813E-3</v>
      </c>
      <c r="F52" s="29">
        <v>890696</v>
      </c>
      <c r="G52" s="41">
        <f t="shared" si="12"/>
        <v>2.7798231831016552E-3</v>
      </c>
      <c r="I52" s="27"/>
    </row>
    <row r="53" spans="1:9">
      <c r="A53" s="28" t="s">
        <v>86</v>
      </c>
      <c r="B53" s="29">
        <v>907535</v>
      </c>
      <c r="C53" s="41">
        <f t="shared" si="5"/>
        <v>2.6130651344869432E-3</v>
      </c>
      <c r="D53" s="29">
        <v>981439</v>
      </c>
      <c r="E53" s="41">
        <f t="shared" si="11"/>
        <v>2.970278103889759E-3</v>
      </c>
      <c r="F53" s="29">
        <v>1462023</v>
      </c>
      <c r="G53" s="41">
        <f t="shared" si="12"/>
        <v>4.5629097128850153E-3</v>
      </c>
      <c r="I53" s="27"/>
    </row>
    <row r="54" spans="1:9" ht="18">
      <c r="A54" s="30" t="s">
        <v>87</v>
      </c>
      <c r="B54" s="9">
        <v>11873190</v>
      </c>
      <c r="C54" s="41">
        <f t="shared" si="5"/>
        <v>3.4186470851415129E-2</v>
      </c>
      <c r="D54" s="9">
        <v>26026514</v>
      </c>
      <c r="E54" s="41">
        <f t="shared" si="11"/>
        <v>7.8767997455552782E-2</v>
      </c>
      <c r="F54" s="29">
        <v>22604252</v>
      </c>
      <c r="G54" s="41">
        <f t="shared" si="12"/>
        <v>7.0546879907703586E-2</v>
      </c>
      <c r="I54" s="28"/>
    </row>
    <row r="55" spans="1:9">
      <c r="A55" s="10" t="s">
        <v>38</v>
      </c>
      <c r="B55" s="33">
        <v>72551611</v>
      </c>
      <c r="C55" s="41">
        <f t="shared" si="5"/>
        <v>0.20889782229331033</v>
      </c>
      <c r="D55" s="33">
        <v>94273608</v>
      </c>
      <c r="E55" s="41">
        <f t="shared" si="11"/>
        <v>0.2853145571116355</v>
      </c>
      <c r="F55" s="32">
        <v>86650926</v>
      </c>
      <c r="G55" s="41">
        <f t="shared" si="12"/>
        <v>0.27043374274951942</v>
      </c>
      <c r="I55" s="31"/>
    </row>
    <row r="57" spans="1:9">
      <c r="A57" s="31" t="s">
        <v>107</v>
      </c>
      <c r="B57" s="28"/>
      <c r="C57" s="39"/>
      <c r="D57" s="28"/>
      <c r="E57" s="28"/>
    </row>
    <row r="58" spans="1:9">
      <c r="A58" s="28" t="s">
        <v>108</v>
      </c>
      <c r="B58" s="29">
        <v>92528</v>
      </c>
      <c r="C58" s="41">
        <f t="shared" ref="C58:C65" si="13">B58/$B$65</f>
        <v>2.664158305341479E-4</v>
      </c>
      <c r="D58" s="29">
        <v>92528</v>
      </c>
      <c r="E58" s="41">
        <f t="shared" ref="E58:E65" si="14">D58/$D$65</f>
        <v>2.8003155814748713E-4</v>
      </c>
      <c r="F58" s="35">
        <v>101204</v>
      </c>
      <c r="G58" s="41">
        <f t="shared" ref="G58:G65" si="15">F58/$F$65</f>
        <v>3.158532489453415E-4</v>
      </c>
      <c r="I58" s="34"/>
    </row>
    <row r="59" spans="1:9">
      <c r="A59" s="28" t="s">
        <v>109</v>
      </c>
      <c r="B59" s="29">
        <v>602601</v>
      </c>
      <c r="C59" s="41">
        <f t="shared" si="13"/>
        <v>1.7350687996682955E-3</v>
      </c>
      <c r="D59" s="29">
        <v>602601</v>
      </c>
      <c r="E59" s="41">
        <f t="shared" si="14"/>
        <v>1.823743050441314E-3</v>
      </c>
      <c r="F59" s="35">
        <v>659107</v>
      </c>
      <c r="G59" s="41">
        <f t="shared" si="15"/>
        <v>2.057044063007561E-3</v>
      </c>
      <c r="I59" s="34"/>
    </row>
    <row r="60" spans="1:9">
      <c r="A60" s="28" t="s">
        <v>110</v>
      </c>
      <c r="B60" s="29">
        <v>3410834</v>
      </c>
      <c r="C60" s="41">
        <f t="shared" si="13"/>
        <v>9.8208128666361499E-3</v>
      </c>
      <c r="D60" s="29">
        <v>3410834</v>
      </c>
      <c r="E60" s="41">
        <f t="shared" si="14"/>
        <v>1.0322725657124613E-2</v>
      </c>
      <c r="F60" s="35">
        <v>3730668</v>
      </c>
      <c r="G60" s="41">
        <f t="shared" si="15"/>
        <v>1.1643251339239748E-2</v>
      </c>
      <c r="I60" s="34"/>
    </row>
    <row r="61" spans="1:9">
      <c r="A61" s="28" t="s">
        <v>111</v>
      </c>
      <c r="B61" s="29">
        <v>261740930</v>
      </c>
      <c r="C61" s="41">
        <f t="shared" si="13"/>
        <v>0.75363054697745835</v>
      </c>
      <c r="D61" s="29">
        <v>226979906</v>
      </c>
      <c r="E61" s="41">
        <f t="shared" si="14"/>
        <v>0.68694380885083606</v>
      </c>
      <c r="F61" s="35">
        <v>229629870</v>
      </c>
      <c r="G61" s="41">
        <f t="shared" si="15"/>
        <v>0.71666476121888867</v>
      </c>
      <c r="I61" s="34"/>
    </row>
    <row r="62" spans="1:9">
      <c r="A62" s="28" t="s">
        <v>112</v>
      </c>
      <c r="B62" s="29">
        <v>1501243</v>
      </c>
      <c r="C62" s="41">
        <f t="shared" si="13"/>
        <v>4.3225283230868038E-3</v>
      </c>
      <c r="D62" s="29">
        <v>-1648512</v>
      </c>
      <c r="E62" s="41">
        <f t="shared" si="14"/>
        <v>-4.989142572895019E-3</v>
      </c>
      <c r="F62" s="35">
        <v>-7359145</v>
      </c>
      <c r="G62" s="41">
        <f t="shared" si="15"/>
        <v>-2.2967569045787374E-2</v>
      </c>
      <c r="I62" s="34"/>
    </row>
    <row r="63" spans="1:9">
      <c r="A63" s="28" t="s">
        <v>113</v>
      </c>
      <c r="B63" s="29">
        <v>267348136</v>
      </c>
      <c r="C63" s="41">
        <f t="shared" si="13"/>
        <v>0.76977537279738373</v>
      </c>
      <c r="D63" s="29">
        <v>229437357</v>
      </c>
      <c r="E63" s="41">
        <f t="shared" si="14"/>
        <v>0.69438116654365445</v>
      </c>
      <c r="F63" s="35">
        <v>233763698</v>
      </c>
      <c r="G63" s="41">
        <f t="shared" si="15"/>
        <v>0.72956625725048052</v>
      </c>
      <c r="I63" s="34"/>
    </row>
    <row r="64" spans="1:9">
      <c r="A64" s="28" t="s">
        <v>114</v>
      </c>
      <c r="B64" s="29">
        <v>7406942</v>
      </c>
      <c r="C64" s="41">
        <f t="shared" si="13"/>
        <v>2.1326804909305965E-2</v>
      </c>
      <c r="D64" s="29">
        <v>6708937</v>
      </c>
      <c r="E64" s="41">
        <f t="shared" si="14"/>
        <v>2.030427634471001E-2</v>
      </c>
      <c r="F64" s="35">
        <v>7012271</v>
      </c>
      <c r="G64" s="41">
        <f t="shared" si="15"/>
        <v>2.1884990492818456E-2</v>
      </c>
      <c r="I64" s="34"/>
    </row>
    <row r="65" spans="1:9">
      <c r="A65" s="31" t="s">
        <v>115</v>
      </c>
      <c r="B65" s="32">
        <v>347306689</v>
      </c>
      <c r="C65" s="47">
        <f t="shared" si="13"/>
        <v>1</v>
      </c>
      <c r="D65" s="32">
        <v>330419902</v>
      </c>
      <c r="E65" s="47">
        <f t="shared" si="14"/>
        <v>1</v>
      </c>
      <c r="F65" s="37">
        <v>320414624</v>
      </c>
      <c r="G65" s="47">
        <f t="shared" si="15"/>
        <v>1</v>
      </c>
      <c r="I65" s="34"/>
    </row>
    <row r="66" spans="1:9" ht="18">
      <c r="A66" s="30" t="s">
        <v>77</v>
      </c>
      <c r="I66" s="36"/>
    </row>
    <row r="70" spans="1:9">
      <c r="A70" t="s">
        <v>147</v>
      </c>
      <c r="B70" s="10" t="s">
        <v>141</v>
      </c>
      <c r="C70" s="40" t="s">
        <v>142</v>
      </c>
      <c r="D70" s="10" t="s">
        <v>143</v>
      </c>
      <c r="E70" s="63" t="s">
        <v>144</v>
      </c>
      <c r="F70" s="10" t="s">
        <v>145</v>
      </c>
      <c r="G70" s="63" t="s">
        <v>146</v>
      </c>
    </row>
    <row r="71" spans="1:9">
      <c r="A71" s="28" t="s">
        <v>18</v>
      </c>
      <c r="B71" s="29">
        <v>40419724</v>
      </c>
      <c r="C71" s="41">
        <f t="shared" ref="C71" si="16">B71/$B$25</f>
        <v>0.11638049389829057</v>
      </c>
      <c r="D71" s="29">
        <v>32052397</v>
      </c>
      <c r="E71" s="41">
        <f t="shared" ref="E71" si="17">D71/$D$25</f>
        <v>9.7005043600551635E-2</v>
      </c>
      <c r="F71" s="29">
        <v>27144693</v>
      </c>
      <c r="G71" s="41">
        <f t="shared" ref="G71" si="18">F71/$F$25</f>
        <v>8.4717397293327043E-2</v>
      </c>
    </row>
    <row r="130" spans="1:1" ht="18">
      <c r="A130" s="30" t="s">
        <v>77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369AC-C98D-6149-952A-72A524A1DF3C}">
  <dimension ref="A1:K61"/>
  <sheetViews>
    <sheetView tabSelected="1" topLeftCell="A2" workbookViewId="0">
      <selection activeCell="A20" sqref="A20:D20"/>
    </sheetView>
  </sheetViews>
  <sheetFormatPr baseColWidth="10" defaultRowHeight="16"/>
  <cols>
    <col min="1" max="1" width="26.5" customWidth="1"/>
    <col min="3" max="3" width="10.83203125" style="13"/>
    <col min="4" max="4" width="12.6640625" bestFit="1" customWidth="1"/>
    <col min="5" max="5" width="10.83203125" style="13"/>
    <col min="7" max="7" width="10.83203125" style="13"/>
  </cols>
  <sheetData>
    <row r="1" spans="1:11">
      <c r="A1" s="14" t="s">
        <v>88</v>
      </c>
    </row>
    <row r="2" spans="1:11">
      <c r="A2" s="2" t="s">
        <v>89</v>
      </c>
    </row>
    <row r="5" spans="1:11">
      <c r="B5" s="1" t="s">
        <v>47</v>
      </c>
    </row>
    <row r="6" spans="1:11">
      <c r="A6" s="15"/>
      <c r="B6" s="1" t="s">
        <v>11</v>
      </c>
      <c r="C6" s="43" t="s">
        <v>116</v>
      </c>
      <c r="D6" s="1" t="s">
        <v>12</v>
      </c>
      <c r="E6" s="43" t="s">
        <v>116</v>
      </c>
      <c r="F6" s="1" t="s">
        <v>46</v>
      </c>
    </row>
    <row r="7" spans="1:11">
      <c r="A7" s="15"/>
      <c r="B7" s="1">
        <v>2022</v>
      </c>
      <c r="C7" s="43"/>
      <c r="D7" s="1">
        <v>2021</v>
      </c>
      <c r="E7" s="43"/>
      <c r="F7" s="1">
        <v>2020</v>
      </c>
      <c r="G7" s="13" t="s">
        <v>116</v>
      </c>
    </row>
    <row r="8" spans="1:11">
      <c r="A8" s="2" t="s">
        <v>90</v>
      </c>
    </row>
    <row r="9" spans="1:11">
      <c r="A9" s="2" t="s">
        <v>91</v>
      </c>
      <c r="B9" s="16">
        <v>316199</v>
      </c>
      <c r="C9" s="44">
        <f>B9/$B$11</f>
        <v>0.80186798807084458</v>
      </c>
      <c r="D9" s="16">
        <v>297392</v>
      </c>
      <c r="E9" s="13">
        <f>D9/$D$11</f>
        <v>0.81295292454970658</v>
      </c>
      <c r="F9" s="16">
        <v>220747</v>
      </c>
      <c r="G9" s="13">
        <f>F9/$F$11</f>
        <v>0.80413456459574162</v>
      </c>
      <c r="J9" s="2"/>
    </row>
    <row r="10" spans="1:11">
      <c r="A10" s="2" t="s">
        <v>92</v>
      </c>
      <c r="B10" s="16">
        <v>78129</v>
      </c>
      <c r="C10" s="44">
        <f t="shared" ref="C10:C11" si="0">B10/$B$11</f>
        <v>0.19813201192915542</v>
      </c>
      <c r="D10" s="16">
        <v>68425</v>
      </c>
      <c r="E10" s="13">
        <f t="shared" ref="E10:E11" si="1">D10/$D$11</f>
        <v>0.18704707545029345</v>
      </c>
      <c r="F10" s="16">
        <v>53768</v>
      </c>
      <c r="G10" s="13">
        <f t="shared" ref="G10:G11" si="2">F10/$F$11</f>
        <v>0.19586543540425841</v>
      </c>
    </row>
    <row r="11" spans="1:11">
      <c r="A11" s="2" t="s">
        <v>6</v>
      </c>
      <c r="B11" s="16">
        <v>394328</v>
      </c>
      <c r="C11" s="44">
        <f t="shared" si="0"/>
        <v>1</v>
      </c>
      <c r="D11" s="16">
        <v>365817</v>
      </c>
      <c r="E11" s="13">
        <f t="shared" si="1"/>
        <v>1</v>
      </c>
      <c r="F11" s="16">
        <v>274515</v>
      </c>
      <c r="G11" s="13">
        <f t="shared" si="2"/>
        <v>1</v>
      </c>
    </row>
    <row r="12" spans="1:11">
      <c r="C12" s="44"/>
      <c r="H12" s="16"/>
      <c r="I12" s="16"/>
    </row>
    <row r="13" spans="1:11">
      <c r="A13" s="2" t="s">
        <v>93</v>
      </c>
      <c r="C13" s="44"/>
    </row>
    <row r="14" spans="1:11">
      <c r="A14" s="2" t="s">
        <v>91</v>
      </c>
      <c r="B14" s="16">
        <v>201471</v>
      </c>
      <c r="C14" s="44">
        <f t="shared" ref="C14:C17" si="3">B14/$B$11</f>
        <v>0.5109223793390274</v>
      </c>
      <c r="D14" s="16">
        <v>192266</v>
      </c>
      <c r="E14" s="13">
        <f t="shared" ref="E14:E17" si="4">D14/$D$11</f>
        <v>0.5255797297555882</v>
      </c>
      <c r="F14" s="16">
        <v>151286</v>
      </c>
      <c r="G14" s="13">
        <f t="shared" ref="G14:G17" si="5">F14/$F$11</f>
        <v>0.55110285412454696</v>
      </c>
    </row>
    <row r="15" spans="1:11">
      <c r="A15" s="2" t="s">
        <v>92</v>
      </c>
      <c r="B15" s="16">
        <v>22075</v>
      </c>
      <c r="C15" s="44">
        <f t="shared" si="3"/>
        <v>5.5981315047371728E-2</v>
      </c>
      <c r="D15" s="16">
        <v>20715</v>
      </c>
      <c r="E15" s="13">
        <f t="shared" si="4"/>
        <v>5.6626673992734071E-2</v>
      </c>
      <c r="F15" s="16">
        <v>18273</v>
      </c>
      <c r="G15" s="13">
        <f t="shared" si="5"/>
        <v>6.6564668597344404E-2</v>
      </c>
      <c r="K15" s="16"/>
    </row>
    <row r="16" spans="1:11">
      <c r="A16" s="2" t="s">
        <v>94</v>
      </c>
      <c r="B16" s="16">
        <v>223546</v>
      </c>
      <c r="C16" s="44">
        <f t="shared" si="3"/>
        <v>0.56690369438639909</v>
      </c>
      <c r="D16" s="16">
        <v>212981</v>
      </c>
      <c r="E16" s="13">
        <f t="shared" si="4"/>
        <v>0.58220640374832222</v>
      </c>
      <c r="F16" s="16">
        <v>169559</v>
      </c>
      <c r="G16" s="13">
        <f t="shared" si="5"/>
        <v>0.61766752272189129</v>
      </c>
    </row>
    <row r="17" spans="1:11">
      <c r="A17" s="2" t="s">
        <v>95</v>
      </c>
      <c r="B17" s="16">
        <v>170782</v>
      </c>
      <c r="C17" s="44">
        <f t="shared" si="3"/>
        <v>0.43309630561360085</v>
      </c>
      <c r="D17" s="16">
        <v>152836</v>
      </c>
      <c r="E17" s="13">
        <f t="shared" si="4"/>
        <v>0.41779359625167778</v>
      </c>
      <c r="F17" s="16">
        <v>104956</v>
      </c>
      <c r="G17" s="13">
        <f t="shared" si="5"/>
        <v>0.38233247727810865</v>
      </c>
      <c r="H17" s="16"/>
      <c r="I17" s="16"/>
    </row>
    <row r="18" spans="1:11">
      <c r="C18" s="44"/>
    </row>
    <row r="19" spans="1:11">
      <c r="A19" s="2" t="s">
        <v>96</v>
      </c>
      <c r="C19" s="44"/>
    </row>
    <row r="20" spans="1:11">
      <c r="A20" s="2" t="s">
        <v>97</v>
      </c>
      <c r="B20" s="16">
        <v>26251</v>
      </c>
      <c r="C20" s="44">
        <f t="shared" ref="C20:C22" si="6">B20/$B$11</f>
        <v>6.657148363798665E-2</v>
      </c>
      <c r="D20" s="16">
        <v>21914</v>
      </c>
      <c r="E20" s="13">
        <f t="shared" ref="E20:E22" si="7">D20/$D$11</f>
        <v>5.9904269074427925E-2</v>
      </c>
      <c r="F20" s="16">
        <v>18752</v>
      </c>
      <c r="G20" s="13">
        <f t="shared" ref="G20:G22" si="8">F20/$F$11</f>
        <v>6.8309564140393061E-2</v>
      </c>
      <c r="K20" s="16"/>
    </row>
    <row r="21" spans="1:11">
      <c r="A21" s="2" t="s">
        <v>98</v>
      </c>
      <c r="B21" s="16">
        <v>25094</v>
      </c>
      <c r="C21" s="44">
        <f t="shared" si="6"/>
        <v>6.3637378020328261E-2</v>
      </c>
      <c r="D21" s="16">
        <v>21973</v>
      </c>
      <c r="E21" s="13">
        <f t="shared" si="7"/>
        <v>6.006555190163388E-2</v>
      </c>
      <c r="F21" s="16">
        <v>19916</v>
      </c>
      <c r="G21" s="13">
        <f t="shared" si="8"/>
        <v>7.2549769593646979E-2</v>
      </c>
      <c r="H21" s="16"/>
      <c r="I21" s="16"/>
    </row>
    <row r="22" spans="1:11">
      <c r="A22" s="2" t="s">
        <v>99</v>
      </c>
      <c r="B22" s="16">
        <v>51345</v>
      </c>
      <c r="C22" s="44">
        <f t="shared" si="6"/>
        <v>0.13020886165831491</v>
      </c>
      <c r="D22" s="16">
        <v>43887</v>
      </c>
      <c r="E22" s="13">
        <f t="shared" si="7"/>
        <v>0.11996982097606181</v>
      </c>
      <c r="F22" s="16">
        <v>38668</v>
      </c>
      <c r="G22" s="13">
        <f t="shared" si="8"/>
        <v>0.14085933373404003</v>
      </c>
    </row>
    <row r="23" spans="1:11">
      <c r="C23" s="44"/>
    </row>
    <row r="24" spans="1:11">
      <c r="A24" s="2" t="s">
        <v>100</v>
      </c>
      <c r="B24" s="16">
        <v>119437</v>
      </c>
      <c r="C24" s="44">
        <f t="shared" ref="C24:C28" si="9">B24/$B$11</f>
        <v>0.30288744395528594</v>
      </c>
      <c r="D24" s="16">
        <v>108949</v>
      </c>
      <c r="E24" s="13">
        <f t="shared" ref="E24:E28" si="10">D24/$D$11</f>
        <v>0.29782377527561593</v>
      </c>
      <c r="F24" s="16">
        <v>66288</v>
      </c>
      <c r="G24" s="13">
        <f t="shared" ref="G24:G28" si="11">F24/$F$11</f>
        <v>0.24147314354406862</v>
      </c>
      <c r="K24" s="16"/>
    </row>
    <row r="25" spans="1:11">
      <c r="A25" s="2" t="s">
        <v>101</v>
      </c>
      <c r="B25" s="16">
        <v>-334</v>
      </c>
      <c r="C25" s="44">
        <f t="shared" si="9"/>
        <v>-8.4701061045626988E-4</v>
      </c>
      <c r="D25" s="16">
        <v>258</v>
      </c>
      <c r="E25" s="13">
        <f t="shared" si="10"/>
        <v>7.0527066812094575E-4</v>
      </c>
      <c r="F25" s="16">
        <v>803</v>
      </c>
      <c r="G25" s="13">
        <f t="shared" si="11"/>
        <v>2.9251589166347921E-3</v>
      </c>
    </row>
    <row r="26" spans="1:11">
      <c r="A26" s="2" t="s">
        <v>102</v>
      </c>
      <c r="B26" s="16">
        <v>119103</v>
      </c>
      <c r="C26" s="44">
        <f t="shared" si="9"/>
        <v>0.30204043334482966</v>
      </c>
      <c r="D26" s="16">
        <v>109207</v>
      </c>
      <c r="E26" s="13">
        <f t="shared" si="10"/>
        <v>0.29852904594373691</v>
      </c>
      <c r="F26" s="16">
        <v>67091</v>
      </c>
      <c r="G26" s="13">
        <f t="shared" si="11"/>
        <v>0.24439830246070343</v>
      </c>
    </row>
    <row r="27" spans="1:11">
      <c r="A27" s="2" t="s">
        <v>103</v>
      </c>
      <c r="B27" s="16">
        <v>19300</v>
      </c>
      <c r="C27" s="44">
        <f t="shared" si="9"/>
        <v>4.8944026292832364E-2</v>
      </c>
      <c r="D27" s="16">
        <v>14527</v>
      </c>
      <c r="E27" s="13">
        <f t="shared" si="10"/>
        <v>3.9711112386794492E-2</v>
      </c>
      <c r="F27" s="16">
        <v>9680</v>
      </c>
      <c r="G27" s="13">
        <f t="shared" si="11"/>
        <v>3.5262189679981057E-2</v>
      </c>
      <c r="H27" s="16"/>
      <c r="I27" s="16"/>
    </row>
    <row r="28" spans="1:11">
      <c r="A28" s="2" t="s">
        <v>48</v>
      </c>
      <c r="B28" s="16">
        <v>99803</v>
      </c>
      <c r="C28" s="44">
        <f t="shared" si="9"/>
        <v>0.25309640705199732</v>
      </c>
      <c r="D28" s="16">
        <v>94680</v>
      </c>
      <c r="E28" s="13">
        <f t="shared" si="10"/>
        <v>0.25881793355694238</v>
      </c>
      <c r="F28" s="16">
        <v>57411</v>
      </c>
      <c r="G28" s="13">
        <f t="shared" si="11"/>
        <v>0.20913611278072236</v>
      </c>
      <c r="J28" s="2"/>
    </row>
    <row r="30" spans="1:11">
      <c r="A30" s="2" t="s">
        <v>104</v>
      </c>
      <c r="H30" s="16"/>
      <c r="I30" s="16"/>
      <c r="K30" s="16"/>
    </row>
    <row r="31" spans="1:11">
      <c r="A31" s="2" t="s">
        <v>105</v>
      </c>
      <c r="B31" s="16">
        <v>6.15</v>
      </c>
      <c r="C31" s="44">
        <f t="shared" ref="C31:C32" si="12">B31/$B$11</f>
        <v>1.5596153456006167E-5</v>
      </c>
      <c r="D31" s="16">
        <v>5.67</v>
      </c>
      <c r="E31" s="13">
        <f t="shared" ref="E31:E32" si="13">D31/$D$11</f>
        <v>1.5499553055216131E-5</v>
      </c>
      <c r="F31" s="16">
        <v>3.31</v>
      </c>
      <c r="G31" s="13">
        <f t="shared" ref="G31:G32" si="14">F31/$F$11</f>
        <v>1.2057628909167077E-5</v>
      </c>
      <c r="J31" s="2"/>
    </row>
    <row r="32" spans="1:11">
      <c r="A32" s="2" t="s">
        <v>106</v>
      </c>
      <c r="B32" s="16">
        <v>6.11</v>
      </c>
      <c r="C32" s="44">
        <f t="shared" si="12"/>
        <v>1.549471505954434E-5</v>
      </c>
      <c r="D32" s="16">
        <v>5.61</v>
      </c>
      <c r="E32" s="13">
        <f t="shared" si="13"/>
        <v>1.5335536620769401E-5</v>
      </c>
      <c r="F32" s="16">
        <v>3.28</v>
      </c>
      <c r="G32" s="13">
        <f t="shared" si="14"/>
        <v>1.1948345263464655E-5</v>
      </c>
      <c r="J32" s="2"/>
    </row>
    <row r="33" spans="1:11">
      <c r="K33" s="16"/>
    </row>
    <row r="34" spans="1:11">
      <c r="A34" s="2"/>
    </row>
    <row r="35" spans="1:11">
      <c r="A35" s="2"/>
      <c r="B35" s="16"/>
      <c r="C35" s="44"/>
      <c r="D35" s="16"/>
      <c r="F35" s="16"/>
    </row>
    <row r="36" spans="1:11" ht="18">
      <c r="A36" s="54" t="s">
        <v>140</v>
      </c>
      <c r="B36" s="55" t="s">
        <v>137</v>
      </c>
      <c r="C36" s="56" t="s">
        <v>138</v>
      </c>
      <c r="D36" s="55" t="s">
        <v>139</v>
      </c>
      <c r="F36" s="16"/>
      <c r="G36" s="45"/>
      <c r="K36" s="16"/>
    </row>
    <row r="37" spans="1:11">
      <c r="A37" s="2" t="s">
        <v>90</v>
      </c>
      <c r="K37" s="16"/>
    </row>
    <row r="38" spans="1:11">
      <c r="A38" s="2" t="s">
        <v>91</v>
      </c>
      <c r="B38" s="13">
        <v>0.80186798807084458</v>
      </c>
      <c r="C38" s="13">
        <v>0.81295292454970658</v>
      </c>
      <c r="D38" s="13">
        <v>0.80413456459574162</v>
      </c>
      <c r="K38" s="16"/>
    </row>
    <row r="39" spans="1:11">
      <c r="A39" s="2" t="s">
        <v>92</v>
      </c>
      <c r="B39" s="13">
        <v>0.19813201192915542</v>
      </c>
      <c r="C39" s="13">
        <v>0.18704707545029345</v>
      </c>
      <c r="D39" s="13">
        <v>0.19586543540425841</v>
      </c>
      <c r="K39" s="16"/>
    </row>
    <row r="40" spans="1:11">
      <c r="A40" s="2" t="s">
        <v>6</v>
      </c>
      <c r="B40" s="13">
        <v>1</v>
      </c>
      <c r="C40" s="13">
        <v>1</v>
      </c>
      <c r="D40" s="13">
        <v>1</v>
      </c>
      <c r="K40" s="16"/>
    </row>
    <row r="41" spans="1:11">
      <c r="B41" s="13"/>
      <c r="D41" s="13"/>
    </row>
    <row r="42" spans="1:11">
      <c r="A42" s="2" t="s">
        <v>93</v>
      </c>
      <c r="B42" s="13"/>
      <c r="D42" s="13"/>
    </row>
    <row r="43" spans="1:11">
      <c r="A43" s="2" t="s">
        <v>91</v>
      </c>
      <c r="B43" s="13">
        <v>0.5109223793390274</v>
      </c>
      <c r="C43" s="13">
        <v>0.5255797297555882</v>
      </c>
      <c r="D43" s="13">
        <v>0.55110285412454696</v>
      </c>
    </row>
    <row r="44" spans="1:11">
      <c r="A44" s="2" t="s">
        <v>92</v>
      </c>
      <c r="B44" s="13">
        <v>5.5981315047371728E-2</v>
      </c>
      <c r="C44" s="13">
        <v>5.6626673992734071E-2</v>
      </c>
      <c r="D44" s="13">
        <v>6.6564668597344404E-2</v>
      </c>
    </row>
    <row r="45" spans="1:11">
      <c r="A45" s="2" t="s">
        <v>94</v>
      </c>
      <c r="B45" s="13">
        <v>0.56690369438639909</v>
      </c>
      <c r="C45" s="13">
        <v>0.58220640374832222</v>
      </c>
      <c r="D45" s="13">
        <v>0.61766752272189129</v>
      </c>
    </row>
    <row r="46" spans="1:11">
      <c r="A46" s="2" t="s">
        <v>95</v>
      </c>
      <c r="B46" s="13">
        <v>0.43309630561360085</v>
      </c>
      <c r="C46" s="13">
        <v>0.41779359625167778</v>
      </c>
      <c r="D46" s="13">
        <v>0.38233247727810865</v>
      </c>
    </row>
    <row r="47" spans="1:11">
      <c r="B47" s="13"/>
      <c r="D47" s="13"/>
    </row>
    <row r="48" spans="1:11">
      <c r="A48" s="2" t="s">
        <v>96</v>
      </c>
      <c r="B48" s="13"/>
      <c r="D48" s="13"/>
    </row>
    <row r="49" spans="1:4">
      <c r="A49" s="2" t="s">
        <v>97</v>
      </c>
      <c r="B49" s="13">
        <v>6.657148363798665E-2</v>
      </c>
      <c r="C49" s="13">
        <v>5.9904269074427925E-2</v>
      </c>
      <c r="D49" s="13">
        <v>6.8309564140393061E-2</v>
      </c>
    </row>
    <row r="50" spans="1:4">
      <c r="A50" s="2" t="s">
        <v>98</v>
      </c>
      <c r="B50" s="13">
        <v>6.3637378020328261E-2</v>
      </c>
      <c r="C50" s="13">
        <v>6.006555190163388E-2</v>
      </c>
      <c r="D50" s="13">
        <v>7.2549769593646979E-2</v>
      </c>
    </row>
    <row r="51" spans="1:4">
      <c r="A51" s="2" t="s">
        <v>99</v>
      </c>
      <c r="B51" s="13">
        <v>0.13020886165831491</v>
      </c>
      <c r="C51" s="13">
        <v>0.11996982097606181</v>
      </c>
      <c r="D51" s="13">
        <v>0.14085933373404003</v>
      </c>
    </row>
    <row r="52" spans="1:4">
      <c r="B52" s="13"/>
      <c r="D52" s="13"/>
    </row>
    <row r="53" spans="1:4">
      <c r="A53" s="2" t="s">
        <v>100</v>
      </c>
      <c r="B53" s="13">
        <v>0.30288744395528594</v>
      </c>
      <c r="C53" s="13">
        <v>0.29782377527561593</v>
      </c>
      <c r="D53" s="13">
        <v>0.24147314354406862</v>
      </c>
    </row>
    <row r="54" spans="1:4">
      <c r="A54" s="2" t="s">
        <v>101</v>
      </c>
      <c r="B54" s="13">
        <v>-8.4701061045626988E-4</v>
      </c>
      <c r="C54" s="13">
        <v>7.0527066812094575E-4</v>
      </c>
      <c r="D54" s="13">
        <v>2.9251589166347921E-3</v>
      </c>
    </row>
    <row r="55" spans="1:4">
      <c r="A55" s="2" t="s">
        <v>102</v>
      </c>
      <c r="B55" s="13">
        <v>0.30204043334482966</v>
      </c>
      <c r="C55" s="13">
        <v>0.29852904594373691</v>
      </c>
      <c r="D55" s="13">
        <v>0.24439830246070343</v>
      </c>
    </row>
    <row r="56" spans="1:4">
      <c r="A56" s="2" t="s">
        <v>103</v>
      </c>
      <c r="B56" s="13">
        <v>4.8944026292832364E-2</v>
      </c>
      <c r="C56" s="13">
        <v>3.9711112386794492E-2</v>
      </c>
      <c r="D56" s="13">
        <v>3.5262189679981057E-2</v>
      </c>
    </row>
    <row r="57" spans="1:4">
      <c r="A57" s="14" t="s">
        <v>48</v>
      </c>
      <c r="B57" s="50">
        <v>0.25309640705199732</v>
      </c>
      <c r="C57" s="50">
        <v>0.25881793355694238</v>
      </c>
      <c r="D57" s="50">
        <v>0.20913611278072236</v>
      </c>
    </row>
    <row r="58" spans="1:4">
      <c r="B58" s="13"/>
      <c r="D58" s="13"/>
    </row>
    <row r="59" spans="1:4">
      <c r="A59" s="2" t="s">
        <v>104</v>
      </c>
      <c r="B59" s="13"/>
      <c r="D59" s="13"/>
    </row>
    <row r="60" spans="1:4">
      <c r="A60" s="2" t="s">
        <v>105</v>
      </c>
      <c r="B60" s="13">
        <v>1.5596153456006167E-5</v>
      </c>
      <c r="C60" s="13">
        <v>1.5499553055216131E-5</v>
      </c>
      <c r="D60" s="13">
        <v>1.2057628909167077E-5</v>
      </c>
    </row>
    <row r="61" spans="1:4">
      <c r="A61" s="2" t="s">
        <v>106</v>
      </c>
      <c r="B61" s="13">
        <v>1.549471505954434E-5</v>
      </c>
      <c r="C61" s="13">
        <v>1.5335536620769401E-5</v>
      </c>
      <c r="D61" s="13">
        <v>1.1948345263464655E-5</v>
      </c>
    </row>
  </sheetData>
  <mergeCells count="3">
    <mergeCell ref="A6:A7"/>
    <mergeCell ref="C6:C7"/>
    <mergeCell ref="E6:E7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D334-038C-D342-BA7C-E3F18655C1DF}">
  <dimension ref="A2:G52"/>
  <sheetViews>
    <sheetView workbookViewId="0">
      <selection activeCell="A14" sqref="A14"/>
    </sheetView>
  </sheetViews>
  <sheetFormatPr baseColWidth="10" defaultRowHeight="16"/>
  <cols>
    <col min="1" max="1" width="42.6640625" bestFit="1" customWidth="1"/>
    <col min="2" max="2" width="11.5" customWidth="1"/>
    <col min="3" max="3" width="11.5" style="13" customWidth="1"/>
    <col min="5" max="5" width="10.83203125" style="13"/>
    <col min="7" max="7" width="10.83203125" style="13"/>
  </cols>
  <sheetData>
    <row r="2" spans="1:7">
      <c r="A2" s="27" t="s">
        <v>117</v>
      </c>
      <c r="B2" s="27">
        <v>2022</v>
      </c>
      <c r="C2" s="46" t="s">
        <v>116</v>
      </c>
      <c r="D2" s="27">
        <v>2021</v>
      </c>
      <c r="E2" s="46" t="s">
        <v>116</v>
      </c>
      <c r="F2" s="27">
        <v>2020</v>
      </c>
      <c r="G2" s="13" t="s">
        <v>116</v>
      </c>
    </row>
    <row r="3" spans="1:7">
      <c r="A3" s="28"/>
      <c r="B3" s="28"/>
      <c r="C3" s="41"/>
      <c r="D3" s="28"/>
      <c r="E3" s="41"/>
    </row>
    <row r="4" spans="1:7">
      <c r="A4" s="28"/>
      <c r="B4" s="28"/>
      <c r="C4" s="41"/>
      <c r="D4" s="28"/>
      <c r="E4" s="41"/>
    </row>
    <row r="5" spans="1:7">
      <c r="A5" s="28" t="s">
        <v>118</v>
      </c>
      <c r="B5" s="29">
        <v>234079475</v>
      </c>
      <c r="C5" s="41">
        <f>B5/$B$5</f>
        <v>1</v>
      </c>
      <c r="D5" s="29">
        <v>216555107</v>
      </c>
      <c r="E5" s="41">
        <f>D5/$D$5</f>
        <v>1</v>
      </c>
      <c r="F5" s="29">
        <v>200606179</v>
      </c>
      <c r="G5" s="41">
        <f>F5/$F$5</f>
        <v>1</v>
      </c>
    </row>
    <row r="6" spans="1:7">
      <c r="A6" s="28" t="s">
        <v>119</v>
      </c>
      <c r="B6" s="29">
        <v>147188160</v>
      </c>
      <c r="C6" s="41">
        <f t="shared" ref="C6:C17" si="0">B6/$B$5</f>
        <v>0.62879566865057268</v>
      </c>
      <c r="D6" s="29">
        <v>128886293</v>
      </c>
      <c r="E6" s="41">
        <f t="shared" ref="E6:E17" si="1">D6/$D$5</f>
        <v>0.59516625945930701</v>
      </c>
      <c r="F6" s="29">
        <v>122400294</v>
      </c>
      <c r="G6" s="41">
        <f t="shared" ref="G6:G17" si="2">F6/$F$5</f>
        <v>0.61015216286034735</v>
      </c>
    </row>
    <row r="7" spans="1:7">
      <c r="A7" s="28" t="s">
        <v>120</v>
      </c>
      <c r="B7" s="29">
        <v>86891315</v>
      </c>
      <c r="C7" s="41">
        <f t="shared" si="0"/>
        <v>0.37120433134942737</v>
      </c>
      <c r="D7" s="29">
        <v>87668814</v>
      </c>
      <c r="E7" s="41">
        <f t="shared" si="1"/>
        <v>0.40483374054069293</v>
      </c>
      <c r="F7" s="29">
        <v>78205885</v>
      </c>
      <c r="G7" s="41">
        <f t="shared" si="2"/>
        <v>0.3898478371396526</v>
      </c>
    </row>
    <row r="8" spans="1:7">
      <c r="A8" s="28" t="s">
        <v>121</v>
      </c>
      <c r="B8" s="29">
        <v>53295930</v>
      </c>
      <c r="C8" s="41">
        <f t="shared" si="0"/>
        <v>0.22768305508203998</v>
      </c>
      <c r="D8" s="29">
        <v>47678173</v>
      </c>
      <c r="E8" s="41">
        <f t="shared" si="1"/>
        <v>0.22016646783582897</v>
      </c>
      <c r="F8" s="29">
        <v>47714412</v>
      </c>
      <c r="G8" s="41">
        <f t="shared" si="2"/>
        <v>0.23785115811412769</v>
      </c>
    </row>
    <row r="9" spans="1:7">
      <c r="A9" s="28" t="s">
        <v>122</v>
      </c>
      <c r="B9" s="29">
        <v>33595385</v>
      </c>
      <c r="C9" s="41">
        <f t="shared" si="0"/>
        <v>0.14352127626738739</v>
      </c>
      <c r="D9" s="29">
        <v>39990641</v>
      </c>
      <c r="E9" s="41">
        <f t="shared" si="1"/>
        <v>0.18466727270486399</v>
      </c>
      <c r="F9" s="29">
        <v>30491473</v>
      </c>
      <c r="G9" s="41">
        <f t="shared" si="2"/>
        <v>0.15199667902552494</v>
      </c>
    </row>
    <row r="10" spans="1:7">
      <c r="A10" s="28" t="s">
        <v>123</v>
      </c>
      <c r="B10" s="29">
        <v>1519632</v>
      </c>
      <c r="C10" s="41">
        <f t="shared" si="0"/>
        <v>6.4919489417002499E-3</v>
      </c>
      <c r="D10" s="29">
        <v>1708320</v>
      </c>
      <c r="E10" s="41">
        <f t="shared" si="1"/>
        <v>7.8886156215193758E-3</v>
      </c>
      <c r="F10" s="29">
        <v>1172485</v>
      </c>
      <c r="G10" s="41">
        <f t="shared" si="2"/>
        <v>5.8447102967850257E-3</v>
      </c>
    </row>
    <row r="11" spans="1:7">
      <c r="A11" s="28" t="s">
        <v>124</v>
      </c>
      <c r="B11" s="29">
        <v>1386499</v>
      </c>
      <c r="C11" s="41">
        <f t="shared" si="0"/>
        <v>5.9231976660918265E-3</v>
      </c>
      <c r="D11" s="29">
        <v>1592358</v>
      </c>
      <c r="E11" s="41">
        <f t="shared" si="1"/>
        <v>7.3531306744938603E-3</v>
      </c>
      <c r="F11" s="29">
        <v>2108422</v>
      </c>
      <c r="G11" s="41">
        <f t="shared" si="2"/>
        <v>1.0510254522120179E-2</v>
      </c>
    </row>
    <row r="12" spans="1:7">
      <c r="A12" s="28" t="s">
        <v>125</v>
      </c>
      <c r="B12" s="29">
        <v>844708</v>
      </c>
      <c r="C12" s="41">
        <f t="shared" si="0"/>
        <v>3.6086376219017068E-3</v>
      </c>
      <c r="D12" s="29">
        <v>565089</v>
      </c>
      <c r="E12" s="41">
        <f t="shared" si="1"/>
        <v>2.6094466569195249E-3</v>
      </c>
      <c r="F12" s="29">
        <v>429096</v>
      </c>
      <c r="G12" s="41">
        <f t="shared" si="2"/>
        <v>2.1389969249152592E-3</v>
      </c>
    </row>
    <row r="13" spans="1:7">
      <c r="A13" s="28" t="s">
        <v>126</v>
      </c>
      <c r="B13" s="29">
        <v>16132145</v>
      </c>
      <c r="C13" s="41">
        <f t="shared" si="0"/>
        <v>6.8917383721917524E-2</v>
      </c>
      <c r="D13" s="29">
        <v>6616735</v>
      </c>
      <c r="E13" s="41">
        <f t="shared" si="1"/>
        <v>3.0554509157800652E-2</v>
      </c>
      <c r="F13" s="29">
        <v>10392246</v>
      </c>
      <c r="G13" s="41">
        <f t="shared" si="2"/>
        <v>5.1804216858145728E-2</v>
      </c>
    </row>
    <row r="14" spans="1:7">
      <c r="A14" s="28" t="s">
        <v>127</v>
      </c>
      <c r="B14" s="29">
        <v>14737026</v>
      </c>
      <c r="C14" s="41">
        <f t="shared" si="0"/>
        <v>6.2957360956145347E-2</v>
      </c>
      <c r="D14" s="29">
        <v>5967210</v>
      </c>
      <c r="E14" s="41">
        <f t="shared" si="1"/>
        <v>2.7555157126818532E-2</v>
      </c>
      <c r="F14" s="29">
        <v>9587858</v>
      </c>
      <c r="G14" s="41">
        <f t="shared" si="2"/>
        <v>4.7794430100779696E-2</v>
      </c>
    </row>
    <row r="15" spans="1:7">
      <c r="A15" s="28" t="s">
        <v>128</v>
      </c>
      <c r="B15" s="29">
        <v>35968345</v>
      </c>
      <c r="C15" s="41">
        <f t="shared" si="0"/>
        <v>0.1536586879306697</v>
      </c>
      <c r="D15" s="29">
        <v>41321217</v>
      </c>
      <c r="E15" s="41">
        <f t="shared" si="1"/>
        <v>0.19081155633979113</v>
      </c>
      <c r="F15" s="29">
        <v>30789020</v>
      </c>
      <c r="G15" s="41">
        <f t="shared" si="2"/>
        <v>0.15347991848247108</v>
      </c>
    </row>
    <row r="16" spans="1:7">
      <c r="A16" s="28" t="s">
        <v>129</v>
      </c>
      <c r="B16" s="29">
        <v>-7135975</v>
      </c>
      <c r="C16" s="41">
        <f t="shared" si="0"/>
        <v>-3.0485265741475198E-2</v>
      </c>
      <c r="D16" s="29">
        <v>10412727</v>
      </c>
      <c r="E16" s="41">
        <f t="shared" si="1"/>
        <v>4.8083497749143361E-2</v>
      </c>
      <c r="F16" s="29">
        <v>8418167</v>
      </c>
      <c r="G16" s="41">
        <f t="shared" si="2"/>
        <v>4.1963647590336689E-2</v>
      </c>
    </row>
    <row r="17" spans="1:7">
      <c r="A17" s="31" t="s">
        <v>130</v>
      </c>
      <c r="B17" s="32">
        <v>43104320</v>
      </c>
      <c r="C17" s="47">
        <f t="shared" si="0"/>
        <v>0.18414395367214489</v>
      </c>
      <c r="D17" s="32">
        <v>30908490</v>
      </c>
      <c r="E17" s="41">
        <f t="shared" si="1"/>
        <v>0.14272805859064777</v>
      </c>
      <c r="F17" s="32">
        <v>22370853</v>
      </c>
      <c r="G17" s="41">
        <f t="shared" si="2"/>
        <v>0.11151627089213438</v>
      </c>
    </row>
    <row r="18" spans="1:7">
      <c r="A18" s="31" t="s">
        <v>131</v>
      </c>
      <c r="B18" s="28"/>
      <c r="C18" s="41"/>
      <c r="D18" s="28"/>
      <c r="E18" s="41"/>
      <c r="F18" s="28"/>
    </row>
    <row r="19" spans="1:7">
      <c r="A19" s="28" t="s">
        <v>132</v>
      </c>
      <c r="B19" s="29">
        <v>42388632</v>
      </c>
      <c r="C19" s="41">
        <f t="shared" ref="C19:C20" si="3">B19/$B$5</f>
        <v>0.18108649637051688</v>
      </c>
      <c r="D19" s="29">
        <v>30394483</v>
      </c>
      <c r="E19" s="41">
        <f t="shared" ref="E19:E20" si="4">D19/$D$5</f>
        <v>0.14035449646541931</v>
      </c>
      <c r="F19" s="29">
        <v>22102325</v>
      </c>
      <c r="G19" s="41">
        <f t="shared" ref="G19:G20" si="5">F19/$F$5</f>
        <v>0.11017768799634033</v>
      </c>
    </row>
    <row r="20" spans="1:7">
      <c r="A20" s="28" t="s">
        <v>114</v>
      </c>
      <c r="B20" s="29">
        <v>715688</v>
      </c>
      <c r="C20" s="41">
        <f t="shared" si="3"/>
        <v>3.0574573016280047E-3</v>
      </c>
      <c r="D20" s="29">
        <v>514007</v>
      </c>
      <c r="E20" s="41">
        <f t="shared" si="4"/>
        <v>2.3735621252284761E-3</v>
      </c>
      <c r="F20" s="29">
        <v>268528</v>
      </c>
      <c r="G20" s="41">
        <f t="shared" si="5"/>
        <v>1.3385828957940523E-3</v>
      </c>
    </row>
    <row r="21" spans="1:7">
      <c r="B21" s="28"/>
      <c r="C21" s="41"/>
      <c r="D21" s="28"/>
      <c r="E21" s="41"/>
      <c r="F21" s="28"/>
    </row>
    <row r="22" spans="1:7">
      <c r="A22" s="28" t="s">
        <v>134</v>
      </c>
      <c r="B22" s="28"/>
      <c r="C22" s="41"/>
      <c r="D22" s="28"/>
      <c r="E22" s="41"/>
    </row>
    <row r="23" spans="1:7">
      <c r="A23" s="28" t="s">
        <v>133</v>
      </c>
      <c r="B23" s="28">
        <v>6.24</v>
      </c>
      <c r="C23" s="41">
        <f t="shared" ref="C23:C24" si="6">B23/$B$5</f>
        <v>2.6657612761648583E-8</v>
      </c>
      <c r="D23" s="28">
        <v>4.47</v>
      </c>
      <c r="E23" s="41">
        <f t="shared" ref="E23:E24" si="7">D23/$D$5</f>
        <v>2.064139729570081E-8</v>
      </c>
      <c r="F23" s="28">
        <v>3.25</v>
      </c>
      <c r="G23" s="41">
        <f t="shared" ref="G23:G24" si="8">F23/$F$5</f>
        <v>1.6200896782945055E-8</v>
      </c>
    </row>
    <row r="24" spans="1:7">
      <c r="A24" s="28" t="s">
        <v>106</v>
      </c>
      <c r="B24" s="28">
        <v>6.24</v>
      </c>
      <c r="C24" s="41">
        <f t="shared" si="6"/>
        <v>2.6657612761648583E-8</v>
      </c>
      <c r="D24" s="28">
        <v>4.47</v>
      </c>
      <c r="E24" s="41">
        <f t="shared" si="7"/>
        <v>2.064139729570081E-8</v>
      </c>
      <c r="F24" s="28">
        <v>3.25</v>
      </c>
      <c r="G24" s="41">
        <f t="shared" si="8"/>
        <v>1.6200896782945055E-8</v>
      </c>
    </row>
    <row r="28" spans="1:7">
      <c r="A28" s="27"/>
      <c r="B28" s="27"/>
      <c r="C28" s="46"/>
    </row>
    <row r="29" spans="1:7">
      <c r="A29" s="28"/>
      <c r="B29" s="28"/>
      <c r="C29" s="41"/>
    </row>
    <row r="30" spans="1:7">
      <c r="A30" s="31" t="s">
        <v>135</v>
      </c>
      <c r="B30" s="51" t="s">
        <v>137</v>
      </c>
      <c r="C30" s="52" t="s">
        <v>138</v>
      </c>
      <c r="D30" s="53" t="s">
        <v>139</v>
      </c>
    </row>
    <row r="31" spans="1:7">
      <c r="A31" s="31"/>
      <c r="B31" s="51"/>
      <c r="C31" s="52"/>
      <c r="D31" s="53"/>
    </row>
    <row r="32" spans="1:7">
      <c r="A32" s="28"/>
      <c r="B32" s="29"/>
      <c r="C32" s="41"/>
    </row>
    <row r="33" spans="1:4">
      <c r="A33" s="28" t="s">
        <v>118</v>
      </c>
      <c r="B33" s="48">
        <v>1</v>
      </c>
      <c r="C33" s="41">
        <v>1</v>
      </c>
      <c r="D33" s="13">
        <v>1</v>
      </c>
    </row>
    <row r="34" spans="1:4">
      <c r="A34" s="28" t="s">
        <v>119</v>
      </c>
      <c r="B34" s="48">
        <v>0.62880000000000003</v>
      </c>
      <c r="C34" s="41">
        <v>0.59516625945930701</v>
      </c>
      <c r="D34" s="13">
        <v>0.61015216286034735</v>
      </c>
    </row>
    <row r="35" spans="1:4">
      <c r="A35" s="28" t="s">
        <v>120</v>
      </c>
      <c r="B35" s="48">
        <v>0.37119999999999997</v>
      </c>
      <c r="C35" s="41">
        <v>0.40483374054069293</v>
      </c>
      <c r="D35" s="13">
        <v>0.3898478371396526</v>
      </c>
    </row>
    <row r="36" spans="1:4">
      <c r="A36" s="28" t="s">
        <v>121</v>
      </c>
      <c r="B36" s="48">
        <v>0.22770000000000001</v>
      </c>
      <c r="C36" s="41">
        <v>0.22016646783582897</v>
      </c>
      <c r="D36" s="13">
        <v>0.23785115811412769</v>
      </c>
    </row>
    <row r="37" spans="1:4">
      <c r="A37" s="28" t="s">
        <v>122</v>
      </c>
      <c r="B37" s="48">
        <v>0.14349999999999999</v>
      </c>
      <c r="C37" s="41">
        <v>0.18466727270486399</v>
      </c>
      <c r="D37" s="13">
        <v>0.15199667902552494</v>
      </c>
    </row>
    <row r="38" spans="1:4">
      <c r="A38" s="28" t="s">
        <v>123</v>
      </c>
      <c r="B38" s="48">
        <v>6.4999999999999997E-3</v>
      </c>
      <c r="C38" s="41">
        <v>7.8886156215193758E-3</v>
      </c>
      <c r="D38" s="13">
        <v>5.8447102967850257E-3</v>
      </c>
    </row>
    <row r="39" spans="1:4">
      <c r="A39" s="28" t="s">
        <v>124</v>
      </c>
      <c r="B39" s="48">
        <v>5.8999999999999999E-3</v>
      </c>
      <c r="C39" s="41">
        <v>7.3531306744938603E-3</v>
      </c>
      <c r="D39" s="13">
        <v>1.0510254522120179E-2</v>
      </c>
    </row>
    <row r="40" spans="1:4">
      <c r="A40" s="28" t="s">
        <v>125</v>
      </c>
      <c r="B40" s="48">
        <v>3.5999999999999999E-3</v>
      </c>
      <c r="C40" s="41">
        <v>2.6094466569195249E-3</v>
      </c>
      <c r="D40" s="13">
        <v>2.1389969249152592E-3</v>
      </c>
    </row>
    <row r="41" spans="1:4">
      <c r="A41" s="28" t="s">
        <v>126</v>
      </c>
      <c r="B41" s="48">
        <v>6.8900000000000003E-2</v>
      </c>
      <c r="C41" s="41">
        <v>3.0554509157800652E-2</v>
      </c>
      <c r="D41" s="13">
        <v>5.1804216858145728E-2</v>
      </c>
    </row>
    <row r="42" spans="1:4">
      <c r="A42" s="28" t="s">
        <v>127</v>
      </c>
      <c r="B42" s="48">
        <v>6.3E-2</v>
      </c>
      <c r="C42" s="41">
        <v>2.7555157126818532E-2</v>
      </c>
      <c r="D42" s="13">
        <v>4.7794430100779696E-2</v>
      </c>
    </row>
    <row r="43" spans="1:4">
      <c r="A43" s="28" t="s">
        <v>128</v>
      </c>
      <c r="B43" s="48">
        <v>0.1537</v>
      </c>
      <c r="C43" s="41">
        <v>0.19081155633979113</v>
      </c>
      <c r="D43" s="13">
        <v>0.15347991848247108</v>
      </c>
    </row>
    <row r="44" spans="1:4">
      <c r="A44" s="28" t="s">
        <v>129</v>
      </c>
      <c r="B44" s="48">
        <v>-3.0499999999999999E-2</v>
      </c>
      <c r="C44" s="41">
        <v>4.8083497749143361E-2</v>
      </c>
      <c r="D44" s="13">
        <v>4.1963647590336689E-2</v>
      </c>
    </row>
    <row r="45" spans="1:4">
      <c r="A45" s="31" t="s">
        <v>130</v>
      </c>
      <c r="B45" s="49">
        <v>0.18410000000000001</v>
      </c>
      <c r="C45" s="47">
        <v>0.14272805859064777</v>
      </c>
      <c r="D45" s="50">
        <v>0.11151627089213438</v>
      </c>
    </row>
    <row r="46" spans="1:4">
      <c r="A46" s="31" t="s">
        <v>131</v>
      </c>
      <c r="B46" s="48"/>
      <c r="C46" s="41"/>
      <c r="D46" s="13"/>
    </row>
    <row r="47" spans="1:4">
      <c r="A47" s="28" t="s">
        <v>132</v>
      </c>
      <c r="B47" s="48">
        <v>0.18110000000000001</v>
      </c>
      <c r="C47" s="41">
        <v>0.14035449646541931</v>
      </c>
      <c r="D47" s="13">
        <v>0.11017768799634033</v>
      </c>
    </row>
    <row r="48" spans="1:4">
      <c r="A48" s="28" t="s">
        <v>114</v>
      </c>
      <c r="B48" s="48">
        <v>3.0999999999999999E-3</v>
      </c>
      <c r="C48" s="41">
        <v>2.3735621252284761E-3</v>
      </c>
      <c r="D48" s="13">
        <v>1.3385828957940523E-3</v>
      </c>
    </row>
    <row r="49" spans="1:4">
      <c r="B49" s="48"/>
      <c r="C49" s="41"/>
      <c r="D49" s="13"/>
    </row>
    <row r="50" spans="1:4">
      <c r="A50" s="28" t="s">
        <v>134</v>
      </c>
      <c r="B50" s="48"/>
      <c r="D50" s="13"/>
    </row>
    <row r="51" spans="1:4">
      <c r="A51" s="28" t="s">
        <v>133</v>
      </c>
      <c r="B51" s="48">
        <v>0</v>
      </c>
      <c r="C51" s="13">
        <v>2.064139729570081E-8</v>
      </c>
      <c r="D51" s="13">
        <v>1.6200896782945055E-8</v>
      </c>
    </row>
    <row r="52" spans="1:4">
      <c r="A52" s="28" t="s">
        <v>106</v>
      </c>
      <c r="B52" s="48">
        <v>0</v>
      </c>
      <c r="C52" s="13">
        <v>2.064139729570081E-8</v>
      </c>
      <c r="D52" s="13">
        <v>1.6200896782945055E-8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7D228-4470-1744-81E4-F7C12102B54B}">
  <dimension ref="A2:H16"/>
  <sheetViews>
    <sheetView workbookViewId="0">
      <selection activeCell="G4" sqref="G4"/>
    </sheetView>
  </sheetViews>
  <sheetFormatPr baseColWidth="10" defaultRowHeight="16"/>
  <cols>
    <col min="2" max="2" width="11.6640625" bestFit="1" customWidth="1"/>
  </cols>
  <sheetData>
    <row r="2" spans="1:8">
      <c r="A2" t="s">
        <v>148</v>
      </c>
      <c r="D2" t="s">
        <v>154</v>
      </c>
      <c r="E2" t="s">
        <v>161</v>
      </c>
      <c r="F2" t="s">
        <v>162</v>
      </c>
      <c r="G2" t="s">
        <v>160</v>
      </c>
    </row>
    <row r="4" spans="1:8">
      <c r="A4" t="s">
        <v>149</v>
      </c>
      <c r="B4" s="64">
        <f>B5/B6</f>
        <v>0.87935602862672257</v>
      </c>
      <c r="D4" t="s">
        <v>155</v>
      </c>
      <c r="E4">
        <f>E5/E6</f>
        <v>0.28053181386514719</v>
      </c>
      <c r="F4">
        <f>F5/F6</f>
        <v>1.5277454100516907E-2</v>
      </c>
      <c r="G4" s="2" t="s">
        <v>94</v>
      </c>
      <c r="H4" s="16">
        <v>223546</v>
      </c>
    </row>
    <row r="5" spans="1:8">
      <c r="A5" t="s">
        <v>151</v>
      </c>
      <c r="B5" s="22">
        <v>135405</v>
      </c>
      <c r="D5" t="s">
        <v>158</v>
      </c>
      <c r="E5" s="19">
        <v>98959</v>
      </c>
      <c r="F5" s="29">
        <v>5305962</v>
      </c>
    </row>
    <row r="6" spans="1:8">
      <c r="A6" t="s">
        <v>152</v>
      </c>
      <c r="B6" s="19">
        <v>153982</v>
      </c>
      <c r="D6" t="s">
        <v>159</v>
      </c>
      <c r="E6" s="22">
        <v>352755</v>
      </c>
      <c r="F6" s="33">
        <v>347306689</v>
      </c>
    </row>
    <row r="10" spans="1:8">
      <c r="A10" t="s">
        <v>150</v>
      </c>
      <c r="B10">
        <f>(B5-B11)/B6</f>
        <v>0.84723539114961488</v>
      </c>
      <c r="D10" t="s">
        <v>156</v>
      </c>
      <c r="E10">
        <f>E11/E12</f>
        <v>1.9529325860435744</v>
      </c>
    </row>
    <row r="11" spans="1:8">
      <c r="A11" t="s">
        <v>153</v>
      </c>
      <c r="B11" s="19">
        <v>4946</v>
      </c>
      <c r="D11" t="s">
        <v>158</v>
      </c>
      <c r="E11" s="19">
        <v>98959</v>
      </c>
    </row>
    <row r="12" spans="1:8">
      <c r="D12" t="s">
        <v>113</v>
      </c>
      <c r="E12" s="19">
        <v>50672</v>
      </c>
    </row>
    <row r="16" spans="1:8">
      <c r="D16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Revenue Model Apple</vt:lpstr>
      <vt:lpstr>Apple Balance Sheets</vt:lpstr>
      <vt:lpstr>Samsung balance sheet</vt:lpstr>
      <vt:lpstr>Apple Income statements</vt:lpstr>
      <vt:lpstr>Samsung Income statements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Kalappa, Sharath Kumar</dc:creator>
  <cp:lastModifiedBy>Kalappa, Sharath Kumar</cp:lastModifiedBy>
  <dcterms:created xsi:type="dcterms:W3CDTF">2023-03-12T02:22:56Z</dcterms:created>
  <dcterms:modified xsi:type="dcterms:W3CDTF">2023-03-14T20:56:18Z</dcterms:modified>
</cp:coreProperties>
</file>