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acher-5B773C\Downloads\just excel\"/>
    </mc:Choice>
  </mc:AlternateContent>
  <bookViews>
    <workbookView xWindow="0" yWindow="0" windowWidth="20490" windowHeight="8340"/>
  </bookViews>
  <sheets>
    <sheet name="Dashboard" sheetId="2" r:id="rId1"/>
    <sheet name="Pivot Tables" sheetId="3" r:id="rId2"/>
    <sheet name="Actuals" sheetId="4" r:id="rId3"/>
    <sheet name="Budget" sheetId="5" r:id="rId4"/>
  </sheets>
  <definedNames>
    <definedName name="Slicer_Month">#N/A</definedName>
    <definedName name="Slicer_Month1">#N/A</definedName>
  </definedNames>
  <calcPr calcId="152511" iterate="1" concurrentCalc="0"/>
  <pivotCaches>
    <pivotCache cacheId="10" r:id="rId5"/>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6ea1KxObxrS2o0gDbuwatD8xJNg=="/>
    </ext>
  </extLst>
</workbook>
</file>

<file path=xl/calcChain.xml><?xml version="1.0" encoding="utf-8"?>
<calcChain xmlns="http://schemas.openxmlformats.org/spreadsheetml/2006/main">
  <c r="B130" i="3" l="1"/>
  <c r="B129" i="3"/>
  <c r="B128" i="3"/>
  <c r="A129" i="3"/>
  <c r="A130" i="3"/>
  <c r="A128" i="3"/>
  <c r="C5" i="2"/>
  <c r="B103" i="3"/>
  <c r="B102" i="3"/>
  <c r="B101" i="3"/>
  <c r="B100" i="3"/>
  <c r="B99" i="3"/>
  <c r="B98" i="3"/>
  <c r="A99" i="3"/>
  <c r="A100" i="3"/>
  <c r="A101" i="3"/>
  <c r="A102" i="3"/>
  <c r="A103" i="3"/>
  <c r="A98" i="3"/>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 i="5"/>
  <c r="E5" i="5"/>
  <c r="F37" i="4"/>
  <c r="M5" i="2"/>
  <c r="K5" i="2"/>
  <c r="I5" i="2"/>
  <c r="G5" i="2"/>
  <c r="E5" i="2"/>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alcChain>
</file>

<file path=xl/sharedStrings.xml><?xml version="1.0" encoding="utf-8"?>
<sst xmlns="http://schemas.openxmlformats.org/spreadsheetml/2006/main" count="506" uniqueCount="64">
  <si>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</si>
  <si>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</si>
  <si>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</si>
  <si>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</si>
  <si>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</si>
  <si>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</si>
  <si>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</si>
  <si>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</si>
  <si>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</si>
  <si>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</si>
  <si>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</si>
  <si>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</si>
  <si>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</si>
  <si>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</si>
  <si>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</si>
  <si>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</si>
  <si>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</si>
  <si>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</si>
  <si>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</si>
  <si>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</si>
  <si>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</si>
  <si>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</si>
  <si>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</si>
  <si>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</si>
  <si>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</si>
  <si>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</si>
  <si>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</si>
  <si>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</si>
  <si>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</si>
  <si>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</si>
  <si>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</si>
  <si>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</si>
  <si>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</si>
  <si>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</si>
  <si>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</si>
  <si>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</si>
  <si>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</si>
  <si>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</si>
  <si>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</si>
  <si>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</si>
  <si>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</si>
  <si>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</si>
  <si>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</si>
  <si>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</si>
  <si>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</si>
  <si>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</si>
  <si>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</si>
  <si>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</si>
  <si>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</si>
  <si>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</si>
  <si>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</si>
  <si>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</si>
  <si>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</si>
  <si>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</si>
  <si>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Sum of Amount</t>
  </si>
  <si>
    <t>Row Labels</t>
  </si>
  <si>
    <t>Grand Total</t>
  </si>
  <si>
    <t>Column Labels</t>
  </si>
  <si>
    <t xml:space="preserve">  </t>
  </si>
  <si>
    <t>Sum of Budget</t>
  </si>
  <si>
    <t>BUDGET</t>
  </si>
  <si>
    <t>(All)</t>
  </si>
  <si>
    <t>CATEGORY</t>
  </si>
  <si>
    <t>GRANDTOTAL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</si>
</sst>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quot;$&quot;#,##0.00_);\(&quot;$&quot;#,##0.00\)"/>
    <numFmt numFmtId="166" formatCode="&quot;$&quot;#,##0.00"/>
  </numFmts>
  <fonts count="14" x14ac:knownFonts="1">
    <font>
      <sz val="12"/>
      <color theme="1"/>
      <name val="Calibri"/>
      <scheme val="minor"/>
    </font>
    <font>
      <sz val="12"/>
      <color theme="1"/>
      <name val="Calibri"/>
    </font>
    <font>
      <b/>
      <sz val="11"/>
      <color theme="1"/>
      <name val="Calibri"/>
    </font>
    <font>
      <sz val="12"/>
      <color theme="1"/>
      <name val="Calibri"/>
      <scheme val="minor"/>
    </font>
    <font>
      <b/>
      <sz val="28"/>
      <color theme="0"/>
      <name val="Calibri"/>
    </font>
    <font>
      <sz val="12"/>
      <name val="Calibri"/>
    </font>
    <font>
      <b/>
      <sz val="24"/>
      <color theme="0"/>
      <name val="Calibri"/>
    </font>
    <font>
      <b/>
      <sz val="11"/>
      <color theme="0"/>
      <name val="Calibri"/>
    </font>
    <font>
      <b/>
      <sz val="16"/>
      <color rgb="FF293D68"/>
      <name val="Calibri"/>
    </font>
    <font>
      <sz val="11"/>
      <color rgb="FF0000FF"/>
      <name val="Calibri"/>
    </font>
    <font>
      <b/>
      <sz val="12"/>
      <color theme="0"/>
      <name val="Calibri"/>
    </font>
    <font>
      <b/>
      <sz val="12"/>
      <color theme="1"/>
      <name val="Calibri"/>
      <family val="2"/>
      <scheme val="minor"/>
    </font>
    <font>
      <b/>
      <sz val="12"/>
      <color theme="0"/>
      <name val="Calibri"/>
      <family val="2"/>
      <scheme val="minor"/>
    </font>
    <font>
      <sz val="12"/>
      <color theme="1"/>
      <name val="Calibri"/>
      <family val="2"/>
      <scheme val="minor"/>
    </font>
  </fonts>
  <fills count="10">
    <fill>
      <patternFill patternType="none"/>
    </fill>
    <fill>
      <patternFill patternType="gray125"/>
    </fill>
    <fill>
      <patternFill patternType="solid">
        <fgColor rgb="FF293D68"/>
        <bgColor rgb="FF293D68"/>
      </patternFill>
    </fill>
    <fill>
      <patternFill patternType="solid">
        <fgColor theme="4"/>
        <bgColor indexed="64"/>
      </patternFill>
    </fill>
    <fill>
      <patternFill patternType="solid">
        <fgColor theme="4" tint="-0.499984740745262"/>
        <bgColor indexed="64"/>
      </patternFill>
    </fill>
    <fill>
      <patternFill patternType="solid">
        <fgColor theme="8" tint="-0.249977111117893"/>
        <bgColor rgb="FF293D68"/>
      </patternFill>
    </fill>
    <fill>
      <patternFill patternType="solid">
        <fgColor theme="5"/>
        <bgColor rgb="FF293D68"/>
      </patternFill>
    </fill>
    <fill>
      <patternFill patternType="solid">
        <fgColor theme="5"/>
        <bgColor indexed="64"/>
      </patternFill>
    </fill>
    <fill>
      <patternFill patternType="solid">
        <fgColor theme="8" tint="-0.249977111117893"/>
        <bgColor indexed="64"/>
      </patternFill>
    </fill>
    <fill>
      <patternFill patternType="solid">
        <fgColor rgb="FF00B0F0"/>
        <bgColor rgb="FFB4C6E7"/>
      </patternFill>
    </fill>
  </fills>
  <borders count="20">
    <border>
      <left/>
      <right/>
      <top/>
      <bottom/>
      <diagonal/>
    </border>
    <border>
      <left/>
      <right/>
      <top/>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right/>
      <top style="thin">
        <color indexed="65"/>
      </top>
      <bottom/>
      <diagonal/>
    </border>
  </borders>
  <cellStyleXfs count="1">
    <xf numFmtId="0" fontId="0" fillId="0" borderId="0"/>
  </cellStyleXfs>
  <cellXfs count="51">
    <xf numFmtId="0" fontId="0" fillId="0" borderId="0" xfId="0" applyFont="1" applyAlignment="1"/>
    <xf numFmtId="0" fontId="1" fillId="2" borderId="1" xfId="0" applyFont="1" applyFill="1" applyBorder="1"/>
    <xf numFmtId="0" fontId="6" fillId="2" borderId="1" xfId="0" applyFont="1" applyFill="1" applyBorder="1" applyAlignment="1">
      <alignment horizontal="center" vertical="center"/>
    </xf>
    <xf numFmtId="0" fontId="8" fillId="0" borderId="8" xfId="0" applyFont="1" applyBorder="1"/>
    <xf numFmtId="0" fontId="7" fillId="2" borderId="1" xfId="0" applyFont="1" applyFill="1" applyBorder="1"/>
    <xf numFmtId="16" fontId="1" fillId="0" borderId="0" xfId="0" applyNumberFormat="1" applyFont="1" applyAlignment="1">
      <alignment horizontal="left"/>
    </xf>
    <xf numFmtId="0" fontId="3" fillId="0" borderId="0" xfId="0" applyFont="1"/>
    <xf numFmtId="165" fontId="9" fillId="0" borderId="0" xfId="0" applyNumberFormat="1" applyFont="1"/>
    <xf numFmtId="0" fontId="7" fillId="0" borderId="0" xfId="0" applyFont="1"/>
    <xf numFmtId="0" fontId="8" fillId="0" borderId="0" xfId="0" applyFont="1"/>
    <xf numFmtId="17" fontId="10" fillId="2" borderId="1" xfId="0" applyNumberFormat="1" applyFont="1" applyFill="1" applyBorder="1"/>
    <xf numFmtId="166" fontId="9" fillId="0" borderId="0" xfId="0" applyNumberFormat="1" applyFont="1"/>
    <xf numFmtId="0" fontId="2" fillId="0" borderId="5" xfId="0" applyFont="1" applyBorder="1" applyAlignment="1">
      <alignment horizontal="center"/>
    </xf>
    <xf numFmtId="0" fontId="5" fillId="0" borderId="5" xfId="0" applyFont="1" applyBorder="1"/>
    <xf numFmtId="164" fontId="7" fillId="2" borderId="6" xfId="0" applyNumberFormat="1" applyFont="1" applyFill="1" applyBorder="1" applyAlignment="1">
      <alignment horizontal="center" vertical="center"/>
    </xf>
    <xf numFmtId="0" fontId="5"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0" fillId="0" borderId="13" xfId="0" applyFont="1" applyBorder="1" applyAlignment="1"/>
    <xf numFmtId="0" fontId="0" fillId="0" borderId="14" xfId="0" applyNumberFormat="1" applyFont="1" applyBorder="1" applyAlignment="1"/>
    <xf numFmtId="0" fontId="0" fillId="0" borderId="9" xfId="0" pivotButton="1" applyFont="1" applyBorder="1" applyAlignment="1"/>
    <xf numFmtId="0" fontId="0" fillId="0" borderId="9" xfId="0" applyFont="1" applyBorder="1" applyAlignment="1">
      <alignment horizontal="left"/>
    </xf>
    <xf numFmtId="0" fontId="0" fillId="0" borderId="13" xfId="0" applyNumberFormat="1" applyFont="1" applyBorder="1" applyAlignment="1"/>
    <xf numFmtId="0" fontId="0" fillId="0" borderId="12" xfId="0" applyFont="1" applyBorder="1" applyAlignment="1">
      <alignment horizontal="left"/>
    </xf>
    <xf numFmtId="0" fontId="0" fillId="0" borderId="15" xfId="0" applyNumberFormat="1" applyFont="1" applyBorder="1" applyAlignment="1"/>
    <xf numFmtId="0" fontId="0" fillId="0" borderId="16" xfId="0" applyFont="1" applyBorder="1" applyAlignment="1">
      <alignment horizontal="left"/>
    </xf>
    <xf numFmtId="0" fontId="0" fillId="0" borderId="17" xfId="0" applyFont="1" applyBorder="1" applyAlignment="1"/>
    <xf numFmtId="0" fontId="0" fillId="0" borderId="16" xfId="0" applyNumberFormat="1" applyFont="1" applyBorder="1" applyAlignment="1"/>
    <xf numFmtId="0" fontId="0" fillId="0" borderId="18" xfId="0" applyNumberFormat="1" applyFont="1" applyBorder="1" applyAlignment="1"/>
    <xf numFmtId="0" fontId="0" fillId="0" borderId="9" xfId="0" applyNumberFormat="1" applyFont="1" applyBorder="1" applyAlignment="1"/>
    <xf numFmtId="0" fontId="0" fillId="0" borderId="17" xfId="0" applyNumberFormat="1" applyFont="1" applyBorder="1" applyAlignment="1"/>
    <xf numFmtId="0" fontId="0" fillId="0" borderId="12" xfId="0" applyNumberFormat="1" applyFont="1" applyBorder="1" applyAlignment="1"/>
    <xf numFmtId="0" fontId="0" fillId="0" borderId="19" xfId="0" applyNumberFormat="1" applyFont="1" applyBorder="1" applyAlignment="1"/>
    <xf numFmtId="0" fontId="11" fillId="3" borderId="0" xfId="0" applyFont="1" applyFill="1" applyAlignment="1"/>
    <xf numFmtId="0" fontId="0" fillId="0" borderId="14" xfId="0" applyFont="1" applyBorder="1" applyAlignment="1"/>
    <xf numFmtId="0" fontId="0" fillId="0" borderId="14" xfId="0" pivotButton="1" applyFont="1" applyBorder="1" applyAlignment="1"/>
    <xf numFmtId="0" fontId="13" fillId="0" borderId="0" xfId="0" applyFont="1" applyAlignment="1"/>
    <xf numFmtId="0" fontId="0" fillId="0" borderId="4" xfId="0" applyFont="1" applyBorder="1" applyAlignment="1">
      <alignment horizontal="left"/>
    </xf>
    <xf numFmtId="0" fontId="0" fillId="0" borderId="4" xfId="0" applyNumberFormat="1" applyFont="1" applyBorder="1" applyAlignment="1"/>
    <xf numFmtId="0" fontId="12" fillId="4" borderId="4" xfId="0" applyFont="1" applyFill="1" applyBorder="1" applyAlignment="1">
      <alignment horizontal="left"/>
    </xf>
    <xf numFmtId="0" fontId="12" fillId="4" borderId="0" xfId="0" applyFont="1" applyFill="1" applyAlignment="1"/>
    <xf numFmtId="0" fontId="7" fillId="5" borderId="1" xfId="0" applyFont="1" applyFill="1" applyBorder="1" applyAlignment="1">
      <alignment horizontal="center" vertical="center"/>
    </xf>
    <xf numFmtId="0" fontId="1" fillId="5" borderId="1" xfId="0" applyFont="1" applyFill="1" applyBorder="1"/>
    <xf numFmtId="0" fontId="0" fillId="8" borderId="0" xfId="0" applyFont="1" applyFill="1" applyAlignment="1"/>
    <xf numFmtId="0" fontId="1" fillId="5" borderId="1" xfId="0" applyFont="1" applyFill="1" applyBorder="1" applyAlignment="1">
      <alignment vertical="center"/>
    </xf>
    <xf numFmtId="164" fontId="7" fillId="9" borderId="1" xfId="0" applyNumberFormat="1" applyFont="1" applyFill="1" applyBorder="1" applyAlignment="1">
      <alignment horizontal="center" vertical="center"/>
    </xf>
    <xf numFmtId="0" fontId="4" fillId="6" borderId="2" xfId="0" applyFont="1" applyFill="1" applyBorder="1" applyAlignment="1">
      <alignment horizontal="center" vertical="center"/>
    </xf>
    <xf numFmtId="0" fontId="5" fillId="7" borderId="3" xfId="0" applyFont="1" applyFill="1" applyBorder="1"/>
    <xf numFmtId="0" fontId="5" fillId="7" borderId="4" xfId="0" applyFont="1" applyFill="1" applyBorder="1"/>
    <xf numFmtId="165" fontId="0" fillId="0" borderId="0" xfId="0" applyNumberFormat="1" applyFont="1" applyAlignment="1"/>
  </cellXfs>
  <cellStyles count="1">
    <cellStyle name="Normal" xfId="0" builtinId="0"/>
  </cellStyles>
  <dxfs count="9">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tableStyleElement type="headerRow" dxfId="8"/>
      <tableStyleElement type="firstRowStripe" dxfId="7"/>
      <tableStyleElement type="secondRowStripe" dxfId="6"/>
    </tableStyle>
    <tableStyle name="Actuals-style 2" pivot="0" count="3">
      <tableStyleElement type="headerRow" dxfId="5"/>
      <tableStyleElement type="firstRowStripe" dxfId="4"/>
      <tableStyleElement type="secondRowStripe" dxfId="3"/>
    </tableStyle>
    <tableStyle name="Budget-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a:t>
            </a:r>
          </a:p>
        </c:rich>
      </c:tx>
      <c:layout>
        <c:manualLayout>
          <c:xMode val="edge"/>
          <c:yMode val="edge"/>
          <c:x val="0.37909011373578305"/>
          <c:y val="5.07796209268307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'Pivot Tables'!$B$97</c:f>
              <c:strCache>
                <c:ptCount val="1"/>
                <c:pt idx="0">
                  <c:v>GRANDTOTAL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Tables'!$A$98:$A$103</c:f>
              <c:strCache>
                <c:ptCount val="6"/>
                <c:pt idx="0">
                  <c:v>Groceries</c:v>
                </c:pt>
                <c:pt idx="1">
                  <c:v>Leisure</c:v>
                </c:pt>
                <c:pt idx="2">
                  <c:v>Other</c:v>
                </c:pt>
                <c:pt idx="3">
                  <c:v>Rent</c:v>
                </c:pt>
                <c:pt idx="4">
                  <c:v>Transport</c:v>
                </c:pt>
                <c:pt idx="5">
                  <c:v>Utilities</c:v>
                </c:pt>
              </c:strCache>
            </c:strRef>
          </c:cat>
          <c:val>
            <c:numRef>
              <c:f>'Pivot Tables'!$B$98:$B$103</c:f>
              <c:numCache>
                <c:formatCode>General</c:formatCode>
                <c:ptCount val="6"/>
                <c:pt idx="0">
                  <c:v>1860</c:v>
                </c:pt>
                <c:pt idx="1">
                  <c:v>2269</c:v>
                </c:pt>
                <c:pt idx="2">
                  <c:v>964</c:v>
                </c:pt>
                <c:pt idx="3">
                  <c:v>4250</c:v>
                </c:pt>
                <c:pt idx="4">
                  <c:v>275</c:v>
                </c:pt>
                <c:pt idx="5">
                  <c:v>650</c:v>
                </c:pt>
              </c:numCache>
            </c:numRef>
          </c:val>
        </c:ser>
        <c:dLbls>
          <c:dLblPos val="outEnd"/>
          <c:showLegendKey val="0"/>
          <c:showVal val="1"/>
          <c:showCatName val="0"/>
          <c:showSerName val="0"/>
          <c:showPercent val="0"/>
          <c:showBubbleSize val="0"/>
        </c:dLbls>
        <c:gapWidth val="100"/>
        <c:overlap val="-24"/>
        <c:axId val="555952416"/>
        <c:axId val="555953200"/>
      </c:barChart>
      <c:catAx>
        <c:axId val="555952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953200"/>
        <c:crosses val="autoZero"/>
        <c:auto val="1"/>
        <c:lblAlgn val="ctr"/>
        <c:lblOffset val="100"/>
        <c:noMultiLvlLbl val="0"/>
      </c:catAx>
      <c:valAx>
        <c:axId val="55595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9524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Income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Tables'!$A$128:$A$130</c:f>
              <c:strCache>
                <c:ptCount val="3"/>
                <c:pt idx="0">
                  <c:v>Base Salary</c:v>
                </c:pt>
                <c:pt idx="1">
                  <c:v>Bonus</c:v>
                </c:pt>
                <c:pt idx="2">
                  <c:v>Side Hustle</c:v>
                </c:pt>
              </c:strCache>
            </c:strRef>
          </c:cat>
          <c:val>
            <c:numRef>
              <c:f>'Pivot Tables'!$B$128:$B$130</c:f>
              <c:numCache>
                <c:formatCode>General</c:formatCode>
                <c:ptCount val="3"/>
                <c:pt idx="0">
                  <c:v>15000</c:v>
                </c:pt>
                <c:pt idx="1">
                  <c:v>2738</c:v>
                </c:pt>
                <c:pt idx="2">
                  <c:v>2095</c:v>
                </c:pt>
              </c:numCache>
            </c:numRef>
          </c:val>
        </c:ser>
        <c:dLbls>
          <c:showLegendKey val="0"/>
          <c:showVal val="0"/>
          <c:showCatName val="0"/>
          <c:showSerName val="0"/>
          <c:showPercent val="0"/>
          <c:showBubbleSize val="0"/>
        </c:dLbls>
        <c:gapWidth val="115"/>
        <c:overlap val="-20"/>
        <c:axId val="551391568"/>
        <c:axId val="551392744"/>
      </c:barChart>
      <c:catAx>
        <c:axId val="5513915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392744"/>
        <c:crosses val="autoZero"/>
        <c:auto val="1"/>
        <c:lblAlgn val="ctr"/>
        <c:lblOffset val="100"/>
        <c:noMultiLvlLbl val="0"/>
      </c:catAx>
      <c:valAx>
        <c:axId val="5513927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3915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xdr:rowOff>
    </xdr:from>
    <xdr:to>
      <xdr:col>3</xdr:col>
      <xdr:colOff>209550</xdr:colOff>
      <xdr:row>16</xdr:row>
      <xdr:rowOff>1</xdr:rowOff>
    </xdr:to>
    <mc:AlternateContent xmlns:mc="http://schemas.openxmlformats.org/markup-compatibility/2006">
      <mc:Choice xmlns:a14="http://schemas.microsoft.com/office/drawing/2010/main"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28625" y="2200276"/>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16</xdr:row>
      <xdr:rowOff>28575</xdr:rowOff>
    </xdr:from>
    <xdr:to>
      <xdr:col>3</xdr:col>
      <xdr:colOff>219075</xdr:colOff>
      <xdr:row>22</xdr:row>
      <xdr:rowOff>38100</xdr:rowOff>
    </xdr:to>
    <mc:AlternateContent xmlns:mc="http://schemas.openxmlformats.org/markup-compatibility/2006">
      <mc:Choice xmlns:a14="http://schemas.microsoft.com/office/drawing/2010/main" Requires="a14">
        <xdr:graphicFrame macro="">
          <xdr:nvGraphicFramePr>
            <xdr:cNvPr id="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38150" y="3429000"/>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257175</xdr:colOff>
      <xdr:row>10</xdr:row>
      <xdr:rowOff>0</xdr:rowOff>
    </xdr:from>
    <xdr:to>
      <xdr:col>8</xdr:col>
      <xdr:colOff>781050</xdr:colOff>
      <xdr:row>22</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10</xdr:row>
      <xdr:rowOff>0</xdr:rowOff>
    </xdr:from>
    <xdr:to>
      <xdr:col>13</xdr:col>
      <xdr:colOff>57150</xdr:colOff>
      <xdr:row>22</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eacher-5B773C" refreshedDate="45366.300759722224" createdVersion="5" refreshedVersion="5" minRefreshableVersion="3" recordCount="56">
  <cacheSource type="worksheet">
    <worksheetSource name="Table_2"/>
  </cacheSource>
  <cacheFields count="6">
    <cacheField name="Date" numFmtId="16">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1">
        <e v="#NAME?"/>
      </sharedItems>
    </cacheField>
    <cacheField name="Amount" numFmtId="165">
      <sharedItems containsSemiMixedTypes="0" containsString="0" containsNumber="1" containsInteger="1" minValue="18" maxValue="3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Teacher-5B773C" refreshedDate="45366.376838078701" createdVersion="5" refreshedVersion="5" minRefreshableVersion="3" recordCount="108">
  <cacheSource type="worksheet">
    <worksheetSource name="Table_3"/>
  </cacheSource>
  <cacheFields count="4">
    <cacheField name="Month" numFmtId="0">
      <sharedItems containsBlank="1" count="8">
        <s v="January"/>
        <s v="February"/>
        <s v="March"/>
        <s v="April"/>
        <s v="May"/>
        <s v="June"/>
        <s v="July"/>
        <m/>
      </sharedItems>
    </cacheField>
    <cacheField name="Category" numFmtId="0">
      <sharedItems containsBlank="1" count="10">
        <s v="Rent"/>
        <s v="Utilities"/>
        <s v="Transport"/>
        <s v="Groceries"/>
        <s v="Leisure"/>
        <s v="Other"/>
        <s v="Bonus"/>
        <s v="Base Salary"/>
        <s v="Side Hustle"/>
        <m/>
      </sharedItems>
    </cacheField>
    <cacheField name="Budget" numFmtId="166">
      <sharedItems containsString="0" containsBlank="1" containsNumber="1" containsInteger="1" minValue="75" maxValue="2200" count="10">
        <n v="850"/>
        <n v="200"/>
        <n v="75"/>
        <n v="550"/>
        <n v="400"/>
        <n v="300"/>
        <n v="2200"/>
        <n v="500"/>
        <n v="100"/>
        <m/>
      </sharedItems>
    </cacheField>
    <cacheField name="Income/Expense"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6">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0"/>
    <n v="458"/>
  </r>
  <r>
    <d v="2022-01-31T00:00:00"/>
    <x v="0"/>
    <x v="7"/>
    <s v="9-5 job"/>
    <x v="0"/>
    <n v="3000"/>
  </r>
  <r>
    <d v="2022-01-31T00:00:00"/>
    <x v="0"/>
    <x v="8"/>
    <s v="Startup idea $"/>
    <x v="0"/>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0"/>
    <n v="305"/>
  </r>
  <r>
    <d v="2022-02-28T00:00:00"/>
    <x v="1"/>
    <x v="7"/>
    <s v="9-5 job"/>
    <x v="0"/>
    <n v="3000"/>
  </r>
  <r>
    <d v="2022-02-28T00:00:00"/>
    <x v="1"/>
    <x v="8"/>
    <s v="Startup idea $"/>
    <x v="0"/>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0"/>
    <n v="598"/>
  </r>
  <r>
    <d v="2022-03-28T00:00:00"/>
    <x v="2"/>
    <x v="7"/>
    <s v="9-5 job"/>
    <x v="0"/>
    <n v="3000"/>
  </r>
  <r>
    <d v="2022-03-28T00:00:00"/>
    <x v="2"/>
    <x v="8"/>
    <s v="Startup idea $"/>
    <x v="0"/>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0"/>
    <n v="669"/>
  </r>
  <r>
    <d v="2022-04-28T00:00:00"/>
    <x v="3"/>
    <x v="7"/>
    <s v="9-5 job"/>
    <x v="0"/>
    <n v="3000"/>
  </r>
  <r>
    <d v="2022-04-28T00:00:00"/>
    <x v="3"/>
    <x v="8"/>
    <s v="Startup idea $"/>
    <x v="0"/>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0"/>
    <n v="708"/>
  </r>
  <r>
    <d v="2022-05-28T00:00:00"/>
    <x v="4"/>
    <x v="7"/>
    <s v="9-5 job"/>
    <x v="0"/>
    <n v="3000"/>
  </r>
  <r>
    <d v="2022-05-28T00:00:00"/>
    <x v="4"/>
    <x v="8"/>
    <s v="Startup idea $"/>
    <x v="0"/>
    <n v="366"/>
  </r>
  <r>
    <d v="2022-05-29T00:00:00"/>
    <x v="4"/>
    <x v="8"/>
    <s v="Lemonade"/>
    <x v="0"/>
    <n v="1000"/>
  </r>
</pivotCacheRecords>
</file>

<file path=xl/pivotCache/pivotCacheRecords2.xml><?xml version="1.0" encoding="utf-8"?>
<pivotCacheRecords xmlns="http://schemas.openxmlformats.org/spreadsheetml/2006/main" xmlns:r="http://schemas.openxmlformats.org/officeDocument/2006/relationships" count="108">
  <r>
    <x v="0"/>
    <x v="0"/>
    <x v="0"/>
    <s v="Expense"/>
  </r>
  <r>
    <x v="0"/>
    <x v="1"/>
    <x v="1"/>
    <s v="Expense"/>
  </r>
  <r>
    <x v="0"/>
    <x v="2"/>
    <x v="2"/>
    <s v="Expense"/>
  </r>
  <r>
    <x v="0"/>
    <x v="3"/>
    <x v="3"/>
    <s v="Expense"/>
  </r>
  <r>
    <x v="0"/>
    <x v="4"/>
    <x v="4"/>
    <s v="Expense"/>
  </r>
  <r>
    <x v="0"/>
    <x v="5"/>
    <x v="5"/>
    <s v="Expense"/>
  </r>
  <r>
    <x v="0"/>
    <x v="6"/>
    <x v="6"/>
    <s v="Expense"/>
  </r>
  <r>
    <x v="0"/>
    <x v="7"/>
    <x v="7"/>
    <s v="Expense"/>
  </r>
  <r>
    <x v="0"/>
    <x v="8"/>
    <x v="8"/>
    <s v="Income"/>
  </r>
  <r>
    <x v="1"/>
    <x v="0"/>
    <x v="0"/>
    <s v="Income"/>
  </r>
  <r>
    <x v="1"/>
    <x v="1"/>
    <x v="1"/>
    <s v="Income"/>
  </r>
  <r>
    <x v="1"/>
    <x v="2"/>
    <x v="2"/>
    <s v="Expense"/>
  </r>
  <r>
    <x v="1"/>
    <x v="3"/>
    <x v="3"/>
    <s v="Expense"/>
  </r>
  <r>
    <x v="1"/>
    <x v="4"/>
    <x v="4"/>
    <s v="Expense"/>
  </r>
  <r>
    <x v="1"/>
    <x v="5"/>
    <x v="5"/>
    <s v="Expense"/>
  </r>
  <r>
    <x v="1"/>
    <x v="6"/>
    <x v="6"/>
    <s v="Expense"/>
  </r>
  <r>
    <x v="1"/>
    <x v="7"/>
    <x v="7"/>
    <s v="Expense"/>
  </r>
  <r>
    <x v="1"/>
    <x v="8"/>
    <x v="8"/>
    <s v="Expense"/>
  </r>
  <r>
    <x v="2"/>
    <x v="0"/>
    <x v="0"/>
    <s v="Expense"/>
  </r>
  <r>
    <x v="2"/>
    <x v="1"/>
    <x v="1"/>
    <s v="Income"/>
  </r>
  <r>
    <x v="2"/>
    <x v="2"/>
    <x v="2"/>
    <s v="Income"/>
  </r>
  <r>
    <x v="2"/>
    <x v="3"/>
    <x v="3"/>
    <s v="Income"/>
  </r>
  <r>
    <x v="2"/>
    <x v="4"/>
    <x v="4"/>
    <s v="Expense"/>
  </r>
  <r>
    <x v="2"/>
    <x v="5"/>
    <x v="5"/>
    <s v="Expense"/>
  </r>
  <r>
    <x v="2"/>
    <x v="6"/>
    <x v="6"/>
    <s v="Expense"/>
  </r>
  <r>
    <x v="2"/>
    <x v="7"/>
    <x v="7"/>
    <s v="Expense"/>
  </r>
  <r>
    <x v="2"/>
    <x v="8"/>
    <x v="8"/>
    <s v="Expense"/>
  </r>
  <r>
    <x v="3"/>
    <x v="0"/>
    <x v="0"/>
    <s v="Expense"/>
  </r>
  <r>
    <x v="3"/>
    <x v="1"/>
    <x v="1"/>
    <s v="Expense"/>
  </r>
  <r>
    <x v="3"/>
    <x v="2"/>
    <x v="2"/>
    <s v="Expense"/>
  </r>
  <r>
    <x v="3"/>
    <x v="3"/>
    <x v="3"/>
    <s v="Income"/>
  </r>
  <r>
    <x v="3"/>
    <x v="4"/>
    <x v="4"/>
    <s v="Income"/>
  </r>
  <r>
    <x v="3"/>
    <x v="5"/>
    <x v="5"/>
    <s v="Income"/>
  </r>
  <r>
    <x v="3"/>
    <x v="6"/>
    <x v="6"/>
    <s v="Expense"/>
  </r>
  <r>
    <x v="3"/>
    <x v="7"/>
    <x v="7"/>
    <s v="Expense"/>
  </r>
  <r>
    <x v="3"/>
    <x v="8"/>
    <x v="8"/>
    <s v="Expense"/>
  </r>
  <r>
    <x v="4"/>
    <x v="0"/>
    <x v="0"/>
    <s v="Expense"/>
  </r>
  <r>
    <x v="4"/>
    <x v="1"/>
    <x v="1"/>
    <s v="Expense"/>
  </r>
  <r>
    <x v="4"/>
    <x v="2"/>
    <x v="2"/>
    <s v="Expense"/>
  </r>
  <r>
    <x v="4"/>
    <x v="3"/>
    <x v="3"/>
    <s v="Expense"/>
  </r>
  <r>
    <x v="4"/>
    <x v="4"/>
    <x v="4"/>
    <s v="Expense"/>
  </r>
  <r>
    <x v="4"/>
    <x v="5"/>
    <x v="5"/>
    <s v="Income"/>
  </r>
  <r>
    <x v="4"/>
    <x v="6"/>
    <x v="6"/>
    <s v="Income"/>
  </r>
  <r>
    <x v="4"/>
    <x v="7"/>
    <x v="7"/>
    <s v="Income"/>
  </r>
  <r>
    <x v="4"/>
    <x v="8"/>
    <x v="8"/>
    <s v="Expense"/>
  </r>
  <r>
    <x v="5"/>
    <x v="0"/>
    <x v="0"/>
    <s v="Expense"/>
  </r>
  <r>
    <x v="5"/>
    <x v="1"/>
    <x v="1"/>
    <s v="Expense"/>
  </r>
  <r>
    <x v="5"/>
    <x v="2"/>
    <x v="2"/>
    <s v="Expense"/>
  </r>
  <r>
    <x v="5"/>
    <x v="3"/>
    <x v="3"/>
    <s v="Expense"/>
  </r>
  <r>
    <x v="5"/>
    <x v="4"/>
    <x v="4"/>
    <s v="Expense"/>
  </r>
  <r>
    <x v="5"/>
    <x v="5"/>
    <x v="5"/>
    <s v="Expense"/>
  </r>
  <r>
    <x v="5"/>
    <x v="6"/>
    <x v="6"/>
    <s v="Expense"/>
  </r>
  <r>
    <x v="5"/>
    <x v="7"/>
    <x v="7"/>
    <s v="Income"/>
  </r>
  <r>
    <x v="5"/>
    <x v="8"/>
    <x v="8"/>
    <s v="Income"/>
  </r>
  <r>
    <x v="6"/>
    <x v="0"/>
    <x v="0"/>
    <s v="Income"/>
  </r>
  <r>
    <x v="6"/>
    <x v="1"/>
    <x v="1"/>
    <s v="Income"/>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r>
    <x v="7"/>
    <x v="9"/>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7" cacheId="10" applyNumberFormats="0" applyBorderFormats="0" applyFontFormats="0" applyPatternFormats="0" applyAlignmentFormats="0" applyWidthHeightFormats="1" dataCaption="Values" grandTotalCaption="Grand Total" updatedVersion="5" minRefreshableVersion="3" useAutoFormatting="1" itemPrintTitles="1" createdVersion="5" indent="0" outline="1" outlineData="1" multipleFieldFilters="0" chartFormat="9">
  <location ref="A120:B124" firstHeaderRow="1" firstDataRow="1" firstDataCol="1"/>
  <pivotFields count="6">
    <pivotField numFmtId="16" showAll="0"/>
    <pivotField showAll="0">
      <items count="6">
        <item x="0"/>
        <item x="1"/>
        <item x="2"/>
        <item x="3"/>
        <item x="4"/>
        <item t="default"/>
      </items>
    </pivotField>
    <pivotField axis="axisRow" showAll="0">
      <items count="10">
        <item x="7"/>
        <item x="6"/>
        <item h="1" x="3"/>
        <item h="1" x="4"/>
        <item h="1" x="5"/>
        <item h="1" x="0"/>
        <item x="8"/>
        <item h="1" x="2"/>
        <item h="1" x="1"/>
        <item t="default"/>
      </items>
    </pivotField>
    <pivotField showAll="0"/>
    <pivotField showAll="0"/>
    <pivotField dataField="1" numFmtId="165" showAll="0"/>
  </pivotFields>
  <rowFields count="1">
    <field x="2"/>
  </rowFields>
  <rowItems count="4">
    <i>
      <x/>
    </i>
    <i>
      <x v="1"/>
    </i>
    <i>
      <x v="6"/>
    </i>
    <i t="grand">
      <x/>
    </i>
  </rowItems>
  <colItems count="1">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other"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8:G41"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x="5"/>
        <item h="1" x="0"/>
        <item h="1" x="8"/>
        <item h="1" x="2"/>
        <item h="1" x="1"/>
        <item t="default"/>
      </items>
    </pivotField>
    <pivotField showAll="0"/>
    <pivotField showAll="0"/>
    <pivotField dataField="1" numFmtId="165" showAll="0"/>
  </pivotFields>
  <rowFields count="1">
    <field x="2"/>
  </rowFields>
  <rowItems count="2">
    <i>
      <x v="4"/>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leisure"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G34"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x="4"/>
        <item h="1" x="5"/>
        <item h="1" x="0"/>
        <item h="1" x="8"/>
        <item h="1" x="2"/>
        <item h="1" x="1"/>
        <item t="default"/>
      </items>
    </pivotField>
    <pivotField showAll="0"/>
    <pivotField showAll="0"/>
    <pivotField dataField="1" numFmtId="165" showAll="0"/>
  </pivotFields>
  <rowFields count="1">
    <field x="2"/>
  </rowFields>
  <rowItems count="2">
    <i>
      <x v="3"/>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utilities"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5:G28"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h="1" x="2"/>
        <item x="1"/>
        <item t="default"/>
      </items>
    </pivotField>
    <pivotField showAll="0"/>
    <pivotField showAll="0"/>
    <pivotField dataField="1" numFmtId="165" showAll="0"/>
  </pivotFields>
  <rowFields count="1">
    <field x="2"/>
  </rowFields>
  <rowItems count="2">
    <i>
      <x v="8"/>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Groceries"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8:G21"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x="3"/>
        <item h="1" x="4"/>
        <item h="1" x="5"/>
        <item h="1" x="0"/>
        <item h="1" x="8"/>
        <item h="1" x="2"/>
        <item h="1" x="1"/>
        <item t="default"/>
      </items>
    </pivotField>
    <pivotField showAll="0"/>
    <pivotField showAll="0"/>
    <pivotField dataField="1" numFmtId="165" showAll="0"/>
  </pivotFields>
  <rowFields count="1">
    <field x="2"/>
  </rowFields>
  <rowItems count="2">
    <i>
      <x v="2"/>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Transport"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G13"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h="1" x="0"/>
        <item h="1" x="8"/>
        <item x="2"/>
        <item h="1" x="1"/>
        <item t="default"/>
      </items>
    </pivotField>
    <pivotField showAll="0"/>
    <pivotField showAll="0"/>
    <pivotField dataField="1" numFmtId="165" showAll="0"/>
  </pivotFields>
  <rowFields count="1">
    <field x="2"/>
  </rowFields>
  <rowItems count="2">
    <i>
      <x v="7"/>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RentA"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G5"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h="1" x="3"/>
        <item h="1" x="4"/>
        <item h="1" x="5"/>
        <item x="0"/>
        <item h="1" x="8"/>
        <item h="1" x="2"/>
        <item h="1" x="1"/>
        <item t="default"/>
      </items>
    </pivotField>
    <pivotField showAll="0"/>
    <pivotField showAll="0"/>
    <pivotField dataField="1" numFmtId="165" showAll="0"/>
  </pivotFields>
  <rowFields count="1">
    <field x="2"/>
  </rowFields>
  <rowItems count="2">
    <i>
      <x v="5"/>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8:G116" firstHeaderRow="1" firstDataRow="2" firstDataCol="1"/>
  <pivotFields count="6">
    <pivotField numFmtId="16" showAll="0"/>
    <pivotField axis="axisCol" showAll="0">
      <items count="6">
        <item x="0"/>
        <item x="1"/>
        <item x="2"/>
        <item x="3"/>
        <item x="4"/>
        <item t="default"/>
      </items>
    </pivotField>
    <pivotField axis="axisRow" showAll="0">
      <items count="10">
        <item h="1" x="7"/>
        <item h="1" x="6"/>
        <item x="3"/>
        <item x="4"/>
        <item x="5"/>
        <item x="0"/>
        <item h="1" x="8"/>
        <item x="2"/>
        <item x="1"/>
        <item t="default"/>
      </items>
    </pivotField>
    <pivotField showAll="0"/>
    <pivotField showAll="0"/>
    <pivotField dataField="1" numFmtId="165" showAll="0"/>
  </pivotFields>
  <rowFields count="1">
    <field x="2"/>
  </rowFields>
  <rowItems count="7">
    <i>
      <x v="2"/>
    </i>
    <i>
      <x v="3"/>
    </i>
    <i>
      <x v="4"/>
    </i>
    <i>
      <x v="5"/>
    </i>
    <i>
      <x v="7"/>
    </i>
    <i>
      <x v="8"/>
    </i>
    <i t="grand">
      <x/>
    </i>
  </rowItems>
  <colFields count="1">
    <field x="1"/>
  </colFields>
  <colItems count="6">
    <i>
      <x/>
    </i>
    <i>
      <x v="1"/>
    </i>
    <i>
      <x v="2"/>
    </i>
    <i>
      <x v="3"/>
    </i>
    <i>
      <x v="4"/>
    </i>
    <i t="grand">
      <x/>
    </i>
  </colItem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5:G93" firstHeaderRow="1" firstDataRow="2" firstDataCol="1" rowPageCount="1" colPageCount="1"/>
  <pivotFields count="6">
    <pivotField numFmtId="16" showAll="0"/>
    <pivotField axis="axisCol" showAll="0">
      <items count="6">
        <item x="0"/>
        <item x="1"/>
        <item x="2"/>
        <item x="3"/>
        <item x="4"/>
        <item t="default"/>
      </items>
    </pivotField>
    <pivotField axis="axisRow" showAll="0">
      <items count="10">
        <item h="1" x="7"/>
        <item h="1" x="6"/>
        <item x="3"/>
        <item x="4"/>
        <item x="5"/>
        <item x="0"/>
        <item h="1" x="8"/>
        <item x="2"/>
        <item x="1"/>
        <item t="default"/>
      </items>
    </pivotField>
    <pivotField showAll="0"/>
    <pivotField axis="axisPage" showAll="0">
      <items count="2">
        <item x="0"/>
        <item t="default"/>
      </items>
    </pivotField>
    <pivotField dataField="1" numFmtId="165" showAll="0"/>
  </pivotFields>
  <rowFields count="1">
    <field x="2"/>
  </rowFields>
  <rowItems count="7">
    <i>
      <x v="2"/>
    </i>
    <i>
      <x v="3"/>
    </i>
    <i>
      <x v="4"/>
    </i>
    <i>
      <x v="5"/>
    </i>
    <i>
      <x v="7"/>
    </i>
    <i>
      <x v="8"/>
    </i>
    <i t="grand">
      <x/>
    </i>
  </rowItems>
  <colFields count="1">
    <field x="1"/>
  </colFields>
  <colItems count="6">
    <i>
      <x/>
    </i>
    <i>
      <x v="1"/>
    </i>
    <i>
      <x v="2"/>
    </i>
    <i>
      <x v="3"/>
    </i>
    <i>
      <x v="4"/>
    </i>
    <i t="grand">
      <x/>
    </i>
  </colItems>
  <pageFields count="1">
    <pageField fld="4" hier="-1"/>
  </pageFields>
  <dataFields count="1">
    <dataField name="Sum of Amount"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grocery"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6:H79" firstHeaderRow="1" firstDataRow="2" firstDataCol="1"/>
  <pivotFields count="4">
    <pivotField axis="axisCol" showAll="0">
      <items count="9">
        <item x="0"/>
        <item x="1"/>
        <item x="2"/>
        <item x="3"/>
        <item x="4"/>
        <item x="5"/>
        <item x="6"/>
        <item x="7"/>
        <item t="default"/>
      </items>
    </pivotField>
    <pivotField axis="axisRow" showAll="0">
      <items count="11">
        <item h="1" x="7"/>
        <item h="1" x="6"/>
        <item x="3"/>
        <item h="1" x="4"/>
        <item h="1" x="5"/>
        <item h="1" x="0"/>
        <item h="1" x="8"/>
        <item h="1"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2"/>
    </i>
    <i t="grand">
      <x/>
    </i>
  </rowItems>
  <colFields count="1">
    <field x="0"/>
  </colFields>
  <colItems count="7">
    <i>
      <x/>
    </i>
    <i>
      <x v="1"/>
    </i>
    <i>
      <x v="2"/>
    </i>
    <i>
      <x v="3"/>
    </i>
    <i>
      <x v="4"/>
    </i>
    <i>
      <x v="5"/>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B-other"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0:H73"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h="1" x="4"/>
        <item x="5"/>
        <item h="1" x="0"/>
        <item h="1" x="8"/>
        <item h="1"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4"/>
    </i>
    <i t="grand">
      <x/>
    </i>
  </rowItems>
  <colFields count="1">
    <field x="0"/>
  </colFields>
  <colItems count="7">
    <i>
      <x/>
    </i>
    <i>
      <x v="1"/>
    </i>
    <i>
      <x v="2"/>
    </i>
    <i>
      <x v="3"/>
    </i>
    <i>
      <x v="4"/>
    </i>
    <i>
      <x v="5"/>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b-leisure"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4:H67"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x="4"/>
        <item h="1" x="5"/>
        <item h="1" x="0"/>
        <item h="1" x="8"/>
        <item h="1"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3"/>
    </i>
    <i t="grand">
      <x/>
    </i>
  </rowItems>
  <colFields count="1">
    <field x="0"/>
  </colFields>
  <colItems count="7">
    <i>
      <x/>
    </i>
    <i>
      <x v="1"/>
    </i>
    <i>
      <x v="2"/>
    </i>
    <i>
      <x v="3"/>
    </i>
    <i>
      <x v="4"/>
    </i>
    <i>
      <x v="5"/>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b-utilities"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8:I61"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h="1" x="4"/>
        <item h="1" x="5"/>
        <item h="1" x="0"/>
        <item h="1" x="8"/>
        <item h="1" x="2"/>
        <item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8"/>
    </i>
    <i t="grand">
      <x/>
    </i>
  </rowItems>
  <colFields count="1">
    <field x="0"/>
  </colFields>
  <colItems count="8">
    <i>
      <x/>
    </i>
    <i>
      <x v="1"/>
    </i>
    <i>
      <x v="2"/>
    </i>
    <i>
      <x v="3"/>
    </i>
    <i>
      <x v="4"/>
    </i>
    <i>
      <x v="5"/>
    </i>
    <i>
      <x v="6"/>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b-transport"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3:H56"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h="1" x="4"/>
        <item h="1" x="5"/>
        <item h="1" x="0"/>
        <item h="1" x="8"/>
        <item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7"/>
    </i>
    <i t="grand">
      <x/>
    </i>
  </rowItems>
  <colFields count="1">
    <field x="0"/>
  </colFields>
  <colItems count="7">
    <i>
      <x/>
    </i>
    <i>
      <x v="1"/>
    </i>
    <i>
      <x v="2"/>
    </i>
    <i>
      <x v="3"/>
    </i>
    <i>
      <x v="4"/>
    </i>
    <i>
      <x v="5"/>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b-rent"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7:I50" firstHeaderRow="1" firstDataRow="2" firstDataCol="1"/>
  <pivotFields count="4">
    <pivotField axis="axisCol" showAll="0">
      <items count="9">
        <item x="0"/>
        <item x="1"/>
        <item x="2"/>
        <item x="3"/>
        <item x="4"/>
        <item x="5"/>
        <item x="6"/>
        <item x="7"/>
        <item t="default"/>
      </items>
    </pivotField>
    <pivotField axis="axisRow" showAll="0">
      <items count="11">
        <item h="1" x="7"/>
        <item h="1" x="6"/>
        <item h="1" x="3"/>
        <item h="1" x="4"/>
        <item h="1" x="5"/>
        <item x="0"/>
        <item h="1" x="8"/>
        <item h="1" x="2"/>
        <item h="1" x="1"/>
        <item h="1" x="9"/>
        <item t="default"/>
      </items>
    </pivotField>
    <pivotField dataField="1" showAll="0">
      <items count="11">
        <item x="2"/>
        <item x="8"/>
        <item x="1"/>
        <item x="5"/>
        <item x="4"/>
        <item x="7"/>
        <item x="3"/>
        <item x="0"/>
        <item x="6"/>
        <item x="9"/>
        <item t="default"/>
      </items>
    </pivotField>
    <pivotField showAll="0"/>
  </pivotFields>
  <rowFields count="1">
    <field x="1"/>
  </rowFields>
  <rowItems count="2">
    <i>
      <x v="5"/>
    </i>
    <i t="grand">
      <x/>
    </i>
  </rowItems>
  <colFields count="1">
    <field x="0"/>
  </colFields>
  <colItems count="8">
    <i>
      <x/>
    </i>
    <i>
      <x v="1"/>
    </i>
    <i>
      <x v="2"/>
    </i>
    <i>
      <x v="3"/>
    </i>
    <i>
      <x v="4"/>
    </i>
    <i>
      <x v="5"/>
    </i>
    <i>
      <x v="6"/>
    </i>
    <i t="grand">
      <x/>
    </i>
  </colItems>
  <dataFields count="1">
    <dataField name="Sum of Budget" fld="2" baseField="1" baseItem="336163472"/>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RentA"/>
    <pivotTable tabId="3" name="Groceries"/>
    <pivotTable tabId="3" name="leisure"/>
    <pivotTable tabId="3" name="other"/>
    <pivotTable tabId="3" name="Transport"/>
    <pivotTable tabId="3" name="utilities"/>
    <pivotTable tabId="3" name="PivotTable14"/>
    <pivotTable tabId="3" name="PivotTable16"/>
    <pivotTable tabId="3" name="PivotTable17"/>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 name="b-rent"/>
    <pivotTable tabId="3" name="b-leisure"/>
    <pivotTable tabId="3" name="B-other"/>
    <pivotTable tabId="3" name="b-transport"/>
    <pivotTable tabId="3" name="b-utilities"/>
    <pivotTable tabId="3" name="grocery"/>
  </pivotTables>
  <data>
    <tabular pivotCacheId="2">
      <items count="8">
        <i x="0" s="1"/>
        <i x="1" s="1"/>
        <i x="2" s="1"/>
        <i x="3" s="1"/>
        <i x="4" s="1"/>
        <i x="5" s="1"/>
        <i x="6"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Actuals" startItem="2" rowHeight="257175"/>
  <slicer name="Month 1" cache="Slicer_Month1" caption="Budget" rowHeight="257175"/>
</slicers>
</file>

<file path=xl/tables/table1.xml><?xml version="1.0" encoding="utf-8"?>
<table xmlns="http://schemas.openxmlformats.org/spreadsheetml/2006/main" id="1" name="Table_1" displayName="Table_1" ref="J4:K13">
  <tableColumns count="2">
    <tableColumn id="1" name="Category"/>
    <tableColumn id="2" name="Income/Expense"/>
  </tableColumns>
  <tableStyleInfo name="Actuals-style" showFirstColumn="1" showLastColumn="1" showRowStripes="1" showColumnStripes="0"/>
</table>
</file>

<file path=xl/tables/table2.xml><?xml version="1.0" encoding="utf-8"?>
<table xmlns="http://schemas.openxmlformats.org/spreadsheetml/2006/main" id="2" name="Table_2" displayName="Table_2" ref="B4:G60">
  <tableColumns count="6">
    <tableColumn id="1" name="Date"/>
    <tableColumn id="2" name="Month"/>
    <tableColumn id="3" name="Category"/>
    <tableColumn id="4" name="Description"/>
    <tableColumn id="5" name="Income / Expense"/>
    <tableColumn id="6" name="Amount"/>
  </tableColumns>
  <tableStyleInfo name="Actuals-style 2" showFirstColumn="1" showLastColumn="1" showRowStripes="1" showColumnStripes="0"/>
</table>
</file>

<file path=xl/tables/table3.xml><?xml version="1.0" encoding="utf-8"?>
<table xmlns="http://schemas.openxmlformats.org/spreadsheetml/2006/main" id="3" name="Table_3" displayName="Table_3" ref="B4:E112">
  <tableColumns count="4">
    <tableColumn id="1" name="Month"/>
    <tableColumn id="2" name="Category"/>
    <tableColumn id="3" name="Budget"/>
    <tableColumn id="4" name="Income/Expense">
      <calculatedColumnFormula>Table_2[[#This Row],[Income / Expense]]</calculatedColumnFormula>
    </tableColumn>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showGridLines="0" tabSelected="1" workbookViewId="0">
      <selection activeCell="M26" sqref="M26"/>
    </sheetView>
  </sheetViews>
  <sheetFormatPr defaultColWidth="11.25" defaultRowHeight="15" customHeight="1" x14ac:dyDescent="0.25"/>
  <cols>
    <col min="1" max="1" width="5.625" customWidth="1"/>
    <col min="2" max="26" width="10.625" customWidth="1"/>
  </cols>
  <sheetData>
    <row r="1" spans="1:26" ht="6"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36" x14ac:dyDescent="0.25">
      <c r="A2" s="1"/>
      <c r="B2" s="47" t="s">
        <v>0</v>
      </c>
      <c r="C2" s="48"/>
      <c r="D2" s="48"/>
      <c r="E2" s="48"/>
      <c r="F2" s="48"/>
      <c r="G2" s="48"/>
      <c r="H2" s="48"/>
      <c r="I2" s="48"/>
      <c r="J2" s="48"/>
      <c r="K2" s="48"/>
      <c r="L2" s="48"/>
      <c r="M2" s="48"/>
      <c r="N2" s="49"/>
      <c r="O2" s="1"/>
      <c r="P2" s="1"/>
      <c r="Q2" s="1"/>
      <c r="R2" s="1"/>
      <c r="S2" s="1"/>
      <c r="T2" s="1"/>
      <c r="U2" s="1"/>
      <c r="V2" s="1"/>
      <c r="W2" s="1"/>
      <c r="X2" s="1"/>
      <c r="Y2" s="1"/>
      <c r="Z2" s="1"/>
    </row>
    <row r="3" spans="1:26" ht="6.75" customHeight="1" x14ac:dyDescent="0.25">
      <c r="A3" s="1"/>
      <c r="B3" s="2"/>
      <c r="C3" s="2"/>
      <c r="D3" s="2"/>
      <c r="E3" s="2"/>
      <c r="F3" s="2"/>
      <c r="G3" s="2"/>
      <c r="H3" s="2"/>
      <c r="I3" s="2"/>
      <c r="J3" s="2"/>
      <c r="K3" s="2"/>
      <c r="L3" s="2"/>
      <c r="M3" s="2"/>
      <c r="N3" s="1"/>
      <c r="O3" s="1"/>
      <c r="P3" s="1"/>
      <c r="Q3" s="1"/>
      <c r="R3" s="1"/>
      <c r="S3" s="1"/>
      <c r="T3" s="1"/>
      <c r="U3" s="1"/>
      <c r="V3" s="1"/>
      <c r="W3" s="1"/>
      <c r="X3" s="1"/>
      <c r="Y3" s="1"/>
      <c r="Z3" s="1"/>
    </row>
    <row r="4" spans="1:26" s="44" customFormat="1" ht="22.5" customHeight="1" x14ac:dyDescent="0.25">
      <c r="A4" s="43"/>
      <c r="B4" s="43"/>
      <c r="C4" s="42" t="s">
        <v>1</v>
      </c>
      <c r="D4" s="42"/>
      <c r="E4" s="42" t="s">
        <v>2</v>
      </c>
      <c r="F4" s="42"/>
      <c r="G4" s="42" t="s">
        <v>3</v>
      </c>
      <c r="H4" s="42"/>
      <c r="I4" s="42" t="s">
        <v>4</v>
      </c>
      <c r="J4" s="42"/>
      <c r="K4" s="42" t="s">
        <v>5</v>
      </c>
      <c r="L4" s="42"/>
      <c r="M4" s="42" t="s">
        <v>6</v>
      </c>
      <c r="N4" s="43"/>
      <c r="O4" s="43"/>
      <c r="P4" s="43"/>
      <c r="Q4" s="43"/>
      <c r="R4" s="43"/>
      <c r="S4" s="43"/>
      <c r="T4" s="43"/>
      <c r="U4" s="43"/>
      <c r="V4" s="43"/>
      <c r="W4" s="43"/>
      <c r="X4" s="43"/>
      <c r="Y4" s="43"/>
      <c r="Z4" s="43"/>
    </row>
    <row r="5" spans="1:26" s="44" customFormat="1" ht="23.25" customHeight="1" x14ac:dyDescent="0.25">
      <c r="A5" s="43"/>
      <c r="B5" s="43"/>
      <c r="C5" s="46">
        <f>GETPIVOTDATA("Amount",'Pivot Tables'!$A$2)</f>
        <v>4250</v>
      </c>
      <c r="D5" s="45"/>
      <c r="E5" s="46">
        <f>GETPIVOTDATA("Amount",'Pivot Tables'!$A$10)</f>
        <v>275</v>
      </c>
      <c r="F5" s="45"/>
      <c r="G5" s="46">
        <f>GETPIVOTDATA("Amount",'Pivot Tables'!$A$18)</f>
        <v>1860</v>
      </c>
      <c r="H5" s="45"/>
      <c r="I5" s="46">
        <f>GETPIVOTDATA("Amount",'Pivot Tables'!$A$25)</f>
        <v>650</v>
      </c>
      <c r="J5" s="45"/>
      <c r="K5" s="46">
        <f>GETPIVOTDATA("Amount",'Pivot Tables'!$A$31)</f>
        <v>2269</v>
      </c>
      <c r="L5" s="45"/>
      <c r="M5" s="46">
        <f>GETPIVOTDATA("Amount",'Pivot Tables'!$A$38)</f>
        <v>964</v>
      </c>
      <c r="N5" s="43"/>
      <c r="O5" s="43"/>
      <c r="P5" s="43"/>
      <c r="Q5" s="43"/>
      <c r="R5" s="43"/>
      <c r="S5" s="43"/>
      <c r="T5" s="43"/>
      <c r="U5" s="43"/>
      <c r="V5" s="43"/>
      <c r="W5" s="43"/>
      <c r="X5" s="43"/>
      <c r="Y5" s="43"/>
      <c r="Z5" s="43"/>
    </row>
    <row r="6" spans="1:26" s="44" customFormat="1" ht="15.75" x14ac:dyDescent="0.25">
      <c r="A6" s="43"/>
      <c r="B6" s="43"/>
      <c r="C6" s="43"/>
      <c r="D6" s="43"/>
      <c r="E6" s="43"/>
      <c r="F6" s="43"/>
      <c r="G6" s="43"/>
      <c r="H6" s="43"/>
      <c r="I6" s="43"/>
      <c r="J6" s="43"/>
      <c r="K6" s="43"/>
      <c r="L6" s="43"/>
      <c r="M6" s="43"/>
      <c r="N6" s="43"/>
      <c r="O6" s="43"/>
      <c r="P6" s="43"/>
      <c r="Q6" s="43"/>
      <c r="R6" s="43"/>
      <c r="S6" s="43"/>
      <c r="T6" s="43"/>
      <c r="U6" s="43"/>
      <c r="V6" s="43"/>
      <c r="W6" s="43"/>
      <c r="X6" s="43"/>
      <c r="Y6" s="43"/>
      <c r="Z6" s="43"/>
    </row>
    <row r="7" spans="1:26" ht="15.75" x14ac:dyDescent="0.25"/>
    <row r="8" spans="1:26" ht="15.75" x14ac:dyDescent="0.25">
      <c r="B8" s="12" t="s">
        <v>7</v>
      </c>
      <c r="C8" s="13"/>
    </row>
    <row r="9" spans="1:26" ht="15.75" x14ac:dyDescent="0.25">
      <c r="B9" s="14">
        <v>3000</v>
      </c>
      <c r="C9" s="15"/>
    </row>
    <row r="10" spans="1:26" ht="15.75" x14ac:dyDescent="0.25">
      <c r="E10" t="s">
        <v>58</v>
      </c>
    </row>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mergeCells count="3">
    <mergeCell ref="B2:N2"/>
    <mergeCell ref="B8:C8"/>
    <mergeCell ref="B9:C9"/>
  </mergeCells>
  <conditionalFormatting sqref="C5 E5 G5 I5 K5 M5">
    <cfRule type="dataBar" priority="1">
      <dataBar>
        <cfvo type="min"/>
        <cfvo type="max"/>
        <color rgb="FF92D050"/>
      </dataBar>
      <extLst>
        <ext xmlns:x14="http://schemas.microsoft.com/office/spreadsheetml/2009/9/main" uri="{B025F937-C7B1-47D3-B67F-A62EFF666E3E}">
          <x14:id>{6B0B5FD2-76EC-4B85-A27A-BCBDA28609EB}</x14:id>
        </ext>
      </extLst>
    </cfRule>
  </conditionalFormatting>
  <pageMargins left="0.7" right="0.7" top="0.75" bottom="0.75" header="0" footer="0"/>
  <pageSetup orientation="landscape"/>
  <drawing r:id="rId1"/>
  <extLst>
    <ext xmlns:x14="http://schemas.microsoft.com/office/spreadsheetml/2009/9/main" uri="{78C0D931-6437-407d-A8EE-F0AAD7539E65}">
      <x14:conditionalFormattings>
        <x14:conditionalFormatting xmlns:xm="http://schemas.microsoft.com/office/excel/2006/main">
          <x14:cfRule type="dataBar" priority="6" id="{D2D97161-9057-433F-8E3B-B0CA8890EC5D}">
            <x14:dataBar minLength="0" maxLength="100" gradient="0">
              <x14:cfvo type="autoMin"/>
              <x14:cfvo type="num">
                <xm:f>'Pivot Tables'!$I$50</xm:f>
              </x14:cfvo>
              <x14:fillColor theme="4"/>
              <x14:negativeFillColor rgb="FFFF0000"/>
              <x14:axisColor rgb="FF000000"/>
            </x14:dataBar>
          </x14:cfRule>
          <xm:sqref>C5</xm:sqref>
        </x14:conditionalFormatting>
        <x14:conditionalFormatting xmlns:xm="http://schemas.microsoft.com/office/excel/2006/main">
          <x14:cfRule type="dataBar" priority="5" id="{1BD2E3B1-9170-4CB8-9DFC-EA8C8759AD2A}">
            <x14:dataBar minLength="0" maxLength="100" gradient="0">
              <x14:cfvo type="autoMin"/>
              <x14:cfvo type="num">
                <xm:f>'Pivot Tables'!$H$56</xm:f>
              </x14:cfvo>
              <x14:fillColor rgb="FF638EC6"/>
              <x14:negativeFillColor rgb="FFFF0000"/>
              <x14:axisColor rgb="FF000000"/>
            </x14:dataBar>
          </x14:cfRule>
          <xm:sqref>E5</xm:sqref>
        </x14:conditionalFormatting>
        <x14:conditionalFormatting xmlns:xm="http://schemas.microsoft.com/office/excel/2006/main">
          <x14:cfRule type="dataBar" priority="4" id="{7FC8A5AB-ED70-4122-9103-704DEE46D94D}">
            <x14:dataBar minLength="0" maxLength="100" gradient="0">
              <x14:cfvo type="autoMin"/>
              <x14:cfvo type="num">
                <xm:f>'Pivot Tables'!$I$61</xm:f>
              </x14:cfvo>
              <x14:fillColor rgb="FF638EC6"/>
              <x14:negativeFillColor rgb="FFFF0000"/>
              <x14:axisColor rgb="FF000000"/>
            </x14:dataBar>
          </x14:cfRule>
          <xm:sqref>I5</xm:sqref>
        </x14:conditionalFormatting>
        <x14:conditionalFormatting xmlns:xm="http://schemas.microsoft.com/office/excel/2006/main">
          <x14:cfRule type="dataBar" priority="3" id="{BEA3CA82-08B7-4A5F-B427-01C2A8D677B5}">
            <x14:dataBar minLength="0" maxLength="100" gradient="0">
              <x14:cfvo type="autoMin"/>
              <x14:cfvo type="num">
                <xm:f>'Pivot Tables'!$H$67</xm:f>
              </x14:cfvo>
              <x14:fillColor rgb="FF638EC6"/>
              <x14:negativeFillColor rgb="FFFF0000"/>
              <x14:axisColor rgb="FF000000"/>
            </x14:dataBar>
          </x14:cfRule>
          <xm:sqref>K5</xm:sqref>
        </x14:conditionalFormatting>
        <x14:conditionalFormatting xmlns:xm="http://schemas.microsoft.com/office/excel/2006/main">
          <x14:cfRule type="dataBar" priority="2" id="{1415B7CE-3522-48D5-98D9-C64DF2796639}">
            <x14:dataBar minLength="0" maxLength="100" gradient="0">
              <x14:cfvo type="autoMin"/>
              <x14:cfvo type="num">
                <xm:f>'Pivot Tables'!$H$73</xm:f>
              </x14:cfvo>
              <x14:fillColor rgb="FF638EC6"/>
              <x14:negativeFillColor rgb="FFFF0000"/>
              <x14:axisColor rgb="FF000000"/>
            </x14:dataBar>
          </x14:cfRule>
          <xm:sqref>M5</xm:sqref>
        </x14:conditionalFormatting>
        <x14:conditionalFormatting xmlns:xm="http://schemas.microsoft.com/office/excel/2006/main">
          <x14:cfRule type="dataBar" id="{6B0B5FD2-76EC-4B85-A27A-BCBDA28609EB}">
            <x14:dataBar minLength="0" maxLength="100">
              <x14:cfvo type="autoMin"/>
              <x14:cfvo type="autoMax"/>
              <x14:negativeFillColor rgb="FFFF0000"/>
              <x14:axisColor rgb="FF000000"/>
            </x14:dataBar>
          </x14:cfRule>
          <xm:sqref>C5 E5 G5 I5 K5 M5</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0"/>
  <sheetViews>
    <sheetView showGridLines="0" topLeftCell="A115" zoomScale="85" zoomScaleNormal="85" workbookViewId="0">
      <selection activeCell="F143" sqref="F143"/>
    </sheetView>
  </sheetViews>
  <sheetFormatPr defaultColWidth="11.25" defaultRowHeight="15" customHeight="1" x14ac:dyDescent="0.25"/>
  <cols>
    <col min="1" max="1" width="12.625" customWidth="1"/>
    <col min="2" max="2" width="13.75" customWidth="1"/>
    <col min="3" max="3" width="8.375" customWidth="1"/>
    <col min="4" max="4" width="6.5" customWidth="1"/>
    <col min="5" max="6" width="5.125" customWidth="1"/>
    <col min="7" max="7" width="10.875" customWidth="1"/>
    <col min="8" max="10" width="10.375" customWidth="1"/>
    <col min="11" max="26" width="10.625" customWidth="1"/>
  </cols>
  <sheetData>
    <row r="2" spans="1:7" ht="15" customHeight="1" x14ac:dyDescent="0.25">
      <c r="A2" s="21" t="s">
        <v>54</v>
      </c>
      <c r="B2" s="21" t="s">
        <v>57</v>
      </c>
      <c r="C2" s="17"/>
      <c r="D2" s="17"/>
      <c r="E2" s="17"/>
      <c r="F2" s="17"/>
      <c r="G2" s="18"/>
    </row>
    <row r="3" spans="1:7" ht="15" customHeight="1" x14ac:dyDescent="0.25">
      <c r="A3" s="21" t="s">
        <v>55</v>
      </c>
      <c r="B3" s="16" t="s">
        <v>47</v>
      </c>
      <c r="C3" s="27" t="s">
        <v>48</v>
      </c>
      <c r="D3" s="27" t="s">
        <v>49</v>
      </c>
      <c r="E3" s="27" t="s">
        <v>50</v>
      </c>
      <c r="F3" s="27" t="s">
        <v>51</v>
      </c>
      <c r="G3" s="19" t="s">
        <v>56</v>
      </c>
    </row>
    <row r="4" spans="1:7" ht="15" customHeight="1" x14ac:dyDescent="0.25">
      <c r="A4" s="22" t="s">
        <v>1</v>
      </c>
      <c r="B4" s="30">
        <v>850</v>
      </c>
      <c r="C4" s="31">
        <v>850</v>
      </c>
      <c r="D4" s="31">
        <v>850</v>
      </c>
      <c r="E4" s="31">
        <v>850</v>
      </c>
      <c r="F4" s="31">
        <v>850</v>
      </c>
      <c r="G4" s="23">
        <v>4250</v>
      </c>
    </row>
    <row r="5" spans="1:7" ht="15" customHeight="1" x14ac:dyDescent="0.25">
      <c r="A5" s="26" t="s">
        <v>56</v>
      </c>
      <c r="B5" s="28">
        <v>850</v>
      </c>
      <c r="C5" s="29">
        <v>850</v>
      </c>
      <c r="D5" s="29">
        <v>850</v>
      </c>
      <c r="E5" s="29">
        <v>850</v>
      </c>
      <c r="F5" s="29">
        <v>850</v>
      </c>
      <c r="G5" s="20">
        <v>4250</v>
      </c>
    </row>
    <row r="10" spans="1:7" ht="15" customHeight="1" x14ac:dyDescent="0.25">
      <c r="A10" s="21" t="s">
        <v>54</v>
      </c>
      <c r="B10" s="21" t="s">
        <v>57</v>
      </c>
      <c r="C10" s="17"/>
      <c r="D10" s="17"/>
      <c r="E10" s="17"/>
      <c r="F10" s="17"/>
      <c r="G10" s="18"/>
    </row>
    <row r="11" spans="1:7" ht="15" customHeight="1" x14ac:dyDescent="0.25">
      <c r="A11" s="21" t="s">
        <v>55</v>
      </c>
      <c r="B11" s="16" t="s">
        <v>47</v>
      </c>
      <c r="C11" s="27" t="s">
        <v>48</v>
      </c>
      <c r="D11" s="27" t="s">
        <v>49</v>
      </c>
      <c r="E11" s="27" t="s">
        <v>50</v>
      </c>
      <c r="F11" s="27" t="s">
        <v>51</v>
      </c>
      <c r="G11" s="19" t="s">
        <v>56</v>
      </c>
    </row>
    <row r="12" spans="1:7" ht="15" customHeight="1" x14ac:dyDescent="0.25">
      <c r="A12" s="22" t="s">
        <v>2</v>
      </c>
      <c r="B12" s="30">
        <v>55</v>
      </c>
      <c r="C12" s="31">
        <v>55</v>
      </c>
      <c r="D12" s="31">
        <v>55</v>
      </c>
      <c r="E12" s="31">
        <v>55</v>
      </c>
      <c r="F12" s="31">
        <v>55</v>
      </c>
      <c r="G12" s="23">
        <v>275</v>
      </c>
    </row>
    <row r="13" spans="1:7" ht="15" customHeight="1" x14ac:dyDescent="0.25">
      <c r="A13" s="26" t="s">
        <v>56</v>
      </c>
      <c r="B13" s="28">
        <v>55</v>
      </c>
      <c r="C13" s="29">
        <v>55</v>
      </c>
      <c r="D13" s="29">
        <v>55</v>
      </c>
      <c r="E13" s="29">
        <v>55</v>
      </c>
      <c r="F13" s="29">
        <v>55</v>
      </c>
      <c r="G13" s="20">
        <v>275</v>
      </c>
    </row>
    <row r="18" spans="1:7" ht="15" customHeight="1" x14ac:dyDescent="0.25">
      <c r="A18" s="21" t="s">
        <v>54</v>
      </c>
      <c r="B18" s="21" t="s">
        <v>57</v>
      </c>
      <c r="C18" s="17"/>
      <c r="D18" s="17"/>
      <c r="E18" s="17"/>
      <c r="F18" s="17"/>
      <c r="G18" s="18"/>
    </row>
    <row r="19" spans="1:7" ht="15" customHeight="1" x14ac:dyDescent="0.25">
      <c r="A19" s="21" t="s">
        <v>55</v>
      </c>
      <c r="B19" s="16" t="s">
        <v>47</v>
      </c>
      <c r="C19" s="27" t="s">
        <v>48</v>
      </c>
      <c r="D19" s="27" t="s">
        <v>49</v>
      </c>
      <c r="E19" s="27" t="s">
        <v>50</v>
      </c>
      <c r="F19" s="27" t="s">
        <v>51</v>
      </c>
      <c r="G19" s="19" t="s">
        <v>56</v>
      </c>
    </row>
    <row r="20" spans="1:7" ht="15" customHeight="1" x14ac:dyDescent="0.25">
      <c r="A20" s="22" t="s">
        <v>20</v>
      </c>
      <c r="B20" s="30">
        <v>449</v>
      </c>
      <c r="C20" s="31">
        <v>305</v>
      </c>
      <c r="D20" s="31">
        <v>208</v>
      </c>
      <c r="E20" s="31">
        <v>449</v>
      </c>
      <c r="F20" s="31">
        <v>449</v>
      </c>
      <c r="G20" s="23">
        <v>1860</v>
      </c>
    </row>
    <row r="21" spans="1:7" ht="15" customHeight="1" x14ac:dyDescent="0.25">
      <c r="A21" s="26" t="s">
        <v>56</v>
      </c>
      <c r="B21" s="28">
        <v>449</v>
      </c>
      <c r="C21" s="29">
        <v>305</v>
      </c>
      <c r="D21" s="29">
        <v>208</v>
      </c>
      <c r="E21" s="29">
        <v>449</v>
      </c>
      <c r="F21" s="29">
        <v>449</v>
      </c>
      <c r="G21" s="20">
        <v>1860</v>
      </c>
    </row>
    <row r="25" spans="1:7" ht="15" customHeight="1" x14ac:dyDescent="0.25">
      <c r="A25" s="21" t="s">
        <v>54</v>
      </c>
      <c r="B25" s="21" t="s">
        <v>57</v>
      </c>
      <c r="C25" s="17"/>
      <c r="D25" s="17"/>
      <c r="E25" s="17"/>
      <c r="F25" s="17"/>
      <c r="G25" s="18"/>
    </row>
    <row r="26" spans="1:7" ht="15" customHeight="1" x14ac:dyDescent="0.25">
      <c r="A26" s="21" t="s">
        <v>55</v>
      </c>
      <c r="B26" s="16" t="s">
        <v>47</v>
      </c>
      <c r="C26" s="27" t="s">
        <v>48</v>
      </c>
      <c r="D26" s="27" t="s">
        <v>49</v>
      </c>
      <c r="E26" s="27" t="s">
        <v>50</v>
      </c>
      <c r="F26" s="27" t="s">
        <v>51</v>
      </c>
      <c r="G26" s="19" t="s">
        <v>56</v>
      </c>
    </row>
    <row r="27" spans="1:7" ht="15" customHeight="1" x14ac:dyDescent="0.25">
      <c r="A27" s="22" t="s">
        <v>4</v>
      </c>
      <c r="B27" s="30">
        <v>140</v>
      </c>
      <c r="C27" s="31">
        <v>105</v>
      </c>
      <c r="D27" s="31">
        <v>110</v>
      </c>
      <c r="E27" s="31">
        <v>140</v>
      </c>
      <c r="F27" s="31">
        <v>155</v>
      </c>
      <c r="G27" s="23">
        <v>650</v>
      </c>
    </row>
    <row r="28" spans="1:7" ht="15" customHeight="1" x14ac:dyDescent="0.25">
      <c r="A28" s="26" t="s">
        <v>56</v>
      </c>
      <c r="B28" s="28">
        <v>140</v>
      </c>
      <c r="C28" s="29">
        <v>105</v>
      </c>
      <c r="D28" s="29">
        <v>110</v>
      </c>
      <c r="E28" s="29">
        <v>140</v>
      </c>
      <c r="F28" s="29">
        <v>155</v>
      </c>
      <c r="G28" s="20">
        <v>650</v>
      </c>
    </row>
    <row r="31" spans="1:7" ht="15" customHeight="1" x14ac:dyDescent="0.25">
      <c r="A31" s="21" t="s">
        <v>54</v>
      </c>
      <c r="B31" s="21" t="s">
        <v>57</v>
      </c>
      <c r="C31" s="17"/>
      <c r="D31" s="17"/>
      <c r="E31" s="17"/>
      <c r="F31" s="17"/>
      <c r="G31" s="18"/>
    </row>
    <row r="32" spans="1:7" ht="15" customHeight="1" x14ac:dyDescent="0.25">
      <c r="A32" s="21" t="s">
        <v>55</v>
      </c>
      <c r="B32" s="16" t="s">
        <v>47</v>
      </c>
      <c r="C32" s="27" t="s">
        <v>48</v>
      </c>
      <c r="D32" s="27" t="s">
        <v>49</v>
      </c>
      <c r="E32" s="27" t="s">
        <v>50</v>
      </c>
      <c r="F32" s="27" t="s">
        <v>51</v>
      </c>
      <c r="G32" s="19" t="s">
        <v>56</v>
      </c>
    </row>
    <row r="33" spans="1:9" ht="15" customHeight="1" x14ac:dyDescent="0.25">
      <c r="A33" s="22" t="s">
        <v>5</v>
      </c>
      <c r="B33" s="30">
        <v>562</v>
      </c>
      <c r="C33" s="31">
        <v>194</v>
      </c>
      <c r="D33" s="31">
        <v>405</v>
      </c>
      <c r="E33" s="31">
        <v>462</v>
      </c>
      <c r="F33" s="31">
        <v>646</v>
      </c>
      <c r="G33" s="23">
        <v>2269</v>
      </c>
    </row>
    <row r="34" spans="1:9" ht="15" customHeight="1" x14ac:dyDescent="0.25">
      <c r="A34" s="26" t="s">
        <v>56</v>
      </c>
      <c r="B34" s="28">
        <v>562</v>
      </c>
      <c r="C34" s="29">
        <v>194</v>
      </c>
      <c r="D34" s="29">
        <v>405</v>
      </c>
      <c r="E34" s="29">
        <v>462</v>
      </c>
      <c r="F34" s="29">
        <v>646</v>
      </c>
      <c r="G34" s="20">
        <v>2269</v>
      </c>
    </row>
    <row r="38" spans="1:9" ht="15" customHeight="1" x14ac:dyDescent="0.25">
      <c r="A38" s="21" t="s">
        <v>54</v>
      </c>
      <c r="B38" s="21" t="s">
        <v>57</v>
      </c>
      <c r="C38" s="17"/>
      <c r="D38" s="17"/>
      <c r="E38" s="17"/>
      <c r="F38" s="17"/>
      <c r="G38" s="18"/>
    </row>
    <row r="39" spans="1:9" ht="15" customHeight="1" x14ac:dyDescent="0.25">
      <c r="A39" s="21" t="s">
        <v>55</v>
      </c>
      <c r="B39" s="16" t="s">
        <v>47</v>
      </c>
      <c r="C39" s="27" t="s">
        <v>48</v>
      </c>
      <c r="D39" s="27" t="s">
        <v>49</v>
      </c>
      <c r="E39" s="27" t="s">
        <v>50</v>
      </c>
      <c r="F39" s="27" t="s">
        <v>51</v>
      </c>
      <c r="G39" s="19" t="s">
        <v>56</v>
      </c>
    </row>
    <row r="40" spans="1:9" ht="15" customHeight="1" x14ac:dyDescent="0.25">
      <c r="A40" s="22" t="s">
        <v>6</v>
      </c>
      <c r="B40" s="30">
        <v>249</v>
      </c>
      <c r="C40" s="31">
        <v>18</v>
      </c>
      <c r="D40" s="31">
        <v>199</v>
      </c>
      <c r="E40" s="31">
        <v>249</v>
      </c>
      <c r="F40" s="31">
        <v>249</v>
      </c>
      <c r="G40" s="23">
        <v>964</v>
      </c>
    </row>
    <row r="41" spans="1:9" ht="15" customHeight="1" x14ac:dyDescent="0.25">
      <c r="A41" s="26" t="s">
        <v>56</v>
      </c>
      <c r="B41" s="28">
        <v>249</v>
      </c>
      <c r="C41" s="29">
        <v>18</v>
      </c>
      <c r="D41" s="29">
        <v>199</v>
      </c>
      <c r="E41" s="29">
        <v>249</v>
      </c>
      <c r="F41" s="29">
        <v>249</v>
      </c>
      <c r="G41" s="20">
        <v>964</v>
      </c>
    </row>
    <row r="45" spans="1:9" ht="15" customHeight="1" x14ac:dyDescent="0.25">
      <c r="B45" s="34" t="s">
        <v>60</v>
      </c>
    </row>
    <row r="47" spans="1:9" ht="15" customHeight="1" x14ac:dyDescent="0.25">
      <c r="A47" s="21" t="s">
        <v>59</v>
      </c>
      <c r="B47" s="21" t="s">
        <v>57</v>
      </c>
      <c r="C47" s="17"/>
      <c r="D47" s="17"/>
      <c r="E47" s="17"/>
      <c r="F47" s="17"/>
      <c r="G47" s="17"/>
      <c r="H47" s="17"/>
      <c r="I47" s="18"/>
    </row>
    <row r="48" spans="1:9" ht="15" customHeight="1" x14ac:dyDescent="0.25">
      <c r="A48" s="21" t="s">
        <v>55</v>
      </c>
      <c r="B48" s="16" t="s">
        <v>47</v>
      </c>
      <c r="C48" s="27" t="s">
        <v>48</v>
      </c>
      <c r="D48" s="27" t="s">
        <v>49</v>
      </c>
      <c r="E48" s="27" t="s">
        <v>50</v>
      </c>
      <c r="F48" s="27" t="s">
        <v>51</v>
      </c>
      <c r="G48" s="27" t="s">
        <v>52</v>
      </c>
      <c r="H48" s="27" t="s">
        <v>53</v>
      </c>
      <c r="I48" s="19" t="s">
        <v>56</v>
      </c>
    </row>
    <row r="49" spans="1:9" ht="15" customHeight="1" x14ac:dyDescent="0.25">
      <c r="A49" s="22" t="s">
        <v>1</v>
      </c>
      <c r="B49" s="30">
        <v>850</v>
      </c>
      <c r="C49" s="31">
        <v>850</v>
      </c>
      <c r="D49" s="31">
        <v>850</v>
      </c>
      <c r="E49" s="31">
        <v>850</v>
      </c>
      <c r="F49" s="31">
        <v>850</v>
      </c>
      <c r="G49" s="31">
        <v>850</v>
      </c>
      <c r="H49" s="31">
        <v>850</v>
      </c>
      <c r="I49" s="23">
        <v>5950</v>
      </c>
    </row>
    <row r="50" spans="1:9" ht="15" customHeight="1" x14ac:dyDescent="0.25">
      <c r="A50" s="26" t="s">
        <v>56</v>
      </c>
      <c r="B50" s="28">
        <v>850</v>
      </c>
      <c r="C50" s="29">
        <v>850</v>
      </c>
      <c r="D50" s="29">
        <v>850</v>
      </c>
      <c r="E50" s="29">
        <v>850</v>
      </c>
      <c r="F50" s="29">
        <v>850</v>
      </c>
      <c r="G50" s="29">
        <v>850</v>
      </c>
      <c r="H50" s="29">
        <v>850</v>
      </c>
      <c r="I50" s="20">
        <v>5950</v>
      </c>
    </row>
    <row r="53" spans="1:9" ht="15" customHeight="1" x14ac:dyDescent="0.25">
      <c r="A53" s="21" t="s">
        <v>59</v>
      </c>
      <c r="B53" s="21" t="s">
        <v>57</v>
      </c>
      <c r="C53" s="17"/>
      <c r="D53" s="17"/>
      <c r="E53" s="17"/>
      <c r="F53" s="17"/>
      <c r="G53" s="17"/>
      <c r="H53" s="18"/>
    </row>
    <row r="54" spans="1:9" ht="15" customHeight="1" x14ac:dyDescent="0.25">
      <c r="A54" s="21" t="s">
        <v>55</v>
      </c>
      <c r="B54" s="16" t="s">
        <v>47</v>
      </c>
      <c r="C54" s="27" t="s">
        <v>48</v>
      </c>
      <c r="D54" s="27" t="s">
        <v>49</v>
      </c>
      <c r="E54" s="27" t="s">
        <v>50</v>
      </c>
      <c r="F54" s="27" t="s">
        <v>51</v>
      </c>
      <c r="G54" s="27" t="s">
        <v>52</v>
      </c>
      <c r="H54" s="19" t="s">
        <v>56</v>
      </c>
    </row>
    <row r="55" spans="1:9" ht="15" customHeight="1" x14ac:dyDescent="0.25">
      <c r="A55" s="22" t="s">
        <v>2</v>
      </c>
      <c r="B55" s="30">
        <v>75</v>
      </c>
      <c r="C55" s="31">
        <v>75</v>
      </c>
      <c r="D55" s="31">
        <v>75</v>
      </c>
      <c r="E55" s="31">
        <v>75</v>
      </c>
      <c r="F55" s="31">
        <v>75</v>
      </c>
      <c r="G55" s="31">
        <v>75</v>
      </c>
      <c r="H55" s="23">
        <v>450</v>
      </c>
    </row>
    <row r="56" spans="1:9" ht="15" customHeight="1" x14ac:dyDescent="0.25">
      <c r="A56" s="26" t="s">
        <v>56</v>
      </c>
      <c r="B56" s="28">
        <v>75</v>
      </c>
      <c r="C56" s="29">
        <v>75</v>
      </c>
      <c r="D56" s="29">
        <v>75</v>
      </c>
      <c r="E56" s="29">
        <v>75</v>
      </c>
      <c r="F56" s="29">
        <v>75</v>
      </c>
      <c r="G56" s="29">
        <v>75</v>
      </c>
      <c r="H56" s="20">
        <v>450</v>
      </c>
    </row>
    <row r="58" spans="1:9" ht="15" customHeight="1" x14ac:dyDescent="0.25">
      <c r="A58" s="21" t="s">
        <v>59</v>
      </c>
      <c r="B58" s="21" t="s">
        <v>57</v>
      </c>
      <c r="C58" s="17"/>
      <c r="D58" s="17"/>
      <c r="E58" s="17"/>
      <c r="F58" s="17"/>
      <c r="G58" s="17"/>
      <c r="H58" s="17"/>
      <c r="I58" s="18"/>
    </row>
    <row r="59" spans="1:9" ht="15" customHeight="1" x14ac:dyDescent="0.25">
      <c r="A59" s="21" t="s">
        <v>55</v>
      </c>
      <c r="B59" s="16" t="s">
        <v>47</v>
      </c>
      <c r="C59" s="27" t="s">
        <v>48</v>
      </c>
      <c r="D59" s="27" t="s">
        <v>49</v>
      </c>
      <c r="E59" s="27" t="s">
        <v>50</v>
      </c>
      <c r="F59" s="27" t="s">
        <v>51</v>
      </c>
      <c r="G59" s="27" t="s">
        <v>52</v>
      </c>
      <c r="H59" s="27" t="s">
        <v>53</v>
      </c>
      <c r="I59" s="19" t="s">
        <v>56</v>
      </c>
    </row>
    <row r="60" spans="1:9" ht="15" customHeight="1" x14ac:dyDescent="0.25">
      <c r="A60" s="22" t="s">
        <v>4</v>
      </c>
      <c r="B60" s="30">
        <v>200</v>
      </c>
      <c r="C60" s="31">
        <v>200</v>
      </c>
      <c r="D60" s="31">
        <v>200</v>
      </c>
      <c r="E60" s="31">
        <v>200</v>
      </c>
      <c r="F60" s="31">
        <v>200</v>
      </c>
      <c r="G60" s="31">
        <v>200</v>
      </c>
      <c r="H60" s="31">
        <v>200</v>
      </c>
      <c r="I60" s="23">
        <v>1400</v>
      </c>
    </row>
    <row r="61" spans="1:9" ht="15" customHeight="1" x14ac:dyDescent="0.25">
      <c r="A61" s="26" t="s">
        <v>56</v>
      </c>
      <c r="B61" s="28">
        <v>200</v>
      </c>
      <c r="C61" s="29">
        <v>200</v>
      </c>
      <c r="D61" s="29">
        <v>200</v>
      </c>
      <c r="E61" s="29">
        <v>200</v>
      </c>
      <c r="F61" s="29">
        <v>200</v>
      </c>
      <c r="G61" s="29">
        <v>200</v>
      </c>
      <c r="H61" s="29">
        <v>200</v>
      </c>
      <c r="I61" s="20">
        <v>1400</v>
      </c>
    </row>
    <row r="64" spans="1:9" ht="15" customHeight="1" x14ac:dyDescent="0.25">
      <c r="A64" s="21" t="s">
        <v>59</v>
      </c>
      <c r="B64" s="21" t="s">
        <v>57</v>
      </c>
      <c r="C64" s="17"/>
      <c r="D64" s="17"/>
      <c r="E64" s="17"/>
      <c r="F64" s="17"/>
      <c r="G64" s="17"/>
      <c r="H64" s="18"/>
    </row>
    <row r="65" spans="1:8" ht="15" customHeight="1" x14ac:dyDescent="0.25">
      <c r="A65" s="21" t="s">
        <v>55</v>
      </c>
      <c r="B65" s="16" t="s">
        <v>47</v>
      </c>
      <c r="C65" s="27" t="s">
        <v>48</v>
      </c>
      <c r="D65" s="27" t="s">
        <v>49</v>
      </c>
      <c r="E65" s="27" t="s">
        <v>50</v>
      </c>
      <c r="F65" s="27" t="s">
        <v>51</v>
      </c>
      <c r="G65" s="27" t="s">
        <v>52</v>
      </c>
      <c r="H65" s="19" t="s">
        <v>56</v>
      </c>
    </row>
    <row r="66" spans="1:8" ht="15" customHeight="1" x14ac:dyDescent="0.25">
      <c r="A66" s="22" t="s">
        <v>5</v>
      </c>
      <c r="B66" s="30">
        <v>400</v>
      </c>
      <c r="C66" s="31">
        <v>400</v>
      </c>
      <c r="D66" s="31">
        <v>400</v>
      </c>
      <c r="E66" s="31">
        <v>400</v>
      </c>
      <c r="F66" s="31">
        <v>400</v>
      </c>
      <c r="G66" s="31">
        <v>400</v>
      </c>
      <c r="H66" s="23">
        <v>2400</v>
      </c>
    </row>
    <row r="67" spans="1:8" ht="15" customHeight="1" x14ac:dyDescent="0.25">
      <c r="A67" s="26" t="s">
        <v>56</v>
      </c>
      <c r="B67" s="28">
        <v>400</v>
      </c>
      <c r="C67" s="29">
        <v>400</v>
      </c>
      <c r="D67" s="29">
        <v>400</v>
      </c>
      <c r="E67" s="29">
        <v>400</v>
      </c>
      <c r="F67" s="29">
        <v>400</v>
      </c>
      <c r="G67" s="29">
        <v>400</v>
      </c>
      <c r="H67" s="20">
        <v>2400</v>
      </c>
    </row>
    <row r="70" spans="1:8" ht="15" customHeight="1" x14ac:dyDescent="0.25">
      <c r="A70" s="21" t="s">
        <v>59</v>
      </c>
      <c r="B70" s="21" t="s">
        <v>57</v>
      </c>
      <c r="C70" s="17"/>
      <c r="D70" s="17"/>
      <c r="E70" s="17"/>
      <c r="F70" s="17"/>
      <c r="G70" s="17"/>
      <c r="H70" s="18"/>
    </row>
    <row r="71" spans="1:8" ht="15" customHeight="1" x14ac:dyDescent="0.25">
      <c r="A71" s="21" t="s">
        <v>55</v>
      </c>
      <c r="B71" s="16" t="s">
        <v>47</v>
      </c>
      <c r="C71" s="27" t="s">
        <v>48</v>
      </c>
      <c r="D71" s="27" t="s">
        <v>49</v>
      </c>
      <c r="E71" s="27" t="s">
        <v>50</v>
      </c>
      <c r="F71" s="27" t="s">
        <v>51</v>
      </c>
      <c r="G71" s="27" t="s">
        <v>52</v>
      </c>
      <c r="H71" s="19" t="s">
        <v>56</v>
      </c>
    </row>
    <row r="72" spans="1:8" ht="15" customHeight="1" x14ac:dyDescent="0.25">
      <c r="A72" s="22" t="s">
        <v>6</v>
      </c>
      <c r="B72" s="30">
        <v>300</v>
      </c>
      <c r="C72" s="31">
        <v>300</v>
      </c>
      <c r="D72" s="31">
        <v>300</v>
      </c>
      <c r="E72" s="31">
        <v>300</v>
      </c>
      <c r="F72" s="31">
        <v>300</v>
      </c>
      <c r="G72" s="31">
        <v>300</v>
      </c>
      <c r="H72" s="23">
        <v>1800</v>
      </c>
    </row>
    <row r="73" spans="1:8" ht="15" customHeight="1" x14ac:dyDescent="0.25">
      <c r="A73" s="26" t="s">
        <v>56</v>
      </c>
      <c r="B73" s="28">
        <v>300</v>
      </c>
      <c r="C73" s="29">
        <v>300</v>
      </c>
      <c r="D73" s="29">
        <v>300</v>
      </c>
      <c r="E73" s="29">
        <v>300</v>
      </c>
      <c r="F73" s="29">
        <v>300</v>
      </c>
      <c r="G73" s="29">
        <v>300</v>
      </c>
      <c r="H73" s="20">
        <v>1800</v>
      </c>
    </row>
    <row r="76" spans="1:8" ht="15" customHeight="1" x14ac:dyDescent="0.25">
      <c r="A76" s="21" t="s">
        <v>59</v>
      </c>
      <c r="B76" s="21" t="s">
        <v>57</v>
      </c>
      <c r="C76" s="17"/>
      <c r="D76" s="17"/>
      <c r="E76" s="17"/>
      <c r="F76" s="17"/>
      <c r="G76" s="17"/>
      <c r="H76" s="18"/>
    </row>
    <row r="77" spans="1:8" ht="15" customHeight="1" x14ac:dyDescent="0.25">
      <c r="A77" s="21" t="s">
        <v>55</v>
      </c>
      <c r="B77" s="16" t="s">
        <v>47</v>
      </c>
      <c r="C77" s="27" t="s">
        <v>48</v>
      </c>
      <c r="D77" s="27" t="s">
        <v>49</v>
      </c>
      <c r="E77" s="27" t="s">
        <v>50</v>
      </c>
      <c r="F77" s="27" t="s">
        <v>51</v>
      </c>
      <c r="G77" s="27" t="s">
        <v>52</v>
      </c>
      <c r="H77" s="19" t="s">
        <v>56</v>
      </c>
    </row>
    <row r="78" spans="1:8" ht="15" customHeight="1" x14ac:dyDescent="0.25">
      <c r="A78" s="22" t="s">
        <v>20</v>
      </c>
      <c r="B78" s="30">
        <v>550</v>
      </c>
      <c r="C78" s="31">
        <v>550</v>
      </c>
      <c r="D78" s="31">
        <v>550</v>
      </c>
      <c r="E78" s="31">
        <v>550</v>
      </c>
      <c r="F78" s="31">
        <v>550</v>
      </c>
      <c r="G78" s="31">
        <v>550</v>
      </c>
      <c r="H78" s="23">
        <v>3300</v>
      </c>
    </row>
    <row r="79" spans="1:8" ht="15" customHeight="1" x14ac:dyDescent="0.25">
      <c r="A79" s="26" t="s">
        <v>56</v>
      </c>
      <c r="B79" s="28">
        <v>550</v>
      </c>
      <c r="C79" s="29">
        <v>550</v>
      </c>
      <c r="D79" s="29">
        <v>550</v>
      </c>
      <c r="E79" s="29">
        <v>550</v>
      </c>
      <c r="F79" s="29">
        <v>550</v>
      </c>
      <c r="G79" s="29">
        <v>550</v>
      </c>
      <c r="H79" s="20">
        <v>3300</v>
      </c>
    </row>
    <row r="82" spans="1:7" ht="15" customHeight="1" x14ac:dyDescent="0.25">
      <c r="A82" s="37" t="s">
        <v>60</v>
      </c>
    </row>
    <row r="83" spans="1:7" ht="15" customHeight="1" x14ac:dyDescent="0.25">
      <c r="A83" s="36" t="s">
        <v>13</v>
      </c>
      <c r="B83" s="35" t="s">
        <v>61</v>
      </c>
    </row>
    <row r="85" spans="1:7" ht="15" customHeight="1" x14ac:dyDescent="0.25">
      <c r="A85" s="21" t="s">
        <v>54</v>
      </c>
      <c r="B85" s="21" t="s">
        <v>57</v>
      </c>
      <c r="C85" s="17"/>
      <c r="D85" s="17"/>
      <c r="E85" s="17"/>
      <c r="F85" s="17"/>
      <c r="G85" s="18"/>
    </row>
    <row r="86" spans="1:7" ht="15" customHeight="1" x14ac:dyDescent="0.25">
      <c r="A86" s="21" t="s">
        <v>55</v>
      </c>
      <c r="B86" s="16" t="s">
        <v>47</v>
      </c>
      <c r="C86" s="27" t="s">
        <v>48</v>
      </c>
      <c r="D86" s="27" t="s">
        <v>49</v>
      </c>
      <c r="E86" s="27" t="s">
        <v>50</v>
      </c>
      <c r="F86" s="27" t="s">
        <v>51</v>
      </c>
      <c r="G86" s="19" t="s">
        <v>56</v>
      </c>
    </row>
    <row r="87" spans="1:7" ht="15" customHeight="1" x14ac:dyDescent="0.25">
      <c r="A87" s="22" t="s">
        <v>20</v>
      </c>
      <c r="B87" s="30">
        <v>449</v>
      </c>
      <c r="C87" s="31">
        <v>305</v>
      </c>
      <c r="D87" s="31">
        <v>208</v>
      </c>
      <c r="E87" s="31">
        <v>449</v>
      </c>
      <c r="F87" s="31">
        <v>449</v>
      </c>
      <c r="G87" s="23">
        <v>1860</v>
      </c>
    </row>
    <row r="88" spans="1:7" ht="15" customHeight="1" x14ac:dyDescent="0.25">
      <c r="A88" s="24" t="s">
        <v>5</v>
      </c>
      <c r="B88" s="32">
        <v>562</v>
      </c>
      <c r="C88" s="33">
        <v>194</v>
      </c>
      <c r="D88" s="33">
        <v>405</v>
      </c>
      <c r="E88" s="33">
        <v>462</v>
      </c>
      <c r="F88" s="33">
        <v>646</v>
      </c>
      <c r="G88" s="25">
        <v>2269</v>
      </c>
    </row>
    <row r="89" spans="1:7" ht="15" customHeight="1" x14ac:dyDescent="0.25">
      <c r="A89" s="24" t="s">
        <v>6</v>
      </c>
      <c r="B89" s="32">
        <v>249</v>
      </c>
      <c r="C89" s="33">
        <v>18</v>
      </c>
      <c r="D89" s="33">
        <v>199</v>
      </c>
      <c r="E89" s="33">
        <v>249</v>
      </c>
      <c r="F89" s="33">
        <v>249</v>
      </c>
      <c r="G89" s="25">
        <v>964</v>
      </c>
    </row>
    <row r="90" spans="1:7" ht="15" customHeight="1" x14ac:dyDescent="0.25">
      <c r="A90" s="24" t="s">
        <v>1</v>
      </c>
      <c r="B90" s="32">
        <v>850</v>
      </c>
      <c r="C90" s="33">
        <v>850</v>
      </c>
      <c r="D90" s="33">
        <v>850</v>
      </c>
      <c r="E90" s="33">
        <v>850</v>
      </c>
      <c r="F90" s="33">
        <v>850</v>
      </c>
      <c r="G90" s="25">
        <v>4250</v>
      </c>
    </row>
    <row r="91" spans="1:7" ht="15" customHeight="1" x14ac:dyDescent="0.25">
      <c r="A91" s="24" t="s">
        <v>2</v>
      </c>
      <c r="B91" s="32">
        <v>55</v>
      </c>
      <c r="C91" s="33">
        <v>55</v>
      </c>
      <c r="D91" s="33">
        <v>55</v>
      </c>
      <c r="E91" s="33">
        <v>55</v>
      </c>
      <c r="F91" s="33">
        <v>55</v>
      </c>
      <c r="G91" s="25">
        <v>275</v>
      </c>
    </row>
    <row r="92" spans="1:7" ht="15" customHeight="1" x14ac:dyDescent="0.25">
      <c r="A92" s="24" t="s">
        <v>4</v>
      </c>
      <c r="B92" s="32">
        <v>140</v>
      </c>
      <c r="C92" s="33">
        <v>105</v>
      </c>
      <c r="D92" s="33">
        <v>110</v>
      </c>
      <c r="E92" s="33">
        <v>140</v>
      </c>
      <c r="F92" s="33">
        <v>155</v>
      </c>
      <c r="G92" s="25">
        <v>650</v>
      </c>
    </row>
    <row r="93" spans="1:7" ht="15" customHeight="1" x14ac:dyDescent="0.25">
      <c r="A93" s="26" t="s">
        <v>56</v>
      </c>
      <c r="B93" s="28">
        <v>2305</v>
      </c>
      <c r="C93" s="29">
        <v>1527</v>
      </c>
      <c r="D93" s="29">
        <v>1827</v>
      </c>
      <c r="E93" s="29">
        <v>2205</v>
      </c>
      <c r="F93" s="29">
        <v>2404</v>
      </c>
      <c r="G93" s="20">
        <v>10268</v>
      </c>
    </row>
    <row r="94" spans="1:7" ht="15" customHeight="1" x14ac:dyDescent="0.25">
      <c r="A94" s="38"/>
      <c r="B94" s="39"/>
      <c r="C94" s="39"/>
      <c r="D94" s="39"/>
      <c r="E94" s="39"/>
      <c r="F94" s="39"/>
      <c r="G94" s="39"/>
    </row>
    <row r="95" spans="1:7" ht="15" customHeight="1" x14ac:dyDescent="0.25">
      <c r="A95" s="38"/>
      <c r="B95" s="39"/>
      <c r="C95" s="39"/>
      <c r="D95" s="39"/>
      <c r="E95" s="39"/>
      <c r="F95" s="39"/>
      <c r="G95" s="39"/>
    </row>
    <row r="97" spans="1:7" s="41" customFormat="1" ht="15" customHeight="1" x14ac:dyDescent="0.25">
      <c r="A97" s="40" t="s">
        <v>62</v>
      </c>
      <c r="B97" s="41" t="s">
        <v>63</v>
      </c>
    </row>
    <row r="98" spans="1:7" ht="15" customHeight="1" x14ac:dyDescent="0.25">
      <c r="A98" t="str">
        <f>A87</f>
        <v>Groceries</v>
      </c>
      <c r="B98">
        <f>GETPIVOTDATA("Amount",$A$85,"Category","Groceries")</f>
        <v>1860</v>
      </c>
    </row>
    <row r="99" spans="1:7" ht="15" customHeight="1" x14ac:dyDescent="0.25">
      <c r="A99" t="str">
        <f t="shared" ref="A99:A103" si="0">A88</f>
        <v>Leisure</v>
      </c>
      <c r="B99">
        <f>GETPIVOTDATA("Amount",$A$85,"Category","Leisure")</f>
        <v>2269</v>
      </c>
    </row>
    <row r="100" spans="1:7" ht="15" customHeight="1" x14ac:dyDescent="0.25">
      <c r="A100" t="str">
        <f t="shared" si="0"/>
        <v>Other</v>
      </c>
      <c r="B100">
        <f>GETPIVOTDATA("Amount",$A$85,"Category","Other")</f>
        <v>964</v>
      </c>
    </row>
    <row r="101" spans="1:7" ht="15" customHeight="1" x14ac:dyDescent="0.25">
      <c r="A101" t="str">
        <f t="shared" si="0"/>
        <v>Rent</v>
      </c>
      <c r="B101">
        <f>GETPIVOTDATA("Amount",$A$85,"Category","Rent")</f>
        <v>4250</v>
      </c>
    </row>
    <row r="102" spans="1:7" ht="15" customHeight="1" x14ac:dyDescent="0.25">
      <c r="A102" t="str">
        <f t="shared" si="0"/>
        <v>Transport</v>
      </c>
      <c r="B102">
        <f>GETPIVOTDATA("Amount",$A$85,"Category","Transport")</f>
        <v>275</v>
      </c>
    </row>
    <row r="103" spans="1:7" ht="15" customHeight="1" x14ac:dyDescent="0.25">
      <c r="A103" t="str">
        <f t="shared" si="0"/>
        <v>Utilities</v>
      </c>
      <c r="B103">
        <f>GETPIVOTDATA("Amount",$A$85,"Category","Utilities")</f>
        <v>650</v>
      </c>
    </row>
    <row r="108" spans="1:7" ht="15" customHeight="1" x14ac:dyDescent="0.25">
      <c r="A108" s="21" t="s">
        <v>54</v>
      </c>
      <c r="B108" s="21" t="s">
        <v>57</v>
      </c>
      <c r="C108" s="17"/>
      <c r="D108" s="17"/>
      <c r="E108" s="17"/>
      <c r="F108" s="17"/>
      <c r="G108" s="18"/>
    </row>
    <row r="109" spans="1:7" ht="15" customHeight="1" x14ac:dyDescent="0.25">
      <c r="A109" s="21" t="s">
        <v>55</v>
      </c>
      <c r="B109" s="16" t="s">
        <v>47</v>
      </c>
      <c r="C109" s="27" t="s">
        <v>48</v>
      </c>
      <c r="D109" s="27" t="s">
        <v>49</v>
      </c>
      <c r="E109" s="27" t="s">
        <v>50</v>
      </c>
      <c r="F109" s="27" t="s">
        <v>51</v>
      </c>
      <c r="G109" s="19" t="s">
        <v>56</v>
      </c>
    </row>
    <row r="110" spans="1:7" ht="15" customHeight="1" x14ac:dyDescent="0.25">
      <c r="A110" s="22" t="s">
        <v>20</v>
      </c>
      <c r="B110" s="30">
        <v>449</v>
      </c>
      <c r="C110" s="31">
        <v>305</v>
      </c>
      <c r="D110" s="31">
        <v>208</v>
      </c>
      <c r="E110" s="31">
        <v>449</v>
      </c>
      <c r="F110" s="31">
        <v>449</v>
      </c>
      <c r="G110" s="23">
        <v>1860</v>
      </c>
    </row>
    <row r="111" spans="1:7" ht="15" customHeight="1" x14ac:dyDescent="0.25">
      <c r="A111" s="24" t="s">
        <v>5</v>
      </c>
      <c r="B111" s="32">
        <v>562</v>
      </c>
      <c r="C111" s="33">
        <v>194</v>
      </c>
      <c r="D111" s="33">
        <v>405</v>
      </c>
      <c r="E111" s="33">
        <v>462</v>
      </c>
      <c r="F111" s="33">
        <v>646</v>
      </c>
      <c r="G111" s="25">
        <v>2269</v>
      </c>
    </row>
    <row r="112" spans="1:7" ht="15" customHeight="1" x14ac:dyDescent="0.25">
      <c r="A112" s="24" t="s">
        <v>6</v>
      </c>
      <c r="B112" s="32">
        <v>249</v>
      </c>
      <c r="C112" s="33">
        <v>18</v>
      </c>
      <c r="D112" s="33">
        <v>199</v>
      </c>
      <c r="E112" s="33">
        <v>249</v>
      </c>
      <c r="F112" s="33">
        <v>249</v>
      </c>
      <c r="G112" s="25">
        <v>964</v>
      </c>
    </row>
    <row r="113" spans="1:7" ht="15" customHeight="1" x14ac:dyDescent="0.25">
      <c r="A113" s="24" t="s">
        <v>1</v>
      </c>
      <c r="B113" s="32">
        <v>850</v>
      </c>
      <c r="C113" s="33">
        <v>850</v>
      </c>
      <c r="D113" s="33">
        <v>850</v>
      </c>
      <c r="E113" s="33">
        <v>850</v>
      </c>
      <c r="F113" s="33">
        <v>850</v>
      </c>
      <c r="G113" s="25">
        <v>4250</v>
      </c>
    </row>
    <row r="114" spans="1:7" ht="15" customHeight="1" x14ac:dyDescent="0.25">
      <c r="A114" s="24" t="s">
        <v>2</v>
      </c>
      <c r="B114" s="32">
        <v>55</v>
      </c>
      <c r="C114" s="33">
        <v>55</v>
      </c>
      <c r="D114" s="33">
        <v>55</v>
      </c>
      <c r="E114" s="33">
        <v>55</v>
      </c>
      <c r="F114" s="33">
        <v>55</v>
      </c>
      <c r="G114" s="25">
        <v>275</v>
      </c>
    </row>
    <row r="115" spans="1:7" ht="15" customHeight="1" x14ac:dyDescent="0.25">
      <c r="A115" s="24" t="s">
        <v>4</v>
      </c>
      <c r="B115" s="32">
        <v>140</v>
      </c>
      <c r="C115" s="33">
        <v>105</v>
      </c>
      <c r="D115" s="33">
        <v>110</v>
      </c>
      <c r="E115" s="33">
        <v>140</v>
      </c>
      <c r="F115" s="33">
        <v>155</v>
      </c>
      <c r="G115" s="25">
        <v>650</v>
      </c>
    </row>
    <row r="116" spans="1:7" ht="15" customHeight="1" x14ac:dyDescent="0.25">
      <c r="A116" s="26" t="s">
        <v>56</v>
      </c>
      <c r="B116" s="28">
        <v>2305</v>
      </c>
      <c r="C116" s="29">
        <v>1527</v>
      </c>
      <c r="D116" s="29">
        <v>1827</v>
      </c>
      <c r="E116" s="29">
        <v>2205</v>
      </c>
      <c r="F116" s="29">
        <v>2404</v>
      </c>
      <c r="G116" s="20">
        <v>10268</v>
      </c>
    </row>
    <row r="120" spans="1:7" ht="15" customHeight="1" x14ac:dyDescent="0.25">
      <c r="A120" s="21" t="s">
        <v>55</v>
      </c>
      <c r="B120" s="19" t="s">
        <v>54</v>
      </c>
    </row>
    <row r="121" spans="1:7" ht="15" customHeight="1" x14ac:dyDescent="0.25">
      <c r="A121" s="22" t="s">
        <v>28</v>
      </c>
      <c r="B121" s="23">
        <v>15000</v>
      </c>
    </row>
    <row r="122" spans="1:7" ht="15" customHeight="1" x14ac:dyDescent="0.25">
      <c r="A122" s="24" t="s">
        <v>25</v>
      </c>
      <c r="B122" s="25">
        <v>2738</v>
      </c>
    </row>
    <row r="123" spans="1:7" ht="15" customHeight="1" x14ac:dyDescent="0.25">
      <c r="A123" s="24" t="s">
        <v>30</v>
      </c>
      <c r="B123" s="25">
        <v>2095</v>
      </c>
    </row>
    <row r="124" spans="1:7" ht="15" customHeight="1" x14ac:dyDescent="0.25">
      <c r="A124" s="26" t="s">
        <v>56</v>
      </c>
      <c r="B124" s="20">
        <v>19833</v>
      </c>
    </row>
    <row r="127" spans="1:7" ht="15" customHeight="1" x14ac:dyDescent="0.25">
      <c r="A127" s="40" t="s">
        <v>62</v>
      </c>
      <c r="B127" s="41" t="s">
        <v>63</v>
      </c>
    </row>
    <row r="128" spans="1:7" ht="15" customHeight="1" x14ac:dyDescent="0.25">
      <c r="A128" t="str">
        <f>A121</f>
        <v>Base Salary</v>
      </c>
      <c r="B128">
        <f>GETPIVOTDATA("Amount",$A$120,"Category","Base Salary")</f>
        <v>15000</v>
      </c>
    </row>
    <row r="129" spans="1:2" ht="15" customHeight="1" x14ac:dyDescent="0.25">
      <c r="A129" t="str">
        <f t="shared" ref="A129:A130" si="1">A122</f>
        <v>Bonus</v>
      </c>
      <c r="B129">
        <f>GETPIVOTDATA("Amount",$A$120,"Category","Bonus")</f>
        <v>2738</v>
      </c>
    </row>
    <row r="130" spans="1:2" ht="15" customHeight="1" x14ac:dyDescent="0.25">
      <c r="A130" t="str">
        <f t="shared" si="1"/>
        <v>Side Hustle</v>
      </c>
      <c r="B130">
        <f>GETPIVOTDATA("Amount",$A$120,"Category","Side Hustle")</f>
        <v>2095</v>
      </c>
    </row>
  </sheetData>
  <conditionalFormatting sqref="K5">
    <cfRule type="dataBar" priority="2">
      <dataBar>
        <cfvo type="min"/>
        <cfvo type="num" val="$H$67"/>
        <color rgb="FF638EC6"/>
      </dataBar>
      <extLst>
        <ext xmlns:x14="http://schemas.microsoft.com/office/spreadsheetml/2009/9/main" uri="{B025F937-C7B1-47D3-B67F-A62EFF666E3E}">
          <x14:id>{7C0F0223-A476-4830-B49F-060A3913DCF2}</x14:id>
        </ext>
      </extLst>
    </cfRule>
  </conditionalFormatting>
  <pageMargins left="0.7" right="0.7" top="0.75" bottom="0.75" header="0" footer="0"/>
  <pageSetup orientation="landscape" r:id="rId16"/>
  <extLst>
    <ext xmlns:x14="http://schemas.microsoft.com/office/spreadsheetml/2009/9/main" uri="{78C0D931-6437-407d-A8EE-F0AAD7539E65}">
      <x14:conditionalFormattings>
        <x14:conditionalFormatting xmlns:xm="http://schemas.microsoft.com/office/excel/2006/main">
          <x14:cfRule type="dataBar" id="{7C0F0223-A476-4830-B49F-060A3913DCF2}">
            <x14:dataBar minLength="0" maxLength="100" gradient="0">
              <x14:cfvo type="autoMin"/>
              <x14:cfvo type="num">
                <xm:f>$H$67</xm:f>
              </x14:cfvo>
              <x14:negativeFillColor rgb="FFFF0000"/>
              <x14:axisColor rgb="FF000000"/>
            </x14:dataBar>
          </x14:cfRule>
          <xm:sqref>K5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8"/>
  <sheetViews>
    <sheetView showGridLines="0" topLeftCell="A46" workbookViewId="0">
      <selection activeCell="C63" sqref="C63"/>
    </sheetView>
  </sheetViews>
  <sheetFormatPr defaultColWidth="11.25" defaultRowHeight="15" customHeight="1" x14ac:dyDescent="0.25"/>
  <cols>
    <col min="1" max="3" width="10.625" customWidth="1"/>
    <col min="4" max="4" width="13" customWidth="1"/>
    <col min="5" max="5" width="34.375" customWidth="1"/>
    <col min="6" max="6" width="17.375" customWidth="1"/>
    <col min="7" max="26" width="10.625" customWidth="1"/>
  </cols>
  <sheetData>
    <row r="2" spans="2:11" ht="15" customHeight="1" x14ac:dyDescent="0.35">
      <c r="B2" s="3" t="s">
        <v>8</v>
      </c>
      <c r="C2" s="3"/>
      <c r="D2" s="3"/>
      <c r="E2" s="3"/>
      <c r="F2" s="3"/>
      <c r="G2" s="3"/>
    </row>
    <row r="4" spans="2:11" ht="15.75" x14ac:dyDescent="0.25">
      <c r="B4" s="4" t="s">
        <v>9</v>
      </c>
      <c r="C4" s="4" t="s">
        <v>10</v>
      </c>
      <c r="D4" s="4" t="s">
        <v>11</v>
      </c>
      <c r="E4" s="4" t="s">
        <v>12</v>
      </c>
      <c r="F4" s="4" t="s">
        <v>13</v>
      </c>
      <c r="G4" s="4" t="s">
        <v>14</v>
      </c>
      <c r="J4" s="4" t="s">
        <v>11</v>
      </c>
      <c r="K4" s="4" t="s">
        <v>15</v>
      </c>
    </row>
    <row r="5" spans="2:11" ht="15.75" x14ac:dyDescent="0.25">
      <c r="B5" s="5">
        <v>44562</v>
      </c>
      <c r="C5" s="6" t="str">
        <f>TEXT(Actuals!$B5,"MMMM")</f>
        <v>January</v>
      </c>
      <c r="D5" s="6" t="s">
        <v>1</v>
      </c>
      <c r="E5" s="6" t="s">
        <v>16</v>
      </c>
      <c r="F5" s="6" t="s">
        <v>17</v>
      </c>
      <c r="G5" s="7">
        <v>850</v>
      </c>
      <c r="J5" s="6" t="s">
        <v>1</v>
      </c>
      <c r="K5" s="6" t="s">
        <v>17</v>
      </c>
    </row>
    <row r="6" spans="2:11" ht="15.75" x14ac:dyDescent="0.25">
      <c r="B6" s="5">
        <v>44562</v>
      </c>
      <c r="C6" s="6" t="str">
        <f>TEXT(Actuals!$B6,"MMMM")</f>
        <v>January</v>
      </c>
      <c r="D6" s="6" t="s">
        <v>4</v>
      </c>
      <c r="E6" s="6" t="s">
        <v>18</v>
      </c>
      <c r="F6" s="6" t="s">
        <v>17</v>
      </c>
      <c r="G6" s="7">
        <v>140</v>
      </c>
      <c r="J6" s="6" t="s">
        <v>4</v>
      </c>
      <c r="K6" s="6" t="s">
        <v>17</v>
      </c>
    </row>
    <row r="7" spans="2:11" ht="15.75" x14ac:dyDescent="0.25">
      <c r="B7" s="5">
        <v>44562</v>
      </c>
      <c r="C7" s="6" t="str">
        <f>TEXT(Actuals!$B7,"MMMM")</f>
        <v>January</v>
      </c>
      <c r="D7" s="6" t="s">
        <v>2</v>
      </c>
      <c r="E7" s="6" t="s">
        <v>19</v>
      </c>
      <c r="F7" s="6" t="s">
        <v>17</v>
      </c>
      <c r="G7" s="7">
        <v>55</v>
      </c>
      <c r="J7" s="6" t="s">
        <v>2</v>
      </c>
      <c r="K7" s="6" t="s">
        <v>17</v>
      </c>
    </row>
    <row r="8" spans="2:11" ht="15.75" x14ac:dyDescent="0.25">
      <c r="B8" s="5">
        <v>44569</v>
      </c>
      <c r="C8" s="6" t="str">
        <f>TEXT(Actuals!$B8,"MMMM")</f>
        <v>January</v>
      </c>
      <c r="D8" s="6" t="s">
        <v>20</v>
      </c>
      <c r="E8" s="6" t="s">
        <v>21</v>
      </c>
      <c r="F8" s="6" t="s">
        <v>17</v>
      </c>
      <c r="G8" s="7">
        <v>449</v>
      </c>
      <c r="J8" s="6" t="s">
        <v>20</v>
      </c>
      <c r="K8" s="6" t="s">
        <v>17</v>
      </c>
    </row>
    <row r="9" spans="2:11" ht="15.75" x14ac:dyDescent="0.25">
      <c r="B9" s="5">
        <v>44572</v>
      </c>
      <c r="C9" s="6" t="str">
        <f>TEXT(Actuals!$B9,"MMMM")</f>
        <v>January</v>
      </c>
      <c r="D9" s="6" t="s">
        <v>5</v>
      </c>
      <c r="E9" s="6" t="s">
        <v>22</v>
      </c>
      <c r="F9" s="6" t="s">
        <v>17</v>
      </c>
      <c r="G9" s="7">
        <v>245</v>
      </c>
      <c r="J9" s="6" t="s">
        <v>5</v>
      </c>
      <c r="K9" s="6" t="s">
        <v>17</v>
      </c>
    </row>
    <row r="10" spans="2:11" ht="15.75" x14ac:dyDescent="0.25">
      <c r="B10" s="5">
        <v>44573</v>
      </c>
      <c r="C10" s="6" t="str">
        <f>TEXT(Actuals!$B10,"MMMM")</f>
        <v>January</v>
      </c>
      <c r="D10" s="6" t="s">
        <v>5</v>
      </c>
      <c r="E10" s="6" t="s">
        <v>23</v>
      </c>
      <c r="F10" s="6" t="s">
        <v>17</v>
      </c>
      <c r="G10" s="7">
        <v>168</v>
      </c>
      <c r="J10" s="6" t="s">
        <v>6</v>
      </c>
      <c r="K10" s="6" t="s">
        <v>17</v>
      </c>
    </row>
    <row r="11" spans="2:11" ht="15.75" x14ac:dyDescent="0.25">
      <c r="B11" s="5">
        <v>44573</v>
      </c>
      <c r="C11" s="6" t="str">
        <f>TEXT(Actuals!$B11,"MMMM")</f>
        <v>January</v>
      </c>
      <c r="D11" s="6" t="s">
        <v>5</v>
      </c>
      <c r="E11" s="6" t="s">
        <v>24</v>
      </c>
      <c r="F11" s="6" t="s">
        <v>17</v>
      </c>
      <c r="G11" s="7">
        <v>149</v>
      </c>
      <c r="J11" s="6" t="s">
        <v>25</v>
      </c>
      <c r="K11" s="6" t="s">
        <v>26</v>
      </c>
    </row>
    <row r="12" spans="2:11" ht="15.75" x14ac:dyDescent="0.25">
      <c r="B12" s="5">
        <v>44575</v>
      </c>
      <c r="C12" s="6" t="str">
        <f>TEXT(Actuals!$B12,"MMMM")</f>
        <v>January</v>
      </c>
      <c r="D12" s="6" t="s">
        <v>6</v>
      </c>
      <c r="E12" s="6" t="s">
        <v>27</v>
      </c>
      <c r="F12" s="6" t="s">
        <v>17</v>
      </c>
      <c r="G12" s="7">
        <v>249</v>
      </c>
      <c r="J12" s="6" t="s">
        <v>28</v>
      </c>
      <c r="K12" s="6" t="s">
        <v>26</v>
      </c>
    </row>
    <row r="13" spans="2:11" ht="15.75" x14ac:dyDescent="0.25">
      <c r="B13" s="5">
        <v>44592</v>
      </c>
      <c r="C13" s="6" t="str">
        <f>TEXT(Actuals!$B13,"MMMM")</f>
        <v>January</v>
      </c>
      <c r="D13" s="6" t="s">
        <v>25</v>
      </c>
      <c r="E13" s="6" t="s">
        <v>29</v>
      </c>
      <c r="F13" s="6" t="s">
        <v>26</v>
      </c>
      <c r="G13" s="7">
        <v>458</v>
      </c>
      <c r="J13" s="6" t="s">
        <v>30</v>
      </c>
      <c r="K13" s="6" t="s">
        <v>26</v>
      </c>
    </row>
    <row r="14" spans="2:11" ht="15.75" x14ac:dyDescent="0.25">
      <c r="B14" s="5">
        <v>44592</v>
      </c>
      <c r="C14" s="6" t="str">
        <f>TEXT(Actuals!$B14,"MMMM")</f>
        <v>January</v>
      </c>
      <c r="D14" s="6" t="s">
        <v>28</v>
      </c>
      <c r="E14" s="6" t="s">
        <v>31</v>
      </c>
      <c r="F14" s="6" t="s">
        <v>26</v>
      </c>
      <c r="G14" s="7">
        <v>3000</v>
      </c>
    </row>
    <row r="15" spans="2:11" ht="15.75" x14ac:dyDescent="0.25">
      <c r="B15" s="5">
        <v>44592</v>
      </c>
      <c r="C15" s="6" t="str">
        <f>TEXT(Actuals!$B15,"MMMM")</f>
        <v>January</v>
      </c>
      <c r="D15" s="6" t="s">
        <v>30</v>
      </c>
      <c r="E15" s="6" t="s">
        <v>32</v>
      </c>
      <c r="F15" s="6" t="s">
        <v>26</v>
      </c>
      <c r="G15" s="7">
        <v>184</v>
      </c>
      <c r="J15" s="8"/>
      <c r="K15" s="8"/>
    </row>
    <row r="16" spans="2:11" ht="15.75" x14ac:dyDescent="0.25">
      <c r="B16" s="5">
        <v>44593</v>
      </c>
      <c r="C16" s="6" t="str">
        <f>TEXT(Actuals!$B16,"MMMM")</f>
        <v>February</v>
      </c>
      <c r="D16" s="6" t="s">
        <v>1</v>
      </c>
      <c r="E16" s="6" t="s">
        <v>16</v>
      </c>
      <c r="F16" s="6" t="s">
        <v>17</v>
      </c>
      <c r="G16" s="7">
        <v>850</v>
      </c>
    </row>
    <row r="17" spans="2:7" ht="15.75" x14ac:dyDescent="0.25">
      <c r="B17" s="5">
        <v>44593</v>
      </c>
      <c r="C17" s="6" t="str">
        <f>TEXT(Actuals!$B17,"MMMM")</f>
        <v>February</v>
      </c>
      <c r="D17" s="6" t="s">
        <v>4</v>
      </c>
      <c r="E17" s="6" t="s">
        <v>33</v>
      </c>
      <c r="F17" s="6" t="s">
        <v>17</v>
      </c>
      <c r="G17" s="7">
        <v>105</v>
      </c>
    </row>
    <row r="18" spans="2:7" ht="15.75" x14ac:dyDescent="0.25">
      <c r="B18" s="5">
        <v>44593</v>
      </c>
      <c r="C18" s="6" t="str">
        <f>TEXT(Actuals!$B18,"MMMM")</f>
        <v>February</v>
      </c>
      <c r="D18" s="6" t="s">
        <v>2</v>
      </c>
      <c r="E18" s="6" t="s">
        <v>19</v>
      </c>
      <c r="F18" s="6" t="s">
        <v>17</v>
      </c>
      <c r="G18" s="7">
        <v>55</v>
      </c>
    </row>
    <row r="19" spans="2:7" ht="15.75" x14ac:dyDescent="0.25">
      <c r="B19" s="5">
        <v>44600</v>
      </c>
      <c r="C19" s="6" t="str">
        <f>TEXT(Actuals!$B19,"MMMM")</f>
        <v>February</v>
      </c>
      <c r="D19" s="6" t="s">
        <v>20</v>
      </c>
      <c r="E19" s="6" t="s">
        <v>21</v>
      </c>
      <c r="F19" s="6" t="s">
        <v>17</v>
      </c>
      <c r="G19" s="7">
        <v>305</v>
      </c>
    </row>
    <row r="20" spans="2:7" ht="15.75" x14ac:dyDescent="0.25">
      <c r="B20" s="5">
        <v>44603</v>
      </c>
      <c r="C20" s="6" t="str">
        <f>TEXT(Actuals!$B20,"MMMM")</f>
        <v>February</v>
      </c>
      <c r="D20" s="6" t="s">
        <v>5</v>
      </c>
      <c r="E20" s="6" t="s">
        <v>34</v>
      </c>
      <c r="F20" s="6" t="s">
        <v>17</v>
      </c>
      <c r="G20" s="7">
        <v>28</v>
      </c>
    </row>
    <row r="21" spans="2:7" ht="15.75" x14ac:dyDescent="0.25">
      <c r="B21" s="5">
        <v>44604</v>
      </c>
      <c r="C21" s="6" t="str">
        <f>TEXT(Actuals!$B21,"MMMM")</f>
        <v>February</v>
      </c>
      <c r="D21" s="6" t="s">
        <v>5</v>
      </c>
      <c r="E21" s="6" t="s">
        <v>35</v>
      </c>
      <c r="F21" s="6" t="s">
        <v>17</v>
      </c>
      <c r="G21" s="7">
        <v>99</v>
      </c>
    </row>
    <row r="22" spans="2:7" ht="15.75" x14ac:dyDescent="0.25">
      <c r="B22" s="5">
        <v>44604</v>
      </c>
      <c r="C22" s="6" t="str">
        <f>TEXT(Actuals!$B22,"MMMM")</f>
        <v>February</v>
      </c>
      <c r="D22" s="6" t="s">
        <v>5</v>
      </c>
      <c r="E22" s="6" t="s">
        <v>36</v>
      </c>
      <c r="F22" s="6" t="s">
        <v>17</v>
      </c>
      <c r="G22" s="7">
        <v>67</v>
      </c>
    </row>
    <row r="23" spans="2:7" ht="15.75" x14ac:dyDescent="0.25">
      <c r="B23" s="5">
        <v>44606</v>
      </c>
      <c r="C23" s="6" t="str">
        <f>TEXT(Actuals!$B23,"MMMM")</f>
        <v>February</v>
      </c>
      <c r="D23" s="6" t="s">
        <v>6</v>
      </c>
      <c r="E23" s="6" t="s">
        <v>37</v>
      </c>
      <c r="F23" s="6" t="s">
        <v>17</v>
      </c>
      <c r="G23" s="7">
        <v>18</v>
      </c>
    </row>
    <row r="24" spans="2:7" ht="15.75" x14ac:dyDescent="0.25">
      <c r="B24" s="5">
        <v>44620</v>
      </c>
      <c r="C24" s="6" t="str">
        <f>TEXT(Actuals!$B24,"MMMM")</f>
        <v>February</v>
      </c>
      <c r="D24" s="6" t="s">
        <v>25</v>
      </c>
      <c r="E24" s="6" t="s">
        <v>29</v>
      </c>
      <c r="F24" s="6" t="s">
        <v>26</v>
      </c>
      <c r="G24" s="7">
        <v>305</v>
      </c>
    </row>
    <row r="25" spans="2:7" ht="15.75" x14ac:dyDescent="0.25">
      <c r="B25" s="5">
        <v>44620</v>
      </c>
      <c r="C25" s="6" t="str">
        <f>TEXT(Actuals!$B25,"MMMM")</f>
        <v>February</v>
      </c>
      <c r="D25" s="6" t="s">
        <v>28</v>
      </c>
      <c r="E25" s="6" t="s">
        <v>31</v>
      </c>
      <c r="F25" s="6" t="s">
        <v>26</v>
      </c>
      <c r="G25" s="7">
        <v>3000</v>
      </c>
    </row>
    <row r="26" spans="2:7" ht="15.75" x14ac:dyDescent="0.25">
      <c r="B26" s="5">
        <v>44620</v>
      </c>
      <c r="C26" s="6" t="str">
        <f>TEXT(Actuals!$B26,"MMMM")</f>
        <v>February</v>
      </c>
      <c r="D26" s="6" t="s">
        <v>30</v>
      </c>
      <c r="E26" s="6" t="s">
        <v>32</v>
      </c>
      <c r="F26" s="6" t="s">
        <v>26</v>
      </c>
      <c r="G26" s="7">
        <v>228</v>
      </c>
    </row>
    <row r="27" spans="2:7" ht="15.75" x14ac:dyDescent="0.25">
      <c r="B27" s="5">
        <v>44621</v>
      </c>
      <c r="C27" s="6" t="str">
        <f>TEXT(Actuals!$B27,"MMMM")</f>
        <v>March</v>
      </c>
      <c r="D27" s="6" t="s">
        <v>1</v>
      </c>
      <c r="E27" s="6" t="s">
        <v>16</v>
      </c>
      <c r="F27" s="6" t="s">
        <v>17</v>
      </c>
      <c r="G27" s="7">
        <v>850</v>
      </c>
    </row>
    <row r="28" spans="2:7" ht="15.75" x14ac:dyDescent="0.25">
      <c r="B28" s="5">
        <v>44621</v>
      </c>
      <c r="C28" s="6" t="str">
        <f>TEXT(Actuals!$B28,"MMMM")</f>
        <v>March</v>
      </c>
      <c r="D28" s="6" t="s">
        <v>4</v>
      </c>
      <c r="E28" s="6" t="s">
        <v>33</v>
      </c>
      <c r="F28" s="6" t="s">
        <v>17</v>
      </c>
      <c r="G28" s="7">
        <v>110</v>
      </c>
    </row>
    <row r="29" spans="2:7" ht="15.75" x14ac:dyDescent="0.25">
      <c r="B29" s="5">
        <v>44621</v>
      </c>
      <c r="C29" s="6" t="str">
        <f>TEXT(Actuals!$B29,"MMMM")</f>
        <v>March</v>
      </c>
      <c r="D29" s="6" t="s">
        <v>2</v>
      </c>
      <c r="E29" s="6" t="s">
        <v>19</v>
      </c>
      <c r="F29" s="6" t="s">
        <v>17</v>
      </c>
      <c r="G29" s="7">
        <v>55</v>
      </c>
    </row>
    <row r="30" spans="2:7" ht="15.75" x14ac:dyDescent="0.25">
      <c r="B30" s="5">
        <v>44628</v>
      </c>
      <c r="C30" s="6" t="str">
        <f>TEXT(Actuals!$B30,"MMMM")</f>
        <v>March</v>
      </c>
      <c r="D30" s="6" t="s">
        <v>20</v>
      </c>
      <c r="E30" s="6" t="s">
        <v>21</v>
      </c>
      <c r="F30" s="6" t="s">
        <v>17</v>
      </c>
      <c r="G30" s="7">
        <v>208</v>
      </c>
    </row>
    <row r="31" spans="2:7" ht="15.75" x14ac:dyDescent="0.25">
      <c r="B31" s="5">
        <v>44631</v>
      </c>
      <c r="C31" s="6" t="str">
        <f>TEXT(Actuals!$B31,"MMMM")</f>
        <v>March</v>
      </c>
      <c r="D31" s="6" t="s">
        <v>5</v>
      </c>
      <c r="E31" s="6" t="s">
        <v>38</v>
      </c>
      <c r="F31" s="6" t="s">
        <v>17</v>
      </c>
      <c r="G31" s="7">
        <v>188</v>
      </c>
    </row>
    <row r="32" spans="2:7" ht="15.75" x14ac:dyDescent="0.25">
      <c r="B32" s="5">
        <v>44632</v>
      </c>
      <c r="C32" s="6" t="str">
        <f>TEXT(Actuals!$B32,"MMMM")</f>
        <v>March</v>
      </c>
      <c r="D32" s="6" t="s">
        <v>5</v>
      </c>
      <c r="E32" s="6" t="s">
        <v>39</v>
      </c>
      <c r="F32" s="6" t="s">
        <v>17</v>
      </c>
      <c r="G32" s="7">
        <v>168</v>
      </c>
    </row>
    <row r="33" spans="2:7" ht="15.75" x14ac:dyDescent="0.25">
      <c r="B33" s="5">
        <v>44632</v>
      </c>
      <c r="C33" s="6" t="str">
        <f>TEXT(Actuals!$B33,"MMMM")</f>
        <v>March</v>
      </c>
      <c r="D33" s="6" t="s">
        <v>5</v>
      </c>
      <c r="E33" s="6" t="s">
        <v>40</v>
      </c>
      <c r="F33" s="6" t="s">
        <v>17</v>
      </c>
      <c r="G33" s="7">
        <v>49</v>
      </c>
    </row>
    <row r="34" spans="2:7" ht="15.75" x14ac:dyDescent="0.25">
      <c r="B34" s="5">
        <v>44634</v>
      </c>
      <c r="C34" s="6" t="str">
        <f>TEXT(Actuals!$B34,"MMMM")</f>
        <v>March</v>
      </c>
      <c r="D34" s="6" t="s">
        <v>6</v>
      </c>
      <c r="E34" s="6" t="s">
        <v>27</v>
      </c>
      <c r="F34" s="6" t="s">
        <v>17</v>
      </c>
      <c r="G34" s="7">
        <v>199</v>
      </c>
    </row>
    <row r="35" spans="2:7" ht="15.75" x14ac:dyDescent="0.25">
      <c r="B35" s="5">
        <v>44648</v>
      </c>
      <c r="C35" s="6" t="str">
        <f>TEXT(Actuals!$B35,"MMMM")</f>
        <v>March</v>
      </c>
      <c r="D35" s="6" t="s">
        <v>25</v>
      </c>
      <c r="E35" s="6" t="s">
        <v>29</v>
      </c>
      <c r="F35" s="6" t="s">
        <v>26</v>
      </c>
      <c r="G35" s="7">
        <v>598</v>
      </c>
    </row>
    <row r="36" spans="2:7" ht="15.75" x14ac:dyDescent="0.25">
      <c r="B36" s="5">
        <v>44648</v>
      </c>
      <c r="C36" s="6" t="str">
        <f>TEXT(Actuals!$B36,"MMMM")</f>
        <v>March</v>
      </c>
      <c r="D36" s="6" t="s">
        <v>28</v>
      </c>
      <c r="E36" s="6" t="s">
        <v>31</v>
      </c>
      <c r="F36" s="6" t="s">
        <v>26</v>
      </c>
      <c r="G36" s="7">
        <v>3000</v>
      </c>
    </row>
    <row r="37" spans="2:7" ht="15.75" x14ac:dyDescent="0.25">
      <c r="B37" s="5">
        <v>44648</v>
      </c>
      <c r="C37" s="6" t="str">
        <f>TEXT(Actuals!$B37,"MMMM")</f>
        <v>March</v>
      </c>
      <c r="D37" s="6" t="s">
        <v>30</v>
      </c>
      <c r="E37" s="6" t="s">
        <v>32</v>
      </c>
      <c r="F37" s="6" t="str">
        <f>IF(AND(Table_2[[#This Row],[Category]]=J5,Table_2[[#This Row],[Category]]=J6,Table_2[[#This Row],[Category]]=Table_2[[#This Row],[Category]]=J8,Table_2[[#This Row],[Category]]=J7,Table_2[[#This Row],[Category]]=J9,Table_2[[#This Row],[Category]]=J10),"Expense","Income")</f>
        <v>Income</v>
      </c>
      <c r="G37" s="7">
        <v>59</v>
      </c>
    </row>
    <row r="38" spans="2:7" ht="15.75" x14ac:dyDescent="0.25">
      <c r="B38" s="5">
        <v>44652</v>
      </c>
      <c r="C38" s="6" t="str">
        <f>TEXT(Actuals!$B38,"MMMM")</f>
        <v>April</v>
      </c>
      <c r="D38" s="6" t="s">
        <v>1</v>
      </c>
      <c r="E38" s="6" t="s">
        <v>16</v>
      </c>
      <c r="F38" s="6" t="s">
        <v>17</v>
      </c>
      <c r="G38" s="7">
        <v>850</v>
      </c>
    </row>
    <row r="39" spans="2:7" ht="15.75" x14ac:dyDescent="0.25">
      <c r="B39" s="5">
        <v>44652</v>
      </c>
      <c r="C39" s="6" t="str">
        <f>TEXT(Actuals!$B39,"MMMM")</f>
        <v>April</v>
      </c>
      <c r="D39" s="6" t="s">
        <v>4</v>
      </c>
      <c r="E39" s="6" t="s">
        <v>18</v>
      </c>
      <c r="F39" s="6" t="s">
        <v>17</v>
      </c>
      <c r="G39" s="7">
        <v>140</v>
      </c>
    </row>
    <row r="40" spans="2:7" ht="15.75" x14ac:dyDescent="0.25">
      <c r="B40" s="5">
        <v>44652</v>
      </c>
      <c r="C40" s="6" t="str">
        <f>TEXT(Actuals!$B40,"MMMM")</f>
        <v>April</v>
      </c>
      <c r="D40" s="6" t="s">
        <v>2</v>
      </c>
      <c r="E40" s="6" t="s">
        <v>19</v>
      </c>
      <c r="F40" s="6" t="s">
        <v>17</v>
      </c>
      <c r="G40" s="7">
        <v>55</v>
      </c>
    </row>
    <row r="41" spans="2:7" ht="15.75" x14ac:dyDescent="0.25">
      <c r="B41" s="5">
        <v>44659</v>
      </c>
      <c r="C41" s="6" t="str">
        <f>TEXT(Actuals!$B41,"MMMM")</f>
        <v>April</v>
      </c>
      <c r="D41" s="6" t="s">
        <v>20</v>
      </c>
      <c r="E41" s="6" t="s">
        <v>21</v>
      </c>
      <c r="F41" s="6" t="s">
        <v>17</v>
      </c>
      <c r="G41" s="7">
        <v>449</v>
      </c>
    </row>
    <row r="42" spans="2:7" ht="15.75" x14ac:dyDescent="0.25">
      <c r="B42" s="5">
        <v>44662</v>
      </c>
      <c r="C42" s="6" t="str">
        <f>TEXT(Actuals!$B42,"MMMM")</f>
        <v>April</v>
      </c>
      <c r="D42" s="6" t="s">
        <v>5</v>
      </c>
      <c r="E42" s="6" t="s">
        <v>41</v>
      </c>
      <c r="F42" s="6" t="s">
        <v>17</v>
      </c>
      <c r="G42" s="7">
        <v>245</v>
      </c>
    </row>
    <row r="43" spans="2:7" ht="15.75" x14ac:dyDescent="0.25">
      <c r="B43" s="5">
        <v>44663</v>
      </c>
      <c r="C43" s="6" t="str">
        <f>TEXT(Actuals!$B43,"MMMM")</f>
        <v>April</v>
      </c>
      <c r="D43" s="6" t="s">
        <v>5</v>
      </c>
      <c r="E43" s="6" t="s">
        <v>23</v>
      </c>
      <c r="F43" s="6" t="s">
        <v>17</v>
      </c>
      <c r="G43" s="7">
        <v>168</v>
      </c>
    </row>
    <row r="44" spans="2:7" ht="15.75" x14ac:dyDescent="0.25">
      <c r="B44" s="5">
        <v>44663</v>
      </c>
      <c r="C44" s="6" t="str">
        <f>TEXT(Actuals!$B44,"MMMM")</f>
        <v>April</v>
      </c>
      <c r="D44" s="6" t="s">
        <v>5</v>
      </c>
      <c r="E44" s="6" t="s">
        <v>42</v>
      </c>
      <c r="F44" s="6" t="s">
        <v>17</v>
      </c>
      <c r="G44" s="7">
        <v>49</v>
      </c>
    </row>
    <row r="45" spans="2:7" ht="15.75" x14ac:dyDescent="0.25">
      <c r="B45" s="5">
        <v>44665</v>
      </c>
      <c r="C45" s="6" t="str">
        <f>TEXT(Actuals!$B45,"MMMM")</f>
        <v>April</v>
      </c>
      <c r="D45" s="6" t="s">
        <v>6</v>
      </c>
      <c r="E45" s="6" t="s">
        <v>27</v>
      </c>
      <c r="F45" s="6" t="s">
        <v>17</v>
      </c>
      <c r="G45" s="7">
        <v>249</v>
      </c>
    </row>
    <row r="46" spans="2:7" ht="15.75" x14ac:dyDescent="0.25">
      <c r="B46" s="5">
        <v>44679</v>
      </c>
      <c r="C46" s="6" t="str">
        <f>TEXT(Actuals!$B46,"MMMM")</f>
        <v>April</v>
      </c>
      <c r="D46" s="6" t="s">
        <v>25</v>
      </c>
      <c r="E46" s="6" t="s">
        <v>29</v>
      </c>
      <c r="F46" s="6" t="s">
        <v>26</v>
      </c>
      <c r="G46" s="7">
        <v>669</v>
      </c>
    </row>
    <row r="47" spans="2:7" ht="15.75" x14ac:dyDescent="0.25">
      <c r="B47" s="5">
        <v>44679</v>
      </c>
      <c r="C47" s="6" t="str">
        <f>TEXT(Actuals!$B47,"MMMM")</f>
        <v>April</v>
      </c>
      <c r="D47" s="6" t="s">
        <v>28</v>
      </c>
      <c r="E47" s="6" t="s">
        <v>31</v>
      </c>
      <c r="F47" s="6" t="s">
        <v>26</v>
      </c>
      <c r="G47" s="7">
        <v>3000</v>
      </c>
    </row>
    <row r="48" spans="2:7" ht="15.75" x14ac:dyDescent="0.25">
      <c r="B48" s="5">
        <v>44679</v>
      </c>
      <c r="C48" s="6" t="str">
        <f>TEXT(Actuals!$B48,"MMMM")</f>
        <v>April</v>
      </c>
      <c r="D48" s="6" t="s">
        <v>30</v>
      </c>
      <c r="E48" s="6" t="s">
        <v>32</v>
      </c>
      <c r="F48" s="6" t="s">
        <v>26</v>
      </c>
      <c r="G48" s="7">
        <v>258</v>
      </c>
    </row>
    <row r="49" spans="2:7" ht="15.75" x14ac:dyDescent="0.25">
      <c r="B49" s="5">
        <v>44682</v>
      </c>
      <c r="C49" s="6" t="str">
        <f>TEXT(Actuals!$B49,"MMMM")</f>
        <v>May</v>
      </c>
      <c r="D49" s="6" t="s">
        <v>1</v>
      </c>
      <c r="E49" s="6" t="s">
        <v>16</v>
      </c>
      <c r="F49" s="6" t="s">
        <v>17</v>
      </c>
      <c r="G49" s="7">
        <v>850</v>
      </c>
    </row>
    <row r="50" spans="2:7" ht="15.75" x14ac:dyDescent="0.25">
      <c r="B50" s="5">
        <v>44682</v>
      </c>
      <c r="C50" s="6" t="str">
        <f>TEXT(Actuals!$B50,"MMMM")</f>
        <v>May</v>
      </c>
      <c r="D50" s="6" t="s">
        <v>4</v>
      </c>
      <c r="E50" s="6" t="s">
        <v>18</v>
      </c>
      <c r="F50" s="6" t="s">
        <v>17</v>
      </c>
      <c r="G50" s="7">
        <v>155</v>
      </c>
    </row>
    <row r="51" spans="2:7" ht="15.75" x14ac:dyDescent="0.25">
      <c r="B51" s="5">
        <v>44682</v>
      </c>
      <c r="C51" s="6" t="str">
        <f>TEXT(Actuals!$B51,"MMMM")</f>
        <v>May</v>
      </c>
      <c r="D51" s="6" t="s">
        <v>2</v>
      </c>
      <c r="E51" s="6" t="s">
        <v>19</v>
      </c>
      <c r="F51" s="6" t="s">
        <v>17</v>
      </c>
      <c r="G51" s="7">
        <v>55</v>
      </c>
    </row>
    <row r="52" spans="2:7" ht="15.75" x14ac:dyDescent="0.25">
      <c r="B52" s="5">
        <v>44689</v>
      </c>
      <c r="C52" s="6" t="str">
        <f>TEXT(Actuals!$B52,"MMMM")</f>
        <v>May</v>
      </c>
      <c r="D52" s="6" t="s">
        <v>20</v>
      </c>
      <c r="E52" s="6" t="s">
        <v>21</v>
      </c>
      <c r="F52" s="6" t="s">
        <v>17</v>
      </c>
      <c r="G52" s="7">
        <v>449</v>
      </c>
    </row>
    <row r="53" spans="2:7" ht="15.75" x14ac:dyDescent="0.25">
      <c r="B53" s="5">
        <v>44692</v>
      </c>
      <c r="C53" s="6" t="str">
        <f>TEXT(Actuals!$B53,"MMMM")</f>
        <v>May</v>
      </c>
      <c r="D53" s="6" t="s">
        <v>5</v>
      </c>
      <c r="E53" s="6" t="s">
        <v>22</v>
      </c>
      <c r="F53" s="6" t="s">
        <v>17</v>
      </c>
      <c r="G53" s="7">
        <v>245</v>
      </c>
    </row>
    <row r="54" spans="2:7" ht="15.75" x14ac:dyDescent="0.25">
      <c r="B54" s="5">
        <v>44693</v>
      </c>
      <c r="C54" s="6" t="str">
        <f>TEXT(Actuals!$B54,"MMMM")</f>
        <v>May</v>
      </c>
      <c r="D54" s="6" t="s">
        <v>5</v>
      </c>
      <c r="E54" s="6" t="s">
        <v>23</v>
      </c>
      <c r="F54" s="6" t="s">
        <v>17</v>
      </c>
      <c r="G54" s="7">
        <v>168</v>
      </c>
    </row>
    <row r="55" spans="2:7" ht="15.75" x14ac:dyDescent="0.25">
      <c r="B55" s="5">
        <v>44693</v>
      </c>
      <c r="C55" s="6" t="str">
        <f>TEXT(Actuals!$B55,"MMMM")</f>
        <v>May</v>
      </c>
      <c r="D55" s="6" t="s">
        <v>5</v>
      </c>
      <c r="E55" s="6" t="s">
        <v>43</v>
      </c>
      <c r="F55" s="6" t="s">
        <v>17</v>
      </c>
      <c r="G55" s="7">
        <v>233</v>
      </c>
    </row>
    <row r="56" spans="2:7" ht="15.75" x14ac:dyDescent="0.25">
      <c r="B56" s="5">
        <v>44695</v>
      </c>
      <c r="C56" s="6" t="str">
        <f>TEXT(Actuals!$B56,"MMMM")</f>
        <v>May</v>
      </c>
      <c r="D56" s="6" t="s">
        <v>6</v>
      </c>
      <c r="E56" s="6" t="s">
        <v>27</v>
      </c>
      <c r="F56" s="6" t="s">
        <v>17</v>
      </c>
      <c r="G56" s="7">
        <v>249</v>
      </c>
    </row>
    <row r="57" spans="2:7" ht="15.75" x14ac:dyDescent="0.25">
      <c r="B57" s="5">
        <v>44709</v>
      </c>
      <c r="C57" s="6" t="str">
        <f>TEXT(Actuals!$B57,"MMMM")</f>
        <v>May</v>
      </c>
      <c r="D57" s="6" t="s">
        <v>25</v>
      </c>
      <c r="E57" s="6" t="s">
        <v>29</v>
      </c>
      <c r="F57" s="6" t="s">
        <v>26</v>
      </c>
      <c r="G57" s="7">
        <v>708</v>
      </c>
    </row>
    <row r="58" spans="2:7" ht="15.75" x14ac:dyDescent="0.25">
      <c r="B58" s="5">
        <v>44709</v>
      </c>
      <c r="C58" s="6" t="str">
        <f>TEXT(Actuals!$B58,"MMMM")</f>
        <v>May</v>
      </c>
      <c r="D58" s="6" t="s">
        <v>28</v>
      </c>
      <c r="E58" s="6" t="s">
        <v>31</v>
      </c>
      <c r="F58" s="6" t="s">
        <v>26</v>
      </c>
      <c r="G58" s="7">
        <v>3000</v>
      </c>
    </row>
    <row r="59" spans="2:7" ht="15.75" x14ac:dyDescent="0.25">
      <c r="B59" s="5">
        <v>44709</v>
      </c>
      <c r="C59" s="6" t="str">
        <f>TEXT(Actuals!$B59,"MMMM")</f>
        <v>May</v>
      </c>
      <c r="D59" s="6" t="s">
        <v>30</v>
      </c>
      <c r="E59" s="6" t="s">
        <v>32</v>
      </c>
      <c r="F59" s="6" t="s">
        <v>26</v>
      </c>
      <c r="G59" s="7">
        <v>366</v>
      </c>
    </row>
    <row r="60" spans="2:7" ht="15.75" x14ac:dyDescent="0.25">
      <c r="B60" s="5">
        <v>44710</v>
      </c>
      <c r="C60" s="6" t="str">
        <f>TEXT(Actuals!$B60,"MMMM")</f>
        <v>May</v>
      </c>
      <c r="D60" s="6" t="s">
        <v>30</v>
      </c>
      <c r="E60" s="6" t="s">
        <v>44</v>
      </c>
      <c r="F60" s="6" t="s">
        <v>26</v>
      </c>
      <c r="G60" s="7">
        <v>1000</v>
      </c>
    </row>
    <row r="66" spans="2:3" ht="15" customHeight="1" x14ac:dyDescent="0.25">
      <c r="B66" s="37"/>
      <c r="C66" s="37"/>
    </row>
    <row r="67" spans="2:3" ht="15" customHeight="1" x14ac:dyDescent="0.25">
      <c r="B67" s="37"/>
      <c r="C67" s="50"/>
    </row>
    <row r="68" spans="2:3" ht="15" customHeight="1" x14ac:dyDescent="0.25">
      <c r="B68" s="37"/>
    </row>
  </sheetData>
  <dataValidations count="2">
    <dataValidation type="list" allowBlank="1" showErrorMessage="1" sqref="D5:D60">
      <formula1>$J$5:$J$13</formula1>
    </dataValidation>
    <dataValidation type="list" allowBlank="1" showErrorMessage="1" sqref="F5:F60">
      <formula1>"Income,Expense"</formula1>
    </dataValidation>
  </dataValidations>
  <pageMargins left="0.7" right="0.7" top="0.75" bottom="0.75" header="0" footer="0"/>
  <pageSetup orientation="landscape"/>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2"/>
  <sheetViews>
    <sheetView showGridLines="0" topLeftCell="A37" workbookViewId="0">
      <selection activeCell="D40" sqref="D40"/>
    </sheetView>
  </sheetViews>
  <sheetFormatPr defaultColWidth="11.25" defaultRowHeight="15" customHeight="1" x14ac:dyDescent="0.25"/>
  <cols>
    <col min="1" max="4" width="10.625" customWidth="1"/>
    <col min="5" max="5" width="15" bestFit="1" customWidth="1"/>
    <col min="6" max="26" width="10.625" customWidth="1"/>
  </cols>
  <sheetData>
    <row r="1" spans="2:5" ht="15.75" x14ac:dyDescent="0.25"/>
    <row r="2" spans="2:5" ht="21" x14ac:dyDescent="0.35">
      <c r="B2" s="3" t="s">
        <v>45</v>
      </c>
      <c r="C2" s="3"/>
      <c r="D2" s="3"/>
      <c r="E2" s="3"/>
    </row>
    <row r="3" spans="2:5" ht="13.5" customHeight="1" x14ac:dyDescent="0.35">
      <c r="B3" s="9"/>
      <c r="C3" s="9"/>
      <c r="D3" s="9"/>
      <c r="E3" s="9"/>
    </row>
    <row r="4" spans="2:5" ht="15.75" x14ac:dyDescent="0.25">
      <c r="B4" s="10" t="s">
        <v>10</v>
      </c>
      <c r="C4" s="10" t="s">
        <v>11</v>
      </c>
      <c r="D4" s="10" t="s">
        <v>46</v>
      </c>
      <c r="E4" s="10" t="s">
        <v>15</v>
      </c>
    </row>
    <row r="5" spans="2:5" ht="15.75" x14ac:dyDescent="0.25">
      <c r="B5" s="6" t="s">
        <v>47</v>
      </c>
      <c r="C5" s="6" t="s">
        <v>1</v>
      </c>
      <c r="D5" s="11">
        <v>850</v>
      </c>
      <c r="E5" s="6" t="str">
        <f>Table_2[[#This Row],[Income / Expense]]</f>
        <v>Expense</v>
      </c>
    </row>
    <row r="6" spans="2:5" ht="15.75" x14ac:dyDescent="0.25">
      <c r="B6" s="6" t="s">
        <v>47</v>
      </c>
      <c r="C6" s="6" t="s">
        <v>4</v>
      </c>
      <c r="D6" s="11">
        <v>200</v>
      </c>
      <c r="E6" s="6" t="str">
        <f>Table_2[[#This Row],[Income / Expense]]</f>
        <v>Expense</v>
      </c>
    </row>
    <row r="7" spans="2:5" ht="15.75" x14ac:dyDescent="0.25">
      <c r="B7" s="6" t="s">
        <v>47</v>
      </c>
      <c r="C7" s="6" t="s">
        <v>2</v>
      </c>
      <c r="D7" s="11">
        <v>75</v>
      </c>
      <c r="E7" s="6" t="str">
        <f>Table_2[[#This Row],[Income / Expense]]</f>
        <v>Expense</v>
      </c>
    </row>
    <row r="8" spans="2:5" ht="15.75" x14ac:dyDescent="0.25">
      <c r="B8" s="6" t="s">
        <v>47</v>
      </c>
      <c r="C8" s="6" t="s">
        <v>20</v>
      </c>
      <c r="D8" s="11">
        <v>550</v>
      </c>
      <c r="E8" s="6" t="str">
        <f>Table_2[[#This Row],[Income / Expense]]</f>
        <v>Expense</v>
      </c>
    </row>
    <row r="9" spans="2:5" ht="15.75" x14ac:dyDescent="0.25">
      <c r="B9" s="6" t="s">
        <v>47</v>
      </c>
      <c r="C9" s="6" t="s">
        <v>5</v>
      </c>
      <c r="D9" s="11">
        <v>400</v>
      </c>
      <c r="E9" s="6" t="str">
        <f>Table_2[[#This Row],[Income / Expense]]</f>
        <v>Expense</v>
      </c>
    </row>
    <row r="10" spans="2:5" ht="15.75" x14ac:dyDescent="0.25">
      <c r="B10" s="6" t="s">
        <v>47</v>
      </c>
      <c r="C10" s="6" t="s">
        <v>6</v>
      </c>
      <c r="D10" s="11">
        <v>300</v>
      </c>
      <c r="E10" s="6" t="str">
        <f>Table_2[[#This Row],[Income / Expense]]</f>
        <v>Expense</v>
      </c>
    </row>
    <row r="11" spans="2:5" ht="15.75" x14ac:dyDescent="0.25">
      <c r="B11" s="6" t="s">
        <v>47</v>
      </c>
      <c r="C11" s="6" t="s">
        <v>25</v>
      </c>
      <c r="D11" s="11">
        <v>2200</v>
      </c>
      <c r="E11" s="6" t="str">
        <f>Table_2[[#This Row],[Income / Expense]]</f>
        <v>Expense</v>
      </c>
    </row>
    <row r="12" spans="2:5" ht="15.75" x14ac:dyDescent="0.25">
      <c r="B12" s="6" t="s">
        <v>47</v>
      </c>
      <c r="C12" s="6" t="s">
        <v>28</v>
      </c>
      <c r="D12" s="11">
        <v>500</v>
      </c>
      <c r="E12" s="6" t="str">
        <f>Table_2[[#This Row],[Income / Expense]]</f>
        <v>Expense</v>
      </c>
    </row>
    <row r="13" spans="2:5" ht="15.75" x14ac:dyDescent="0.25">
      <c r="B13" s="6" t="s">
        <v>47</v>
      </c>
      <c r="C13" s="6" t="s">
        <v>30</v>
      </c>
      <c r="D13" s="11">
        <v>100</v>
      </c>
      <c r="E13" s="6" t="str">
        <f>Table_2[[#This Row],[Income / Expense]]</f>
        <v>Income</v>
      </c>
    </row>
    <row r="14" spans="2:5" ht="15.75" x14ac:dyDescent="0.25">
      <c r="B14" s="6" t="s">
        <v>48</v>
      </c>
      <c r="C14" s="6" t="s">
        <v>1</v>
      </c>
      <c r="D14" s="11">
        <v>850</v>
      </c>
      <c r="E14" s="6" t="str">
        <f>Table_2[[#This Row],[Income / Expense]]</f>
        <v>Income</v>
      </c>
    </row>
    <row r="15" spans="2:5" ht="15.75" x14ac:dyDescent="0.25">
      <c r="B15" s="6" t="s">
        <v>48</v>
      </c>
      <c r="C15" s="6" t="s">
        <v>4</v>
      </c>
      <c r="D15" s="11">
        <v>200</v>
      </c>
      <c r="E15" s="6" t="str">
        <f>Table_2[[#This Row],[Income / Expense]]</f>
        <v>Income</v>
      </c>
    </row>
    <row r="16" spans="2:5" ht="15.75" x14ac:dyDescent="0.25">
      <c r="B16" s="6" t="s">
        <v>48</v>
      </c>
      <c r="C16" s="6" t="s">
        <v>2</v>
      </c>
      <c r="D16" s="11">
        <v>75</v>
      </c>
      <c r="E16" s="6" t="str">
        <f>Table_2[[#This Row],[Income / Expense]]</f>
        <v>Expense</v>
      </c>
    </row>
    <row r="17" spans="2:5" ht="15.75" x14ac:dyDescent="0.25">
      <c r="B17" s="6" t="s">
        <v>48</v>
      </c>
      <c r="C17" s="6" t="s">
        <v>20</v>
      </c>
      <c r="D17" s="11">
        <v>550</v>
      </c>
      <c r="E17" s="6" t="str">
        <f>Table_2[[#This Row],[Income / Expense]]</f>
        <v>Expense</v>
      </c>
    </row>
    <row r="18" spans="2:5" ht="15.75" x14ac:dyDescent="0.25">
      <c r="B18" s="6" t="s">
        <v>48</v>
      </c>
      <c r="C18" s="6" t="s">
        <v>5</v>
      </c>
      <c r="D18" s="11">
        <v>400</v>
      </c>
      <c r="E18" s="6" t="str">
        <f>Table_2[[#This Row],[Income / Expense]]</f>
        <v>Expense</v>
      </c>
    </row>
    <row r="19" spans="2:5" ht="15.75" x14ac:dyDescent="0.25">
      <c r="B19" s="6" t="s">
        <v>48</v>
      </c>
      <c r="C19" s="6" t="s">
        <v>6</v>
      </c>
      <c r="D19" s="11">
        <v>300</v>
      </c>
      <c r="E19" s="6" t="str">
        <f>Table_2[[#This Row],[Income / Expense]]</f>
        <v>Expense</v>
      </c>
    </row>
    <row r="20" spans="2:5" ht="15.75" x14ac:dyDescent="0.25">
      <c r="B20" s="6" t="s">
        <v>48</v>
      </c>
      <c r="C20" s="6" t="s">
        <v>25</v>
      </c>
      <c r="D20" s="11">
        <v>2200</v>
      </c>
      <c r="E20" s="6" t="str">
        <f>Table_2[[#This Row],[Income / Expense]]</f>
        <v>Expense</v>
      </c>
    </row>
    <row r="21" spans="2:5" ht="15.75" x14ac:dyDescent="0.25">
      <c r="B21" s="6" t="s">
        <v>48</v>
      </c>
      <c r="C21" s="6" t="s">
        <v>28</v>
      </c>
      <c r="D21" s="11">
        <v>500</v>
      </c>
      <c r="E21" s="6" t="str">
        <f>Table_2[[#This Row],[Income / Expense]]</f>
        <v>Expense</v>
      </c>
    </row>
    <row r="22" spans="2:5" ht="15.75" x14ac:dyDescent="0.25">
      <c r="B22" s="6" t="s">
        <v>48</v>
      </c>
      <c r="C22" s="6" t="s">
        <v>30</v>
      </c>
      <c r="D22" s="11">
        <v>100</v>
      </c>
      <c r="E22" s="6" t="str">
        <f>Table_2[[#This Row],[Income / Expense]]</f>
        <v>Expense</v>
      </c>
    </row>
    <row r="23" spans="2:5" ht="15.75" x14ac:dyDescent="0.25">
      <c r="B23" s="6" t="s">
        <v>49</v>
      </c>
      <c r="C23" s="6" t="s">
        <v>1</v>
      </c>
      <c r="D23" s="11">
        <v>850</v>
      </c>
      <c r="E23" s="6" t="str">
        <f>Table_2[[#This Row],[Income / Expense]]</f>
        <v>Expense</v>
      </c>
    </row>
    <row r="24" spans="2:5" ht="15.75" x14ac:dyDescent="0.25">
      <c r="B24" s="6" t="s">
        <v>49</v>
      </c>
      <c r="C24" s="6" t="s">
        <v>4</v>
      </c>
      <c r="D24" s="11">
        <v>200</v>
      </c>
      <c r="E24" s="6" t="str">
        <f>Table_2[[#This Row],[Income / Expense]]</f>
        <v>Income</v>
      </c>
    </row>
    <row r="25" spans="2:5" ht="15.75" x14ac:dyDescent="0.25">
      <c r="B25" s="6" t="s">
        <v>49</v>
      </c>
      <c r="C25" s="6" t="s">
        <v>2</v>
      </c>
      <c r="D25" s="11">
        <v>75</v>
      </c>
      <c r="E25" s="6" t="str">
        <f>Table_2[[#This Row],[Income / Expense]]</f>
        <v>Income</v>
      </c>
    </row>
    <row r="26" spans="2:5" ht="15.75" x14ac:dyDescent="0.25">
      <c r="B26" s="6" t="s">
        <v>49</v>
      </c>
      <c r="C26" s="6" t="s">
        <v>20</v>
      </c>
      <c r="D26" s="11">
        <v>550</v>
      </c>
      <c r="E26" s="6" t="str">
        <f>Table_2[[#This Row],[Income / Expense]]</f>
        <v>Income</v>
      </c>
    </row>
    <row r="27" spans="2:5" ht="15.75" x14ac:dyDescent="0.25">
      <c r="B27" s="6" t="s">
        <v>49</v>
      </c>
      <c r="C27" s="6" t="s">
        <v>5</v>
      </c>
      <c r="D27" s="11">
        <v>400</v>
      </c>
      <c r="E27" s="6" t="str">
        <f>Table_2[[#This Row],[Income / Expense]]</f>
        <v>Expense</v>
      </c>
    </row>
    <row r="28" spans="2:5" ht="15.75" x14ac:dyDescent="0.25">
      <c r="B28" s="6" t="s">
        <v>49</v>
      </c>
      <c r="C28" s="6" t="s">
        <v>6</v>
      </c>
      <c r="D28" s="11">
        <v>300</v>
      </c>
      <c r="E28" s="6" t="str">
        <f>Table_2[[#This Row],[Income / Expense]]</f>
        <v>Expense</v>
      </c>
    </row>
    <row r="29" spans="2:5" ht="15.75" x14ac:dyDescent="0.25">
      <c r="B29" s="6" t="s">
        <v>49</v>
      </c>
      <c r="C29" s="6" t="s">
        <v>25</v>
      </c>
      <c r="D29" s="11">
        <v>2200</v>
      </c>
      <c r="E29" s="6" t="str">
        <f>Table_2[[#This Row],[Income / Expense]]</f>
        <v>Expense</v>
      </c>
    </row>
    <row r="30" spans="2:5" ht="15.75" x14ac:dyDescent="0.25">
      <c r="B30" s="6" t="s">
        <v>49</v>
      </c>
      <c r="C30" s="6" t="s">
        <v>28</v>
      </c>
      <c r="D30" s="11">
        <v>500</v>
      </c>
      <c r="E30" s="6" t="str">
        <f>Table_2[[#This Row],[Income / Expense]]</f>
        <v>Expense</v>
      </c>
    </row>
    <row r="31" spans="2:5" ht="15.75" x14ac:dyDescent="0.25">
      <c r="B31" s="6" t="s">
        <v>49</v>
      </c>
      <c r="C31" s="6" t="s">
        <v>30</v>
      </c>
      <c r="D31" s="11">
        <v>100</v>
      </c>
      <c r="E31" s="6" t="str">
        <f>Table_2[[#This Row],[Income / Expense]]</f>
        <v>Expense</v>
      </c>
    </row>
    <row r="32" spans="2:5" ht="15.75" x14ac:dyDescent="0.25">
      <c r="B32" s="6" t="s">
        <v>50</v>
      </c>
      <c r="C32" s="6" t="s">
        <v>1</v>
      </c>
      <c r="D32" s="11">
        <v>850</v>
      </c>
      <c r="E32" s="6" t="str">
        <f>Table_2[[#This Row],[Income / Expense]]</f>
        <v>Expense</v>
      </c>
    </row>
    <row r="33" spans="2:5" ht="15.75" x14ac:dyDescent="0.25">
      <c r="B33" s="6" t="s">
        <v>50</v>
      </c>
      <c r="C33" s="6" t="s">
        <v>4</v>
      </c>
      <c r="D33" s="11">
        <v>200</v>
      </c>
      <c r="E33" s="6" t="str">
        <f>Table_2[[#This Row],[Income / Expense]]</f>
        <v>Expense</v>
      </c>
    </row>
    <row r="34" spans="2:5" ht="15.75" x14ac:dyDescent="0.25">
      <c r="B34" s="6" t="s">
        <v>50</v>
      </c>
      <c r="C34" s="6" t="s">
        <v>2</v>
      </c>
      <c r="D34" s="11">
        <v>75</v>
      </c>
      <c r="E34" s="6" t="str">
        <f>Table_2[[#This Row],[Income / Expense]]</f>
        <v>Expense</v>
      </c>
    </row>
    <row r="35" spans="2:5" ht="15.75" x14ac:dyDescent="0.25">
      <c r="B35" s="6" t="s">
        <v>50</v>
      </c>
      <c r="C35" s="6" t="s">
        <v>20</v>
      </c>
      <c r="D35" s="11">
        <v>550</v>
      </c>
      <c r="E35" s="6" t="str">
        <f>Table_2[[#This Row],[Income / Expense]]</f>
        <v>Income</v>
      </c>
    </row>
    <row r="36" spans="2:5" ht="15.75" x14ac:dyDescent="0.25">
      <c r="B36" s="6" t="s">
        <v>50</v>
      </c>
      <c r="C36" s="6" t="s">
        <v>5</v>
      </c>
      <c r="D36" s="11">
        <v>400</v>
      </c>
      <c r="E36" s="6" t="str">
        <f>Table_2[[#This Row],[Income / Expense]]</f>
        <v>Income</v>
      </c>
    </row>
    <row r="37" spans="2:5" ht="15.75" x14ac:dyDescent="0.25">
      <c r="B37" s="6" t="s">
        <v>50</v>
      </c>
      <c r="C37" s="6" t="s">
        <v>6</v>
      </c>
      <c r="D37" s="11">
        <v>300</v>
      </c>
      <c r="E37" s="6" t="str">
        <f>Table_2[[#This Row],[Income / Expense]]</f>
        <v>Income</v>
      </c>
    </row>
    <row r="38" spans="2:5" ht="15.75" x14ac:dyDescent="0.25">
      <c r="B38" s="6" t="s">
        <v>50</v>
      </c>
      <c r="C38" s="6" t="s">
        <v>25</v>
      </c>
      <c r="D38" s="11">
        <v>2200</v>
      </c>
      <c r="E38" s="6" t="str">
        <f>Table_2[[#This Row],[Income / Expense]]</f>
        <v>Expense</v>
      </c>
    </row>
    <row r="39" spans="2:5" ht="15.75" x14ac:dyDescent="0.25">
      <c r="B39" s="6" t="s">
        <v>50</v>
      </c>
      <c r="C39" s="6" t="s">
        <v>28</v>
      </c>
      <c r="D39" s="11">
        <v>500</v>
      </c>
      <c r="E39" s="6" t="str">
        <f>Table_2[[#This Row],[Income / Expense]]</f>
        <v>Expense</v>
      </c>
    </row>
    <row r="40" spans="2:5" ht="15.75" x14ac:dyDescent="0.25">
      <c r="B40" s="6" t="s">
        <v>50</v>
      </c>
      <c r="C40" s="6" t="s">
        <v>30</v>
      </c>
      <c r="D40" s="11">
        <v>100</v>
      </c>
      <c r="E40" s="6" t="str">
        <f>Table_2[[#This Row],[Income / Expense]]</f>
        <v>Expense</v>
      </c>
    </row>
    <row r="41" spans="2:5" ht="15.75" x14ac:dyDescent="0.25">
      <c r="B41" s="6" t="s">
        <v>51</v>
      </c>
      <c r="C41" s="6" t="s">
        <v>1</v>
      </c>
      <c r="D41" s="11">
        <v>850</v>
      </c>
      <c r="E41" s="6" t="str">
        <f>Table_2[[#This Row],[Income / Expense]]</f>
        <v>Expense</v>
      </c>
    </row>
    <row r="42" spans="2:5" ht="15.75" x14ac:dyDescent="0.25">
      <c r="B42" s="6" t="s">
        <v>51</v>
      </c>
      <c r="C42" s="6" t="s">
        <v>4</v>
      </c>
      <c r="D42" s="11">
        <v>200</v>
      </c>
      <c r="E42" s="6" t="str">
        <f>Table_2[[#This Row],[Income / Expense]]</f>
        <v>Expense</v>
      </c>
    </row>
    <row r="43" spans="2:5" ht="15.75" x14ac:dyDescent="0.25">
      <c r="B43" s="6" t="s">
        <v>51</v>
      </c>
      <c r="C43" s="6" t="s">
        <v>2</v>
      </c>
      <c r="D43" s="11">
        <v>75</v>
      </c>
      <c r="E43" s="6" t="str">
        <f>Table_2[[#This Row],[Income / Expense]]</f>
        <v>Expense</v>
      </c>
    </row>
    <row r="44" spans="2:5" ht="15.75" x14ac:dyDescent="0.25">
      <c r="B44" s="6" t="s">
        <v>51</v>
      </c>
      <c r="C44" s="6" t="s">
        <v>20</v>
      </c>
      <c r="D44" s="11">
        <v>550</v>
      </c>
      <c r="E44" s="6" t="str">
        <f>Table_2[[#This Row],[Income / Expense]]</f>
        <v>Expense</v>
      </c>
    </row>
    <row r="45" spans="2:5" ht="15.75" x14ac:dyDescent="0.25">
      <c r="B45" s="6" t="s">
        <v>51</v>
      </c>
      <c r="C45" s="6" t="s">
        <v>5</v>
      </c>
      <c r="D45" s="11">
        <v>400</v>
      </c>
      <c r="E45" s="6" t="str">
        <f>Table_2[[#This Row],[Income / Expense]]</f>
        <v>Expense</v>
      </c>
    </row>
    <row r="46" spans="2:5" ht="15.75" x14ac:dyDescent="0.25">
      <c r="B46" s="6" t="s">
        <v>51</v>
      </c>
      <c r="C46" s="6" t="s">
        <v>6</v>
      </c>
      <c r="D46" s="11">
        <v>300</v>
      </c>
      <c r="E46" s="6" t="str">
        <f>Table_2[[#This Row],[Income / Expense]]</f>
        <v>Income</v>
      </c>
    </row>
    <row r="47" spans="2:5" ht="15.75" x14ac:dyDescent="0.25">
      <c r="B47" s="6" t="s">
        <v>51</v>
      </c>
      <c r="C47" s="6" t="s">
        <v>25</v>
      </c>
      <c r="D47" s="11">
        <v>2200</v>
      </c>
      <c r="E47" s="6" t="str">
        <f>Table_2[[#This Row],[Income / Expense]]</f>
        <v>Income</v>
      </c>
    </row>
    <row r="48" spans="2:5" ht="15.75" x14ac:dyDescent="0.25">
      <c r="B48" s="6" t="s">
        <v>51</v>
      </c>
      <c r="C48" s="6" t="s">
        <v>28</v>
      </c>
      <c r="D48" s="11">
        <v>500</v>
      </c>
      <c r="E48" s="6" t="str">
        <f>Table_2[[#This Row],[Income / Expense]]</f>
        <v>Income</v>
      </c>
    </row>
    <row r="49" spans="2:5" ht="15.75" x14ac:dyDescent="0.25">
      <c r="B49" s="6" t="s">
        <v>51</v>
      </c>
      <c r="C49" s="6" t="s">
        <v>30</v>
      </c>
      <c r="D49" s="11">
        <v>100</v>
      </c>
      <c r="E49" s="6" t="str">
        <f>Table_2[[#This Row],[Income / Expense]]</f>
        <v>Expense</v>
      </c>
    </row>
    <row r="50" spans="2:5" ht="15.75" x14ac:dyDescent="0.25">
      <c r="B50" s="6" t="s">
        <v>52</v>
      </c>
      <c r="C50" s="6" t="s">
        <v>1</v>
      </c>
      <c r="D50" s="11">
        <v>850</v>
      </c>
      <c r="E50" s="6" t="str">
        <f>Table_2[[#This Row],[Income / Expense]]</f>
        <v>Expense</v>
      </c>
    </row>
    <row r="51" spans="2:5" ht="15.75" x14ac:dyDescent="0.25">
      <c r="B51" s="6" t="s">
        <v>52</v>
      </c>
      <c r="C51" s="6" t="s">
        <v>4</v>
      </c>
      <c r="D51" s="11">
        <v>200</v>
      </c>
      <c r="E51" s="6" t="str">
        <f>Table_2[[#This Row],[Income / Expense]]</f>
        <v>Expense</v>
      </c>
    </row>
    <row r="52" spans="2:5" ht="15.75" x14ac:dyDescent="0.25">
      <c r="B52" s="6" t="s">
        <v>52</v>
      </c>
      <c r="C52" s="6" t="s">
        <v>2</v>
      </c>
      <c r="D52" s="11">
        <v>75</v>
      </c>
      <c r="E52" s="6" t="str">
        <f>Table_2[[#This Row],[Income / Expense]]</f>
        <v>Expense</v>
      </c>
    </row>
    <row r="53" spans="2:5" ht="15.75" x14ac:dyDescent="0.25">
      <c r="B53" s="6" t="s">
        <v>52</v>
      </c>
      <c r="C53" s="6" t="s">
        <v>20</v>
      </c>
      <c r="D53" s="11">
        <v>550</v>
      </c>
      <c r="E53" s="6" t="str">
        <f>Table_2[[#This Row],[Income / Expense]]</f>
        <v>Expense</v>
      </c>
    </row>
    <row r="54" spans="2:5" ht="15.75" x14ac:dyDescent="0.25">
      <c r="B54" s="6" t="s">
        <v>52</v>
      </c>
      <c r="C54" s="6" t="s">
        <v>5</v>
      </c>
      <c r="D54" s="11">
        <v>400</v>
      </c>
      <c r="E54" s="6" t="str">
        <f>Table_2[[#This Row],[Income / Expense]]</f>
        <v>Expense</v>
      </c>
    </row>
    <row r="55" spans="2:5" ht="15.75" x14ac:dyDescent="0.25">
      <c r="B55" s="6" t="s">
        <v>52</v>
      </c>
      <c r="C55" s="6" t="s">
        <v>6</v>
      </c>
      <c r="D55" s="11">
        <v>300</v>
      </c>
      <c r="E55" s="6" t="str">
        <f>Table_2[[#This Row],[Income / Expense]]</f>
        <v>Expense</v>
      </c>
    </row>
    <row r="56" spans="2:5" ht="15.75" x14ac:dyDescent="0.25">
      <c r="B56" s="6" t="s">
        <v>52</v>
      </c>
      <c r="C56" s="6" t="s">
        <v>25</v>
      </c>
      <c r="D56" s="11">
        <v>2200</v>
      </c>
      <c r="E56" s="6" t="str">
        <f>Table_2[[#This Row],[Income / Expense]]</f>
        <v>Expense</v>
      </c>
    </row>
    <row r="57" spans="2:5" ht="15.75" x14ac:dyDescent="0.25">
      <c r="B57" s="6" t="s">
        <v>52</v>
      </c>
      <c r="C57" s="6" t="s">
        <v>28</v>
      </c>
      <c r="D57" s="11">
        <v>500</v>
      </c>
      <c r="E57" s="6" t="str">
        <f>Table_2[[#This Row],[Income / Expense]]</f>
        <v>Income</v>
      </c>
    </row>
    <row r="58" spans="2:5" ht="15.75" x14ac:dyDescent="0.25">
      <c r="B58" s="6" t="s">
        <v>52</v>
      </c>
      <c r="C58" s="6" t="s">
        <v>30</v>
      </c>
      <c r="D58" s="11">
        <v>100</v>
      </c>
      <c r="E58" s="6" t="str">
        <f>Table_2[[#This Row],[Income / Expense]]</f>
        <v>Income</v>
      </c>
    </row>
    <row r="59" spans="2:5" ht="15.75" x14ac:dyDescent="0.25">
      <c r="B59" s="6" t="s">
        <v>53</v>
      </c>
      <c r="C59" s="6" t="s">
        <v>1</v>
      </c>
      <c r="D59" s="11">
        <v>850</v>
      </c>
      <c r="E59" s="6" t="str">
        <f>Table_2[[#This Row],[Income / Expense]]</f>
        <v>Income</v>
      </c>
    </row>
    <row r="60" spans="2:5" ht="15.75" x14ac:dyDescent="0.25">
      <c r="B60" s="6" t="s">
        <v>53</v>
      </c>
      <c r="C60" s="6" t="s">
        <v>4</v>
      </c>
      <c r="D60" s="11">
        <v>200</v>
      </c>
      <c r="E60" s="6" t="str">
        <f>Table_2[[#This Row],[Income / Expense]]</f>
        <v>Income</v>
      </c>
    </row>
    <row r="61" spans="2:5" ht="15.75" x14ac:dyDescent="0.25">
      <c r="B61" s="6"/>
      <c r="C61" s="6"/>
      <c r="D61" s="11"/>
      <c r="E61" s="6"/>
    </row>
    <row r="62" spans="2:5" ht="15.75" x14ac:dyDescent="0.25">
      <c r="B62" s="6"/>
      <c r="C62" s="6"/>
      <c r="D62" s="11"/>
      <c r="E62" s="6"/>
    </row>
    <row r="63" spans="2:5" ht="15.75" x14ac:dyDescent="0.25">
      <c r="B63" s="6"/>
      <c r="C63" s="6"/>
      <c r="D63" s="11"/>
      <c r="E63" s="6"/>
    </row>
    <row r="64" spans="2:5" ht="15.75" x14ac:dyDescent="0.25">
      <c r="B64" s="6"/>
      <c r="C64" s="6"/>
      <c r="D64" s="11"/>
      <c r="E64" s="6"/>
    </row>
    <row r="65" spans="2:5" ht="15.75" x14ac:dyDescent="0.25">
      <c r="B65" s="6"/>
      <c r="C65" s="6"/>
      <c r="D65" s="11"/>
      <c r="E65" s="6"/>
    </row>
    <row r="66" spans="2:5" ht="15.75" x14ac:dyDescent="0.25">
      <c r="B66" s="6"/>
      <c r="C66" s="6"/>
      <c r="D66" s="11"/>
      <c r="E66" s="6"/>
    </row>
    <row r="67" spans="2:5" ht="15.75" x14ac:dyDescent="0.25">
      <c r="B67" s="6"/>
      <c r="C67" s="6"/>
      <c r="D67" s="11"/>
      <c r="E67" s="6"/>
    </row>
    <row r="68" spans="2:5" ht="15.75" x14ac:dyDescent="0.25">
      <c r="B68" s="6"/>
      <c r="C68" s="6"/>
      <c r="D68" s="11"/>
      <c r="E68" s="6"/>
    </row>
    <row r="69" spans="2:5" ht="15.75" x14ac:dyDescent="0.25">
      <c r="B69" s="6"/>
      <c r="C69" s="6"/>
      <c r="D69" s="11"/>
      <c r="E69" s="6"/>
    </row>
    <row r="70" spans="2:5" ht="15.75" x14ac:dyDescent="0.25">
      <c r="B70" s="6"/>
      <c r="C70" s="6"/>
      <c r="D70" s="11"/>
      <c r="E70" s="6"/>
    </row>
    <row r="71" spans="2:5" ht="15.75" x14ac:dyDescent="0.25">
      <c r="B71" s="6"/>
      <c r="C71" s="6"/>
      <c r="D71" s="11"/>
      <c r="E71" s="6"/>
    </row>
    <row r="72" spans="2:5" ht="15.75" x14ac:dyDescent="0.25">
      <c r="B72" s="6"/>
      <c r="C72" s="6"/>
      <c r="D72" s="11"/>
      <c r="E72" s="6"/>
    </row>
    <row r="73" spans="2:5" ht="15.75" x14ac:dyDescent="0.25">
      <c r="B73" s="6"/>
      <c r="C73" s="6"/>
      <c r="D73" s="11"/>
      <c r="E73" s="6"/>
    </row>
    <row r="74" spans="2:5" ht="15.75" x14ac:dyDescent="0.25">
      <c r="B74" s="6"/>
      <c r="C74" s="6"/>
      <c r="D74" s="11"/>
      <c r="E74" s="6"/>
    </row>
    <row r="75" spans="2:5" ht="15.75" x14ac:dyDescent="0.25">
      <c r="B75" s="6"/>
      <c r="C75" s="6"/>
      <c r="D75" s="11"/>
      <c r="E75" s="6"/>
    </row>
    <row r="76" spans="2:5" ht="15.75" x14ac:dyDescent="0.25">
      <c r="B76" s="6"/>
      <c r="C76" s="6"/>
      <c r="D76" s="11"/>
      <c r="E76" s="6"/>
    </row>
    <row r="77" spans="2:5" ht="15.75" x14ac:dyDescent="0.25">
      <c r="B77" s="6"/>
      <c r="C77" s="6"/>
      <c r="D77" s="11"/>
      <c r="E77" s="6"/>
    </row>
    <row r="78" spans="2:5" ht="15.75" x14ac:dyDescent="0.25">
      <c r="B78" s="6"/>
      <c r="C78" s="6"/>
      <c r="D78" s="11"/>
      <c r="E78" s="6"/>
    </row>
    <row r="79" spans="2:5" ht="15.75" x14ac:dyDescent="0.25">
      <c r="B79" s="6"/>
      <c r="C79" s="6"/>
      <c r="D79" s="11"/>
      <c r="E79" s="6"/>
    </row>
    <row r="80" spans="2:5" ht="15.75" x14ac:dyDescent="0.25">
      <c r="B80" s="6"/>
      <c r="C80" s="6"/>
      <c r="D80" s="11"/>
      <c r="E80" s="6"/>
    </row>
    <row r="81" spans="2:5" ht="15.75" x14ac:dyDescent="0.25">
      <c r="B81" s="6"/>
      <c r="C81" s="6"/>
      <c r="D81" s="11"/>
      <c r="E81" s="6"/>
    </row>
    <row r="82" spans="2:5" ht="15.75" x14ac:dyDescent="0.25">
      <c r="B82" s="6"/>
      <c r="C82" s="6"/>
      <c r="D82" s="11"/>
      <c r="E82" s="6"/>
    </row>
    <row r="83" spans="2:5" ht="15.75" x14ac:dyDescent="0.25">
      <c r="B83" s="6"/>
      <c r="C83" s="6"/>
      <c r="D83" s="11"/>
      <c r="E83" s="6"/>
    </row>
    <row r="84" spans="2:5" ht="15.75" x14ac:dyDescent="0.25">
      <c r="B84" s="6"/>
      <c r="C84" s="6"/>
      <c r="D84" s="11"/>
      <c r="E84" s="6"/>
    </row>
    <row r="85" spans="2:5" ht="15.75" x14ac:dyDescent="0.25">
      <c r="B85" s="6"/>
      <c r="C85" s="6"/>
      <c r="D85" s="11"/>
      <c r="E85" s="6"/>
    </row>
    <row r="86" spans="2:5" ht="15.75" x14ac:dyDescent="0.25">
      <c r="B86" s="6"/>
      <c r="C86" s="6"/>
      <c r="D86" s="11"/>
      <c r="E86" s="6"/>
    </row>
    <row r="87" spans="2:5" ht="15.75" x14ac:dyDescent="0.25">
      <c r="B87" s="6"/>
      <c r="C87" s="6"/>
      <c r="D87" s="11"/>
      <c r="E87" s="6"/>
    </row>
    <row r="88" spans="2:5" ht="15.75" x14ac:dyDescent="0.25">
      <c r="B88" s="6"/>
      <c r="C88" s="6"/>
      <c r="D88" s="11"/>
      <c r="E88" s="6"/>
    </row>
    <row r="89" spans="2:5" ht="15.75" x14ac:dyDescent="0.25">
      <c r="B89" s="6"/>
      <c r="C89" s="6"/>
      <c r="D89" s="11"/>
      <c r="E89" s="6"/>
    </row>
    <row r="90" spans="2:5" ht="15.75" x14ac:dyDescent="0.25">
      <c r="B90" s="6"/>
      <c r="C90" s="6"/>
      <c r="D90" s="11"/>
      <c r="E90" s="6"/>
    </row>
    <row r="91" spans="2:5" ht="15.75" x14ac:dyDescent="0.25">
      <c r="B91" s="6"/>
      <c r="C91" s="6"/>
      <c r="D91" s="11"/>
      <c r="E91" s="6"/>
    </row>
    <row r="92" spans="2:5" ht="15.75" x14ac:dyDescent="0.25">
      <c r="B92" s="6"/>
      <c r="C92" s="6"/>
      <c r="D92" s="11"/>
      <c r="E92" s="6"/>
    </row>
    <row r="93" spans="2:5" ht="15.75" x14ac:dyDescent="0.25">
      <c r="B93" s="6"/>
      <c r="C93" s="6"/>
      <c r="D93" s="11"/>
      <c r="E93" s="6"/>
    </row>
    <row r="94" spans="2:5" ht="15.75" x14ac:dyDescent="0.25">
      <c r="B94" s="6"/>
      <c r="C94" s="6"/>
      <c r="D94" s="11"/>
      <c r="E94" s="6"/>
    </row>
    <row r="95" spans="2:5" ht="15.75" x14ac:dyDescent="0.25">
      <c r="B95" s="6"/>
      <c r="C95" s="6"/>
      <c r="D95" s="11"/>
      <c r="E95" s="6"/>
    </row>
    <row r="96" spans="2:5" ht="15.75" x14ac:dyDescent="0.25">
      <c r="B96" s="6"/>
      <c r="C96" s="6"/>
      <c r="D96" s="11"/>
      <c r="E96" s="6"/>
    </row>
    <row r="97" spans="2:5" ht="15.75" x14ac:dyDescent="0.25">
      <c r="B97" s="6"/>
      <c r="C97" s="6"/>
      <c r="D97" s="11"/>
      <c r="E97" s="6"/>
    </row>
    <row r="98" spans="2:5" ht="15.75" x14ac:dyDescent="0.25">
      <c r="B98" s="6"/>
      <c r="C98" s="6"/>
      <c r="D98" s="11"/>
      <c r="E98" s="6"/>
    </row>
    <row r="99" spans="2:5" ht="15.75" x14ac:dyDescent="0.25">
      <c r="B99" s="6"/>
      <c r="C99" s="6"/>
      <c r="D99" s="11"/>
      <c r="E99" s="6"/>
    </row>
    <row r="100" spans="2:5" ht="15.75" x14ac:dyDescent="0.25">
      <c r="B100" s="6"/>
      <c r="C100" s="6"/>
      <c r="D100" s="11"/>
      <c r="E100" s="6"/>
    </row>
    <row r="101" spans="2:5" ht="15.75" x14ac:dyDescent="0.25">
      <c r="B101" s="6"/>
      <c r="C101" s="6"/>
      <c r="D101" s="11"/>
      <c r="E101" s="6"/>
    </row>
    <row r="102" spans="2:5" ht="15.75" x14ac:dyDescent="0.25">
      <c r="B102" s="6"/>
      <c r="C102" s="6"/>
      <c r="D102" s="11"/>
      <c r="E102" s="6"/>
    </row>
    <row r="103" spans="2:5" ht="15.75" x14ac:dyDescent="0.25">
      <c r="B103" s="6"/>
      <c r="C103" s="6"/>
      <c r="D103" s="11"/>
      <c r="E103" s="6"/>
    </row>
    <row r="104" spans="2:5" ht="15.75" x14ac:dyDescent="0.25">
      <c r="B104" s="6"/>
      <c r="C104" s="6"/>
      <c r="D104" s="11"/>
      <c r="E104" s="6"/>
    </row>
    <row r="105" spans="2:5" ht="15.75" x14ac:dyDescent="0.25">
      <c r="B105" s="6"/>
      <c r="C105" s="6"/>
      <c r="D105" s="11"/>
      <c r="E105" s="6"/>
    </row>
    <row r="106" spans="2:5" ht="15.75" x14ac:dyDescent="0.25">
      <c r="B106" s="6"/>
      <c r="C106" s="6"/>
      <c r="D106" s="11"/>
      <c r="E106" s="6"/>
    </row>
    <row r="107" spans="2:5" ht="15.75" x14ac:dyDescent="0.25">
      <c r="B107" s="6"/>
      <c r="C107" s="6"/>
      <c r="D107" s="11"/>
      <c r="E107" s="6"/>
    </row>
    <row r="108" spans="2:5" ht="15.75" x14ac:dyDescent="0.25">
      <c r="B108" s="6"/>
      <c r="C108" s="6"/>
      <c r="D108" s="11"/>
      <c r="E108" s="6"/>
    </row>
    <row r="109" spans="2:5" ht="15.75" x14ac:dyDescent="0.25">
      <c r="B109" s="6"/>
      <c r="C109" s="6"/>
      <c r="D109" s="11"/>
      <c r="E109" s="6"/>
    </row>
    <row r="110" spans="2:5" ht="15.75" x14ac:dyDescent="0.25">
      <c r="B110" s="6"/>
      <c r="C110" s="6"/>
      <c r="D110" s="11"/>
      <c r="E110" s="6"/>
    </row>
    <row r="111" spans="2:5" ht="15.75" x14ac:dyDescent="0.25">
      <c r="B111" s="6"/>
      <c r="C111" s="6"/>
      <c r="D111" s="11"/>
      <c r="E111" s="6"/>
    </row>
    <row r="112" spans="2:5" ht="15.75" x14ac:dyDescent="0.25">
      <c r="B112" s="6"/>
      <c r="C112" s="6"/>
      <c r="D112" s="11"/>
      <c r="E112" s="6"/>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Actuals</vt:lpstr>
      <vt:lpstr>Budget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Teacher-5B773C</cp:lastModifiedBy>
  <dcterms:created xsi:type="dcterms:W3CDTF">2022-05-23T20:46:49Z</dcterms:created>
  <dcterms:modified xsi:type="dcterms:W3CDTF">2024-03-15T11:48:27Z</dcterms:modified>
</cp:coreProperties>
</file>