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I" sheetId="1" state="visible" r:id="rId1"/>
    <sheet xmlns:r="http://schemas.openxmlformats.org/officeDocument/2006/relationships" name="Сценари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4" fontId="0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34" customWidth="1" min="3" max="3"/>
  </cols>
  <sheetData>
    <row r="1">
      <c r="A1" s="1" t="inlineStr">
        <is>
          <t>Параметр</t>
        </is>
      </c>
      <c r="B1" s="1" t="inlineStr">
        <is>
          <t>Значение</t>
        </is>
      </c>
      <c r="C1" s="1" t="inlineStr">
        <is>
          <t>Описание</t>
        </is>
      </c>
    </row>
    <row r="2">
      <c r="A2" t="inlineStr">
        <is>
          <t>L</t>
        </is>
      </c>
      <c r="B2" s="2" t="n">
        <v>20</v>
      </c>
      <c r="C2" t="inlineStr">
        <is>
          <t>Остатки в порциях в день</t>
        </is>
      </c>
    </row>
    <row r="3">
      <c r="A3" t="inlineStr">
        <is>
          <t>P</t>
        </is>
      </c>
      <c r="B3" s="3" t="n">
        <v>350</v>
      </c>
      <c r="C3" t="inlineStr">
        <is>
          <t>Средняя цена позиции, ₽</t>
        </is>
      </c>
    </row>
    <row r="4">
      <c r="A4" t="inlineStr">
        <is>
          <t>D</t>
        </is>
      </c>
      <c r="B4" s="4" t="n">
        <v>0.5</v>
      </c>
      <c r="C4" t="inlineStr">
        <is>
          <t>Средняя скидка (доля)</t>
        </is>
      </c>
    </row>
    <row r="5">
      <c r="A5" t="inlineStr">
        <is>
          <t>S</t>
        </is>
      </c>
      <c r="B5" s="4" t="n">
        <v>0.7</v>
      </c>
      <c r="C5" t="inlineStr">
        <is>
          <t>Доля остатков, продаваемых через платформу</t>
        </is>
      </c>
    </row>
    <row r="6">
      <c r="A6" t="inlineStr">
        <is>
          <t>K</t>
        </is>
      </c>
      <c r="B6" s="4" t="n">
        <v>0.08</v>
      </c>
      <c r="C6" t="inlineStr">
        <is>
          <t>Комиссия платформы (доля)</t>
        </is>
      </c>
    </row>
    <row r="7">
      <c r="A7" t="inlineStr">
        <is>
          <t>Cpack</t>
        </is>
      </c>
      <c r="B7" s="3" t="n">
        <v>5</v>
      </c>
      <c r="C7" t="inlineStr">
        <is>
          <t>Затраты на упаковку, ₽/заказ</t>
        </is>
      </c>
    </row>
    <row r="8">
      <c r="A8" t="inlineStr">
        <is>
          <t>Wage</t>
        </is>
      </c>
      <c r="B8" s="3" t="n">
        <v>300</v>
      </c>
      <c r="C8" t="inlineStr">
        <is>
          <t>Ставка персонала, ₽/час</t>
        </is>
      </c>
    </row>
    <row r="9">
      <c r="A9" t="inlineStr">
        <is>
          <t>Minutes</t>
        </is>
      </c>
      <c r="B9" s="5" t="n">
        <v>1.5</v>
      </c>
      <c r="C9" t="inlineStr">
        <is>
          <t>Время на один заказ, минут</t>
        </is>
      </c>
    </row>
    <row r="10">
      <c r="A10" t="inlineStr">
        <is>
          <t>Days</t>
        </is>
      </c>
      <c r="B10" s="2" t="n">
        <v>30</v>
      </c>
      <c r="C10" t="inlineStr">
        <is>
          <t>Количество дней в расчётном месяце</t>
        </is>
      </c>
    </row>
    <row r="11">
      <c r="A11" t="inlineStr">
        <is>
          <t>Cstaff</t>
        </is>
      </c>
      <c r="B11" s="3">
        <f>B8/60*B9</f>
        <v/>
      </c>
      <c r="C11" t="inlineStr">
        <is>
          <t>Трудозатраты на заказ, ₽</t>
        </is>
      </c>
    </row>
    <row r="13">
      <c r="A13" t="inlineStr">
        <is>
          <t>Выручка с порции после скидки</t>
        </is>
      </c>
      <c r="B13" s="3">
        <f>B3*(1-B4)</f>
        <v/>
      </c>
      <c r="C13" t="inlineStr">
        <is>
          <t>P*(1−D)</t>
        </is>
      </c>
    </row>
    <row r="14">
      <c r="A14" t="inlineStr">
        <is>
          <t>Продано «лишних» порций/день</t>
        </is>
      </c>
      <c r="B14" s="2">
        <f>B2*B5</f>
        <v/>
      </c>
      <c r="C14" t="inlineStr">
        <is>
          <t>L*S</t>
        </is>
      </c>
    </row>
    <row r="15">
      <c r="A15" t="inlineStr">
        <is>
          <t>Выручка/день</t>
        </is>
      </c>
      <c r="B15" s="3">
        <f>B13*B14</f>
        <v/>
      </c>
      <c r="C15" t="inlineStr">
        <is>
          <t>P*(1−D) * L*S</t>
        </is>
      </c>
    </row>
    <row r="16">
      <c r="A16" t="inlineStr">
        <is>
          <t>Комиссия/день</t>
        </is>
      </c>
      <c r="B16" s="3">
        <f>B6*B15</f>
        <v/>
      </c>
      <c r="C16" t="inlineStr">
        <is>
          <t>K * Выручка/день</t>
        </is>
      </c>
    </row>
    <row r="17">
      <c r="A17" t="inlineStr">
        <is>
          <t>Переменные/день</t>
        </is>
      </c>
      <c r="B17" s="3">
        <f>(B7+B11)*B14</f>
        <v/>
      </c>
      <c r="C17" t="inlineStr">
        <is>
          <t>(Cpack + Cstaff) * L*S</t>
        </is>
      </c>
    </row>
    <row r="18">
      <c r="A18" t="inlineStr">
        <is>
          <t>Чистое восстановление/день</t>
        </is>
      </c>
      <c r="B18" s="3">
        <f>B15-B16-B17</f>
        <v/>
      </c>
      <c r="C18" t="inlineStr">
        <is>
          <t>Выручка/день − Комиссия − Переменные</t>
        </is>
      </c>
    </row>
    <row r="19">
      <c r="A19" t="inlineStr">
        <is>
          <t>Чистое восстановление/месяц</t>
        </is>
      </c>
      <c r="B19" s="3">
        <f>B18*B10</f>
        <v/>
      </c>
      <c r="C19" t="inlineStr">
        <is>
          <t>Чистое/день * Days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52" customWidth="1" min="1" max="1"/>
    <col width="22" customWidth="1" min="2" max="2"/>
    <col width="22" customWidth="1" min="3" max="3"/>
    <col width="22" customWidth="1" min="4" max="4"/>
  </cols>
  <sheetData>
    <row r="1">
      <c r="A1" t="inlineStr">
        <is>
          <t>S / D</t>
        </is>
      </c>
      <c r="B1" s="4" t="n">
        <v>0.3</v>
      </c>
      <c r="C1" s="4" t="n">
        <v>0.5</v>
      </c>
      <c r="D1" s="4" t="n">
        <v>0.7</v>
      </c>
    </row>
    <row r="2">
      <c r="A2" s="4" t="n">
        <v>0.6</v>
      </c>
      <c r="B2" s="3">
        <f>=((ROI!B3*(1-0.3)*(ROI!B2*0.6)) - ROI!B6*(ROI!B3*(1-0.3)*(ROI!B2*0.6)) - (ROI!B7+ROI!B11)*(ROI!B2*0.6)) * ROI!B10</f>
        <v/>
      </c>
      <c r="C2" s="3">
        <f>=((ROI!B3*(1-0.5)*(ROI!B2*0.6)) - ROI!B6*(ROI!B3*(1-0.5)*(ROI!B2*0.6)) - (ROI!B7+ROI!B11)*(ROI!B2*0.6)) * ROI!B10</f>
        <v/>
      </c>
      <c r="D2" s="3">
        <f>=((ROI!B3*(1-0.7)*(ROI!B2*0.6)) - ROI!B6*(ROI!B3*(1-0.7)*(ROI!B2*0.6)) - (ROI!B7+ROI!B11)*(ROI!B2*0.6)) * ROI!B10</f>
        <v/>
      </c>
    </row>
    <row r="3">
      <c r="A3" s="4" t="n">
        <v>0.7</v>
      </c>
      <c r="B3" s="3">
        <f>=((ROI!B3*(1-0.3)*(ROI!B2*0.7)) - ROI!B6*(ROI!B3*(1-0.3)*(ROI!B2*0.7)) - (ROI!B7+ROI!B11)*(ROI!B2*0.7)) * ROI!B10</f>
        <v/>
      </c>
      <c r="C3" s="3">
        <f>=((ROI!B3*(1-0.5)*(ROI!B2*0.7)) - ROI!B6*(ROI!B3*(1-0.5)*(ROI!B2*0.7)) - (ROI!B7+ROI!B11)*(ROI!B2*0.7)) * ROI!B10</f>
        <v/>
      </c>
      <c r="D3" s="3">
        <f>=((ROI!B3*(1-0.7)*(ROI!B2*0.7)) - ROI!B6*(ROI!B3*(1-0.7)*(ROI!B2*0.7)) - (ROI!B7+ROI!B11)*(ROI!B2*0.7)) * ROI!B10</f>
        <v/>
      </c>
    </row>
    <row r="4">
      <c r="A4" s="4" t="n">
        <v>0.8</v>
      </c>
      <c r="B4" s="3">
        <f>=((ROI!B3*(1-0.3)*(ROI!B2*0.8)) - ROI!B6*(ROI!B3*(1-0.3)*(ROI!B2*0.8)) - (ROI!B7+ROI!B11)*(ROI!B2*0.8)) * ROI!B10</f>
        <v/>
      </c>
      <c r="C4" s="3">
        <f>=((ROI!B3*(1-0.5)*(ROI!B2*0.8)) - ROI!B6*(ROI!B3*(1-0.5)*(ROI!B2*0.8)) - (ROI!B7+ROI!B11)*(ROI!B2*0.8)) * ROI!B10</f>
        <v/>
      </c>
      <c r="D4" s="3">
        <f>=((ROI!B3*(1-0.7)*(ROI!B2*0.8)) - ROI!B6*(ROI!B3*(1-0.7)*(ROI!B2*0.8)) - (ROI!B7+ROI!B11)*(ROI!B2*0.8)) * ROI!B10</f>
        <v/>
      </c>
    </row>
    <row r="6">
      <c r="A6" t="inlineStr">
        <is>
          <t>Легенда:</t>
        </is>
      </c>
    </row>
    <row r="7">
      <c r="A7" s="6" t="inlineStr">
        <is>
          <t>Таблица показывает Чистое восстановление/месяц (₽) при разных уровнях скидки (D) и выкупа остатков (S).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2025-08-11T15:12:30Z</dcterms:created>
  <dcterms:modified xmlns:dcterms="http://purl.org/dc/terms/" xmlns:xsi="http://www.w3.org/2001/XMLSchema-instance" xsi:type="dcterms:W3CDTF">2025-08-11T15:12:30Z</dcterms:modified>
</cp:coreProperties>
</file>